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tabRatio="625" activeTab="1"/>
  </bookViews>
  <sheets>
    <sheet name="Нэгдэсэн төсөв" sheetId="1" r:id="rId1"/>
    <sheet name="Төсөв" sheetId="2" r:id="rId2"/>
    <sheet name="Орлого" sheetId="3" r:id="rId3"/>
    <sheet name="Зарлага" sheetId="4" r:id="rId4"/>
    <sheet name="Татварын орлого" sheetId="5" r:id="rId5"/>
    <sheet name="Төсвийн өр, авлага" sheetId="6" r:id="rId6"/>
    <sheet name="Аж үйлдвэр, үйлдвэрлэлт" sheetId="7" r:id="rId7"/>
    <sheet name="Аж үйлдвэр, борлуулалт" sheetId="8" r:id="rId8"/>
    <sheet name="Хорогдол" sheetId="9" r:id="rId9"/>
    <sheet name="Хорогдол сумаар" sheetId="10" r:id="rId10"/>
    <sheet name="Малын үнэ" sheetId="11" r:id="rId11"/>
    <sheet name="Төл" sheetId="12" r:id="rId12"/>
    <sheet name="Төл сумаар" sheetId="13" r:id="rId13"/>
    <sheet name="Гэмт хэрэг-1" sheetId="14" r:id="rId14"/>
    <sheet name="Гэмт хэрэг-2" sheetId="15" r:id="rId15"/>
    <sheet name="Банк" sheetId="16" r:id="rId16"/>
    <sheet name="Нийгмийн даатгал-1" sheetId="17" r:id="rId17"/>
    <sheet name="Нийгмийн даатгал-2" sheetId="18" r:id="rId18"/>
  </sheets>
  <definedNames>
    <definedName name="_Sort" hidden="1">#REF!</definedName>
    <definedName name="maltaiiiii" hidden="1">#REF!</definedName>
  </definedNames>
  <calcPr fullCalcOnLoad="1"/>
</workbook>
</file>

<file path=xl/sharedStrings.xml><?xml version="1.0" encoding="utf-8"?>
<sst xmlns="http://schemas.openxmlformats.org/spreadsheetml/2006/main" count="837" uniqueCount="365">
  <si>
    <t>Ýðäýíýáóëãàí</t>
  </si>
  <si>
    <t>Ìºðºí</t>
  </si>
  <si>
    <t>Òºìºðáóëàã</t>
  </si>
  <si>
    <t>Òàðèàëàí</t>
  </si>
  <si>
    <t>Ðàøààíò</t>
  </si>
  <si>
    <t>Áàÿíç¿ðõ</t>
  </si>
  <si>
    <t>Бүгд</t>
  </si>
  <si>
    <t>Алаг-Эрдэнэ</t>
  </si>
  <si>
    <t>Арбулаг</t>
  </si>
  <si>
    <t>Бүрэнтогтох</t>
  </si>
  <si>
    <t>Галт</t>
  </si>
  <si>
    <t>Жаргалант</t>
  </si>
  <si>
    <t>Тосонцэнгэл</t>
  </si>
  <si>
    <t>Түнэл</t>
  </si>
  <si>
    <t>Улаан-Уул</t>
  </si>
  <si>
    <t>Ханх</t>
  </si>
  <si>
    <t>Цэцэрлэг</t>
  </si>
  <si>
    <t>Чандмань-Өндөр</t>
  </si>
  <si>
    <t>Эрдэнэбулган</t>
  </si>
  <si>
    <t>Цагааннуур</t>
  </si>
  <si>
    <t>Үзүүлэлт</t>
  </si>
  <si>
    <t xml:space="preserve">       50-аас дээш насны</t>
  </si>
  <si>
    <t xml:space="preserve">        Төрийн албан хаагч</t>
  </si>
  <si>
    <t xml:space="preserve">        Төрийн бус байгууллагын ажилтан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</si>
  <si>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</si>
  <si>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</si>
  <si>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</si>
  <si>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</si>
  <si>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Ажилгүй</t>
  </si>
  <si>
    <t xml:space="preserve">        Хоригдол</t>
  </si>
  <si>
    <t xml:space="preserve">        Тэнэмэл</t>
  </si>
  <si>
    <t xml:space="preserve">ГЭМТ ХЭРЭГТ ХОЛБОГДСОН ИРГЭД, хүйсээр </t>
  </si>
  <si>
    <t xml:space="preserve">       Гэмт хэрэгт холбогдсон иргэд</t>
  </si>
  <si>
    <t>Үүнээс:</t>
  </si>
  <si>
    <t xml:space="preserve">               Эмэгтэй</t>
  </si>
  <si>
    <t>ГЭМТ ХЭРЭГТ ХОЛБОГДСОН ИРГЭД, насны ангилалаар</t>
  </si>
  <si>
    <t xml:space="preserve">        15 хүртэлх насны</t>
  </si>
  <si>
    <t xml:space="preserve">        16-29 насны</t>
  </si>
  <si>
    <t xml:space="preserve">       30-49 насны</t>
  </si>
  <si>
    <t>ГЭМТ ХЭРЭГТ ХОЛБОГДСОН ИРГЭД, нийгмийн байдлаар</t>
  </si>
  <si>
    <t xml:space="preserve">        Сургууль завсардсан, тэнэмэл</t>
  </si>
  <si>
    <t>ГЭМТ ХЭРЭГТ ХОЛБОГДСОН ИРГЭД, боловсролын түвшингээр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</si>
  <si>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</si>
  <si>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</si>
  <si>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</si>
  <si>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</si>
  <si>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</si>
  <si>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</si>
  <si>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БАНКУУДЫН ОРЛОГО, ЗАРЛАГА, банкуудаар, сая.төг</t>
  </si>
  <si>
    <t>Сумын нэр</t>
  </si>
  <si>
    <t>Орлого</t>
  </si>
  <si>
    <t>Зарлага</t>
  </si>
  <si>
    <t>Монгол банкнаас авсан</t>
  </si>
  <si>
    <t>Кассаар орсон</t>
  </si>
  <si>
    <t>Монгол банкинд өгсөн</t>
  </si>
  <si>
    <t>Цэвэр зарлага</t>
  </si>
  <si>
    <t>ХААН банк</t>
  </si>
  <si>
    <t>ХАС банк</t>
  </si>
  <si>
    <t>Төрийн банк</t>
  </si>
  <si>
    <t>Капитал банк</t>
  </si>
  <si>
    <t>Голомт банк</t>
  </si>
  <si>
    <t>БАНКУУДЫН ЗЭЭЛИЙН ҮЗҮҮЛЭЛТ, банкуудаар, сая.төг</t>
  </si>
  <si>
    <t>Зээлийн өрийн үлдэгдэл</t>
  </si>
  <si>
    <t>Хугацаа хэтэрсэн зээл</t>
  </si>
  <si>
    <t>Чанаргүй зээл</t>
  </si>
  <si>
    <t>БАНКУУДЫН ХАДГАЛАМЖ, банкуудаар, сая.төг</t>
  </si>
  <si>
    <t>Хадгаламжийн үлдэгдэл</t>
  </si>
  <si>
    <t>Харилцахын үлдэгдэл</t>
  </si>
  <si>
    <t>НИЙГМИЙН ДААТГАЛЫН ШИМТГЭЛИЙН ОРЛОГО, мөн үетэй харьцуулсанаар, мян.төгрөг</t>
  </si>
  <si>
    <t>Урьд оноос өссөн/буурсан</t>
  </si>
  <si>
    <t>Төлөв-лөгөө</t>
  </si>
  <si>
    <t>Гүйцэт-гэл</t>
  </si>
  <si>
    <t>Хувь</t>
  </si>
  <si>
    <t>Èõ-Óóë</t>
  </si>
  <si>
    <t>Ренчинлхүмбэ</t>
  </si>
  <si>
    <t>Öàãààí-Óóë</t>
  </si>
  <si>
    <t>Öàãààí-¯¿ð</t>
  </si>
  <si>
    <t>Øèíý-Èäýð</t>
  </si>
  <si>
    <t>Хатгал</t>
  </si>
  <si>
    <t>Öàãààííóóð</t>
  </si>
  <si>
    <t>Төлөвлөгөө</t>
  </si>
  <si>
    <t>Гүйцэтгэл</t>
  </si>
  <si>
    <t>НИЙГМИЙН ДААТГАЛЫН САНГИЙН АВЛАГА, мянган төгрөг, сумаар</t>
  </si>
  <si>
    <t>Шимтгэлийн авлага бүгд</t>
  </si>
  <si>
    <t>Үүнээс</t>
  </si>
  <si>
    <t>2016 оны үлдэгдэл</t>
  </si>
  <si>
    <t>2017 онд шинээр үүссэн</t>
  </si>
  <si>
    <t xml:space="preserve">АЙМГИЙН НЭГДСЭН ТӨСӨВ, мянган төгрөгөөр </t>
  </si>
  <si>
    <t>2016 оны 04 сарын байдлаар</t>
  </si>
  <si>
    <t>2017 оны 04 сарын байдлаар</t>
  </si>
  <si>
    <t>төлөвлөгөө</t>
  </si>
  <si>
    <t>гүйцэтгэл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</si>
  <si>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</si>
  <si>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</si>
  <si>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</si>
  <si>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</si>
  <si>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</si>
  <si>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</si>
  <si>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</si>
  <si>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</si>
  <si>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>-</t>
  </si>
  <si>
    <t xml:space="preserve">          Орлогыг нь тухай бүр тодорхойлох боломжгүй ажил, хувиараа эрхлэгч иргэний орлогын албан татвар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</si>
  <si>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</si>
  <si>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</si>
  <si>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</si>
  <si>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</si>
  <si>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</si>
  <si>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</si>
  <si>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</si>
  <si>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</si>
  <si>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</si>
  <si>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</si>
  <si>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</si>
  <si>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</si>
  <si>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</si>
  <si>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</si>
  <si>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</si>
  <si>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</si>
  <si>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</si>
  <si>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</si>
  <si>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</si>
  <si>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Ðашаан ус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</si>
  <si>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</si>
  <si>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</si>
  <si>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</si>
  <si>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</si>
  <si>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</si>
  <si>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</si>
  <si>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</si>
  <si>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</si>
  <si>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</si>
  <si>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</si>
  <si>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</si>
  <si>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 xml:space="preserve">АЖ ҮЙЛДВЭРИЙН САЛБАРЫН БОРЛУУЛАЛТ, мянган төгрөгөөр </t>
  </si>
  <si>
    <t>Салбараар</t>
  </si>
  <si>
    <t xml:space="preserve">Бүгд 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</si>
  <si>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</si>
  <si>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</si>
  <si>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</si>
  <si>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</si>
  <si>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</si>
  <si>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</si>
  <si>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</si>
  <si>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</si>
  <si>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</si>
  <si>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</si>
  <si>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</si>
  <si>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 xml:space="preserve">АЖ ҮЙЛДВЭРИЙН САЛБАРЫН ҮЙЛДВЭРЛЭЛТ, мянган төгрөгөөр </t>
  </si>
  <si>
    <t>9. Мебель тавилга үйлдвэрлэл, боловсруулах үйлдвэрийн бусад</t>
  </si>
  <si>
    <t>10. Ус ариутгал, усан хангамж</t>
  </si>
  <si>
    <t xml:space="preserve">ТӨСВИЙН АВЛАГА, ӨГЛӨГ, сумаар, мянган төгрөгөөр </t>
  </si>
  <si>
    <t>Сум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</si>
  <si>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</si>
  <si>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</si>
  <si>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</si>
  <si>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</si>
  <si>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</si>
  <si>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</si>
  <si>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</si>
  <si>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</si>
  <si>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</si>
  <si>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</si>
  <si>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</si>
  <si>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</si>
  <si>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</si>
  <si>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</si>
  <si>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</si>
  <si>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 xml:space="preserve">Алаг-Эрдэнэ </t>
  </si>
  <si>
    <t xml:space="preserve">Арбулаг </t>
  </si>
  <si>
    <t xml:space="preserve">Баянзүрх </t>
  </si>
  <si>
    <t xml:space="preserve">Галт </t>
  </si>
  <si>
    <t xml:space="preserve">Жаргалант </t>
  </si>
  <si>
    <t xml:space="preserve">Их-Уул </t>
  </si>
  <si>
    <t>Ðашаант</t>
  </si>
  <si>
    <t>Ðэнчинлхүмбэ</t>
  </si>
  <si>
    <t xml:space="preserve">Тариалан </t>
  </si>
  <si>
    <t xml:space="preserve">Тосонцэнгэл </t>
  </si>
  <si>
    <t xml:space="preserve">Төмөрбулаг 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</si>
  <si>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</si>
  <si>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</si>
  <si>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</si>
  <si>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</si>
  <si>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 xml:space="preserve">×андмань-Өндөр </t>
  </si>
  <si>
    <t xml:space="preserve">Øинэ-Идэр </t>
  </si>
  <si>
    <t xml:space="preserve">Мөрөн </t>
  </si>
  <si>
    <t>Аймгийн төсөвтэй шууд харьцдаг байгууллагууд</t>
  </si>
  <si>
    <t xml:space="preserve">ТАТВАРЫН ОРЛОГО, сумаар, мянган төгрөгөөр </t>
  </si>
  <si>
    <t>Санхүүгийн хэлтэс</t>
  </si>
  <si>
    <t xml:space="preserve">ОРОН НУТГИЙН ТӨСВИЙН ЗАРЛАГА, сумаар, мянган төгрөгөөр </t>
  </si>
  <si>
    <t xml:space="preserve">ОРОН НУТГИЙН ТӨСВИЙН ОРЛОГО, сумаар, мянган төгрөгөөр </t>
  </si>
  <si>
    <t>.</t>
  </si>
  <si>
    <t xml:space="preserve">АЙМГИЙН ОРОН НУТГИЙН БОЛОН УЛСЫН ТӨСВИЙН ОРЛОГО, мянган төгрөгөөр </t>
  </si>
  <si>
    <t xml:space="preserve">ÎÐÎÍ ÍÓÒÃÈÉÍ ÁÎËÎÍ ÓËÑÛÍ ÒªÑÂÈÉÍ ÍÈÉÒ Ä¯Í </t>
  </si>
  <si>
    <t>I. ÎÐÎÍ ÍÓÒÃÈÉÍ ÎÐËÎÃÎ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</si>
  <si>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</si>
  <si>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</si>
  <si>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</si>
  <si>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</si>
  <si>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</si>
  <si>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</si>
  <si>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</si>
  <si>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 төлбөр</t>
  </si>
  <si>
    <t xml:space="preserve">Ãàçðûí òºëáºð </t>
  </si>
  <si>
    <t>Îéãîîñ ìîä ò¿ëýý áýëòãýæ àøèãëàñíû төлбөр</t>
  </si>
  <si>
    <t>Áàéãàëèéí óðãàìàë àøèãëàñíû òºëáºð</t>
  </si>
  <si>
    <t>Àíãèéí çºâøººðëèéí õóðààìæ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</si>
  <si>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</si>
  <si>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</si>
  <si>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</si>
  <si>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</si>
  <si>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</si>
  <si>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</si>
  <si>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</si>
  <si>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>II. ÓËÑÛÍ ÒªÑÂÈÉÍ ÎÐËÎÃÎ</t>
  </si>
  <si>
    <t xml:space="preserve">Îíöãîé </t>
  </si>
  <si>
    <t>ÍªÀÒ</t>
  </si>
  <si>
    <t>ÀÀÍ-èéí îðëîãî</t>
  </si>
  <si>
    <t>ТОМ МАЛЫН ЗҮЙ БУСЫН ХОРОГДОЛ, мянган толгойгоор, төрлөөр</t>
  </si>
  <si>
    <t>Äóíäàæ</t>
  </si>
  <si>
    <t>Дунджаас 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</si>
  <si>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</si>
  <si>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</si>
  <si>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</si>
  <si>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</si>
  <si>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</si>
  <si>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</si>
  <si>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</si>
  <si>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</si>
  <si>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</si>
  <si>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</si>
  <si>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</si>
  <si>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</si>
  <si>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ТОМ МАЛЫН ЗҮЙ БУСЫН ХОРОГДОЛ, сумаар</t>
  </si>
  <si>
    <t>өвчнөөр</t>
  </si>
  <si>
    <t>Тоо</t>
  </si>
  <si>
    <t>Оны эхний малд эзлэх хувь</t>
  </si>
  <si>
    <t>Òîî</t>
  </si>
  <si>
    <t>îíû ýõíèé ìàëä ýçëýõ õóâü</t>
  </si>
  <si>
    <t>Çºð¿¿ +, -</t>
  </si>
  <si>
    <t>Хорогдолд эзлэх хувь</t>
  </si>
  <si>
    <t>Баянзүрх</t>
  </si>
  <si>
    <t>Их-Уул</t>
  </si>
  <si>
    <t>Рашаант</t>
  </si>
  <si>
    <t>Рэнчинлхүмбэ</t>
  </si>
  <si>
    <t>Тариалан</t>
  </si>
  <si>
    <t>Төмөрбулаг</t>
  </si>
  <si>
    <t>Цагаан-Уул</t>
  </si>
  <si>
    <t>Цагаан-Үүр</t>
  </si>
  <si>
    <t>Шинэ-Идэр</t>
  </si>
  <si>
    <t>Мөрөн</t>
  </si>
  <si>
    <t>Дүн</t>
  </si>
  <si>
    <t>МАЛЫН ҮНЭ, аймгийн дунджаар</t>
  </si>
  <si>
    <t>М/Д</t>
  </si>
  <si>
    <t>Төрөл</t>
  </si>
  <si>
    <t>Өмнөх оноос</t>
  </si>
  <si>
    <t>Өссөн буурсан хувь</t>
  </si>
  <si>
    <t>Өссөн, буурсан  +-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</si>
  <si>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</si>
  <si>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</si>
  <si>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</si>
  <si>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</si>
  <si>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</si>
  <si>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</si>
  <si>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</si>
  <si>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</si>
  <si>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</si>
  <si>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</si>
  <si>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</si>
  <si>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</si>
  <si>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</si>
  <si>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</si>
  <si>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</si>
  <si>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</si>
  <si>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</si>
  <si>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</si>
  <si>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</si>
  <si>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</si>
  <si>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</si>
  <si>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</si>
  <si>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</si>
  <si>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</si>
  <si>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</si>
  <si>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</si>
  <si>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</si>
  <si>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</si>
  <si>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</si>
  <si>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</si>
  <si>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</si>
  <si>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</si>
  <si>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</si>
  <si>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</si>
  <si>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</si>
  <si>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МАЛЫН ГАРАЛТАЙ БҮТЭЭГДЭХҮҮНИЙ ҮНЭ, төрлөөр</t>
  </si>
  <si>
    <t>Сүү</t>
  </si>
  <si>
    <t>Цагаан ноолуур</t>
  </si>
  <si>
    <t>Бор ноолуур</t>
  </si>
  <si>
    <t>Адууны дэл</t>
  </si>
  <si>
    <t>Адууны сүүл</t>
  </si>
  <si>
    <t>Адууны шир</t>
  </si>
  <si>
    <t>1.8-2.3 метрийн хэмжээтэй шир /Үхрийн /</t>
  </si>
  <si>
    <t>2.3 метрээс дээш хэмжээтэй шир / Үхрийн/</t>
  </si>
  <si>
    <t>Хонины ноостой нэхий</t>
  </si>
  <si>
    <t>Ямааны ноолууртай арьс</t>
  </si>
  <si>
    <t>ТӨЛ БОЙЖИЛТ, төрлөөр, мянган толгойгоор</t>
  </si>
  <si>
    <t>Ýõíèé 4 ñàð</t>
  </si>
  <si>
    <t>çºð¿¿</t>
  </si>
  <si>
    <t xml:space="preserve">Áîéæñîí òºë </t>
  </si>
  <si>
    <t>Áîòãî</t>
  </si>
  <si>
    <t>Óíàãà</t>
  </si>
  <si>
    <t>Òóãàë</t>
  </si>
  <si>
    <t>Õóðãà</t>
  </si>
  <si>
    <t>Èøèã</t>
  </si>
  <si>
    <t xml:space="preserve">Õîðîãäñîí òºë </t>
  </si>
  <si>
    <t>Áîéæèëòèéí õóâü</t>
  </si>
  <si>
    <t>ТӨЛ БОЙЖИЛТ, сумаар, толгойгоор</t>
  </si>
  <si>
    <t>Ä.ä</t>
  </si>
  <si>
    <t>Ñóìäûí íýðñ</t>
  </si>
  <si>
    <t>Òºëëºñºí ýõ</t>
  </si>
  <si>
    <t>Õîðîãäñîí òºë</t>
  </si>
  <si>
    <t>Áîéæèæ áóé òºë</t>
  </si>
  <si>
    <t>Òºëëºëòèéí õóâü</t>
  </si>
  <si>
    <t>04-ð ñàð</t>
  </si>
  <si>
    <t>Àëàã  Ýðäýíý</t>
  </si>
  <si>
    <t>Àðáóëàã</t>
  </si>
  <si>
    <t>Á¿ðýíòîãòîõ</t>
  </si>
  <si>
    <t>Ãàëò</t>
  </si>
  <si>
    <t>Æàðãàëàíò</t>
  </si>
  <si>
    <t>Èõ óóë</t>
  </si>
  <si>
    <t>Ðåí÷èíëõ¿ìáý</t>
  </si>
  <si>
    <t>Òîñîíöýíãýë</t>
  </si>
  <si>
    <t>Ò¿íýë</t>
  </si>
  <si>
    <t>Óëààí óóë</t>
  </si>
  <si>
    <t>Õàíõ</t>
  </si>
  <si>
    <t>Öàãààí óóë</t>
  </si>
  <si>
    <t xml:space="preserve">Öàãààí ¿¿ð </t>
  </si>
  <si>
    <t>Öýöýðëýã</t>
  </si>
  <si>
    <t>×àíäìàíü ªíäºð</t>
  </si>
  <si>
    <t>Øèíý èäýð</t>
  </si>
  <si>
    <t>Öàãààí íóóð</t>
  </si>
  <si>
    <t>Ä¯Í</t>
  </si>
  <si>
    <t>õ</t>
  </si>
  <si>
    <t>x</t>
  </si>
  <si>
    <t xml:space="preserve">АЙМГИЙН ХЭМЖЭЭНД БҮРТГЭГДСЭН ГЭМТ ХЭРГИЙН ТОО, хэргийн ангилал, төрлөөр, жил бүрийн 4 сарын байдлаар
</t>
  </si>
  <si>
    <t>Нийт бүртгэгдсэн гэмт хэрэг</t>
  </si>
  <si>
    <t>Хэрэгт холбогдсон хүн</t>
  </si>
  <si>
    <t>Хүний амь бие, эрүүл мэндийн эсрэг ГХ/91-107/</t>
  </si>
  <si>
    <t xml:space="preserve">     Хүн амины гэмт хэрэг</t>
  </si>
  <si>
    <t xml:space="preserve">          Бусдыг амиа хорлоход хүргэх</t>
  </si>
  <si>
    <t xml:space="preserve">          Бусдыг болгоомжгүй алах</t>
  </si>
  <si>
    <t xml:space="preserve">     Бусдын бие махбодид гэмтэл учруулах ГХ /96-100/</t>
  </si>
  <si>
    <t>Танхайн гэмт хэрэг</t>
  </si>
  <si>
    <t>Хүчингийн гэмт хэрэг /126/</t>
  </si>
  <si>
    <t>ТХХБаЖ-ын эсрэг гэмт хэрэг</t>
  </si>
  <si>
    <t>Хүн амын эрүүл мэндийн эсрэг ГХ /192-201/</t>
  </si>
  <si>
    <t>Өмчлөх эрхийн эсрэг ГХ /145-155/</t>
  </si>
  <si>
    <t xml:space="preserve">     Булаах /146/</t>
  </si>
  <si>
    <t xml:space="preserve">     Залилан мэхлэх /148/</t>
  </si>
  <si>
    <t xml:space="preserve">     Дээрэмдэх /147/</t>
  </si>
  <si>
    <t xml:space="preserve">     Бусдын эд хөрөнгийг хулгайлах /145/</t>
  </si>
  <si>
    <t xml:space="preserve">          Малын хулгай</t>
  </si>
  <si>
    <t xml:space="preserve">          Хувийн өмчийн хулгай </t>
  </si>
  <si>
    <t xml:space="preserve">          Авто тээврийн хэрэгслийн хулгай</t>
  </si>
  <si>
    <t>Байгаль хамгаалах журмын эсрэг ГХ /202-214/</t>
  </si>
  <si>
    <t xml:space="preserve">     Ойн тухай хууль тогтоомж зөрчих</t>
  </si>
  <si>
    <t xml:space="preserve">     Ан агнуурын тухай хууль тогтоомж зөрчих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</si>
</sst>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_₮_-;\-* #,##0.00_₮_-;_-* &quot;-&quot;??_₮_-;_-@_-"/>
    <numFmt numFmtId="167" formatCode="#,##0.00000"/>
    <numFmt numFmtId="168" formatCode="_-* #,##0.0_р_._-;\-* #,##0.0_р_._-;_-* &quot;-&quot;??_р_._-;_-@_-"/>
    <numFmt numFmtId="169" formatCode="[$-10409]###\ ###\ ##0"/>
    <numFmt numFmtId="170" formatCode="0.0_)"/>
    <numFmt numFmtId="171" formatCode="#,###,###,###,###,###.0"/>
    <numFmt numFmtId="172" formatCode="#,##0.0"/>
    <numFmt numFmtId="173" formatCode="#,###,###"/>
    <numFmt numFmtId="174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Mon"/>
      <family val="2"/>
    </font>
    <font>
      <sz val="10"/>
      <name val="Arial"/>
      <family val="2"/>
    </font>
    <font>
      <u val="single"/>
      <sz val="10"/>
      <color indexed="12"/>
      <name val="Arial Mon"/>
      <family val="2"/>
    </font>
    <font>
      <sz val="8"/>
      <name val="Arial Narrow"/>
      <family val="2"/>
    </font>
    <font>
      <sz val="12"/>
      <name val="Arial Mon"/>
      <family val="2"/>
    </font>
    <font>
      <b/>
      <sz val="10"/>
      <name val="Arial"/>
      <family val="2"/>
    </font>
    <font>
      <b/>
      <sz val="10"/>
      <name val="Arial Mon"/>
      <family val="2"/>
    </font>
    <font>
      <b/>
      <sz val="11"/>
      <color indexed="8"/>
      <name val="Arial Mon"/>
      <family val="2"/>
    </font>
    <font>
      <sz val="11"/>
      <color indexed="8"/>
      <name val="Arial Mon"/>
      <family val="2"/>
    </font>
    <font>
      <sz val="11"/>
      <name val="Arial Mon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Arial Mon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12"/>
      <color indexed="8"/>
      <name val="Arial Mon"/>
      <family val="2"/>
    </font>
    <font>
      <sz val="8"/>
      <color indexed="63"/>
      <name val="Arial Mon"/>
      <family val="2"/>
    </font>
    <font>
      <sz val="10"/>
      <color indexed="63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231F2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31F20"/>
      <name val="Arial"/>
      <family val="2"/>
    </font>
    <font>
      <sz val="8"/>
      <color rgb="FF231F1F"/>
      <name val="Arial"/>
      <family val="2"/>
    </font>
    <font>
      <sz val="12"/>
      <color theme="1"/>
      <name val="Arial Mon"/>
      <family val="2"/>
    </font>
    <font>
      <sz val="8"/>
      <color rgb="FF231F1F"/>
      <name val="Arial Mon"/>
      <family val="2"/>
    </font>
    <font>
      <b/>
      <sz val="11"/>
      <color theme="1"/>
      <name val="Arial Mon"/>
      <family val="2"/>
    </font>
    <font>
      <sz val="11"/>
      <color theme="1"/>
      <name val="Arial Mon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231F20"/>
      <name val="Arial Mon"/>
      <family val="2"/>
    </font>
    <font>
      <sz val="10"/>
      <color rgb="FF231F1F"/>
      <name val="Arial"/>
      <family val="2"/>
    </font>
    <font>
      <sz val="10"/>
      <color rgb="FF231F1F"/>
      <name val="Arial Mon"/>
      <family val="2"/>
    </font>
    <font>
      <b/>
      <sz val="10"/>
      <color rgb="FF000000"/>
      <name val="Arial"/>
      <family val="2"/>
    </font>
    <font>
      <sz val="10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/>
      <bottom style="hair"/>
    </border>
    <border>
      <left/>
      <right style="hair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theme="3" tint="-0.24997000396251678"/>
      </right>
      <top style="hair">
        <color theme="3" tint="-0.24997000396251678"/>
      </top>
      <bottom style="hair">
        <color theme="3" tint="-0.24997000396251678"/>
      </bottom>
    </border>
    <border>
      <left style="hair">
        <color theme="3" tint="-0.24997000396251678"/>
      </left>
      <right style="hair">
        <color theme="3" tint="-0.24997000396251678"/>
      </right>
      <top style="hair">
        <color theme="3" tint="-0.24997000396251678"/>
      </top>
      <bottom style="hair">
        <color theme="3" tint="-0.24997000396251678"/>
      </bottom>
    </border>
    <border>
      <left style="hair">
        <color theme="3" tint="-0.24997000396251678"/>
      </left>
      <right style="hair">
        <color theme="3" tint="-0.24997000396251678"/>
      </right>
      <top style="hair"/>
      <bottom style="hair"/>
    </border>
    <border>
      <left/>
      <right/>
      <top style="thin"/>
      <bottom style="thin"/>
    </border>
    <border>
      <left style="hair"/>
      <right/>
      <top/>
      <bottom style="thin"/>
    </border>
    <border>
      <left style="thin">
        <color theme="6" tint="-0.24997000396251678"/>
      </left>
      <right/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hair"/>
      <right/>
      <top style="hair"/>
      <bottom style="hair"/>
    </border>
    <border>
      <left/>
      <right/>
      <top style="hair"/>
      <bottom/>
    </border>
    <border>
      <left style="hair">
        <color theme="3" tint="-0.24997000396251678"/>
      </left>
      <right/>
      <top style="hair">
        <color theme="3" tint="-0.24997000396251678"/>
      </top>
      <bottom style="hair">
        <color theme="3" tint="-0.2499700039625167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>
        <color rgb="FFD3D3D3"/>
      </left>
      <right/>
      <top/>
      <bottom/>
    </border>
    <border>
      <left style="hair"/>
      <right style="hair"/>
      <top style="hair"/>
      <bottom/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>
        <color indexed="63"/>
      </left>
      <right/>
      <top style="hair"/>
      <bottom style="thin"/>
    </border>
    <border>
      <left style="hair"/>
      <right style="hair"/>
      <top/>
      <bottom/>
    </border>
  </borders>
  <cellStyleXfs count="3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10" xfId="335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3" fillId="0" borderId="10" xfId="335" applyFont="1" applyFill="1" applyBorder="1" applyAlignment="1">
      <alignment vertical="center"/>
      <protection/>
    </xf>
    <xf numFmtId="41" fontId="3" fillId="0" borderId="10" xfId="335" applyNumberFormat="1" applyFont="1" applyFill="1" applyBorder="1" applyAlignment="1">
      <alignment vertical="center"/>
      <protection/>
    </xf>
    <xf numFmtId="0" fontId="63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2" fillId="0" borderId="0" xfId="332" applyFont="1" applyBorder="1" applyAlignment="1">
      <alignment vertical="center"/>
      <protection/>
    </xf>
    <xf numFmtId="0" fontId="2" fillId="0" borderId="0" xfId="332" applyFont="1" applyAlignment="1">
      <alignment vertical="center"/>
      <protection/>
    </xf>
    <xf numFmtId="0" fontId="2" fillId="0" borderId="14" xfId="332" applyFont="1" applyBorder="1" applyAlignment="1">
      <alignment horizontal="center" vertical="center" wrapText="1"/>
      <protection/>
    </xf>
    <xf numFmtId="0" fontId="2" fillId="0" borderId="15" xfId="332" applyFont="1" applyBorder="1" applyAlignment="1">
      <alignment horizontal="center" vertical="center" wrapText="1"/>
      <protection/>
    </xf>
    <xf numFmtId="0" fontId="2" fillId="0" borderId="16" xfId="332" applyFont="1" applyBorder="1" applyAlignment="1">
      <alignment horizontal="center" vertical="center" wrapText="1"/>
      <protection/>
    </xf>
    <xf numFmtId="0" fontId="8" fillId="0" borderId="17" xfId="332" applyFont="1" applyBorder="1" applyAlignment="1">
      <alignment horizontal="center" vertical="center"/>
      <protection/>
    </xf>
    <xf numFmtId="164" fontId="8" fillId="0" borderId="0" xfId="332" applyNumberFormat="1" applyFont="1" applyAlignment="1">
      <alignment horizontal="center" vertical="center"/>
      <protection/>
    </xf>
    <xf numFmtId="164" fontId="8" fillId="0" borderId="0" xfId="332" applyNumberFormat="1" applyFont="1" applyAlignment="1">
      <alignment vertical="center"/>
      <protection/>
    </xf>
    <xf numFmtId="0" fontId="2" fillId="0" borderId="18" xfId="332" applyFont="1" applyBorder="1" applyAlignment="1">
      <alignment vertical="center"/>
      <protection/>
    </xf>
    <xf numFmtId="164" fontId="2" fillId="0" borderId="0" xfId="332" applyNumberFormat="1" applyFont="1" applyAlignment="1">
      <alignment horizontal="center" vertical="center"/>
      <protection/>
    </xf>
    <xf numFmtId="164" fontId="2" fillId="0" borderId="0" xfId="332" applyNumberFormat="1" applyFont="1" applyAlignment="1">
      <alignment vertical="center"/>
      <protection/>
    </xf>
    <xf numFmtId="0" fontId="2" fillId="0" borderId="19" xfId="332" applyFont="1" applyBorder="1" applyAlignment="1">
      <alignment horizontal="center" vertical="center" wrapText="1"/>
      <protection/>
    </xf>
    <xf numFmtId="164" fontId="8" fillId="0" borderId="20" xfId="332" applyNumberFormat="1" applyFont="1" applyBorder="1" applyAlignment="1">
      <alignment horizontal="center" vertical="center"/>
      <protection/>
    </xf>
    <xf numFmtId="164" fontId="2" fillId="0" borderId="0" xfId="332" applyNumberFormat="1" applyFont="1" applyBorder="1" applyAlignment="1">
      <alignment vertical="center"/>
      <protection/>
    </xf>
    <xf numFmtId="0" fontId="2" fillId="0" borderId="21" xfId="332" applyFont="1" applyBorder="1" applyAlignment="1">
      <alignment horizontal="center" vertical="center" wrapText="1"/>
      <protection/>
    </xf>
    <xf numFmtId="0" fontId="8" fillId="0" borderId="0" xfId="332" applyFont="1" applyAlignment="1">
      <alignment horizontal="center" vertical="center"/>
      <protection/>
    </xf>
    <xf numFmtId="0" fontId="2" fillId="0" borderId="22" xfId="332" applyFont="1" applyBorder="1" applyAlignment="1">
      <alignment vertical="center"/>
      <protection/>
    </xf>
    <xf numFmtId="164" fontId="2" fillId="0" borderId="11" xfId="332" applyNumberFormat="1" applyFont="1" applyBorder="1" applyAlignment="1">
      <alignment horizontal="center" vertical="center"/>
      <protection/>
    </xf>
    <xf numFmtId="0" fontId="2" fillId="0" borderId="11" xfId="332" applyFont="1" applyBorder="1" applyAlignment="1">
      <alignment vertical="center"/>
      <protection/>
    </xf>
    <xf numFmtId="0" fontId="8" fillId="0" borderId="18" xfId="332" applyFont="1" applyBorder="1" applyAlignment="1">
      <alignment horizontal="center" vertical="center"/>
      <protection/>
    </xf>
    <xf numFmtId="0" fontId="2" fillId="0" borderId="10" xfId="332" applyFont="1" applyBorder="1" applyAlignment="1">
      <alignment horizontal="center" vertical="center"/>
      <protection/>
    </xf>
    <xf numFmtId="0" fontId="2" fillId="0" borderId="23" xfId="33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3" fillId="0" borderId="19" xfId="331" applyFont="1" applyBorder="1" applyAlignment="1">
      <alignment horizontal="center" vertical="center"/>
      <protection/>
    </xf>
    <xf numFmtId="0" fontId="3" fillId="0" borderId="24" xfId="331" applyFont="1" applyBorder="1" applyAlignment="1">
      <alignment horizontal="center" vertical="center"/>
      <protection/>
    </xf>
    <xf numFmtId="0" fontId="7" fillId="0" borderId="18" xfId="331" applyFont="1" applyBorder="1" applyAlignment="1">
      <alignment vertical="center"/>
      <protection/>
    </xf>
    <xf numFmtId="0" fontId="7" fillId="0" borderId="0" xfId="331" applyFont="1" applyBorder="1" applyAlignment="1">
      <alignment horizontal="right" vertical="center"/>
      <protection/>
    </xf>
    <xf numFmtId="164" fontId="7" fillId="0" borderId="0" xfId="331" applyNumberFormat="1" applyFont="1" applyBorder="1" applyAlignment="1">
      <alignment horizontal="right" vertical="center"/>
      <protection/>
    </xf>
    <xf numFmtId="0" fontId="3" fillId="0" borderId="18" xfId="331" applyFont="1" applyBorder="1" applyAlignment="1">
      <alignment vertical="center"/>
      <protection/>
    </xf>
    <xf numFmtId="0" fontId="3" fillId="0" borderId="0" xfId="331" applyFont="1" applyBorder="1" applyAlignment="1">
      <alignment horizontal="right" vertical="center"/>
      <protection/>
    </xf>
    <xf numFmtId="164" fontId="3" fillId="0" borderId="0" xfId="331" applyNumberFormat="1" applyFont="1" applyBorder="1" applyAlignment="1">
      <alignment horizontal="right" vertical="center"/>
      <protection/>
    </xf>
    <xf numFmtId="0" fontId="3" fillId="0" borderId="18" xfId="331" applyFont="1" applyBorder="1" applyAlignment="1">
      <alignment vertical="center" wrapText="1"/>
      <protection/>
    </xf>
    <xf numFmtId="1" fontId="3" fillId="0" borderId="0" xfId="331" applyNumberFormat="1" applyFont="1" applyBorder="1" applyAlignment="1">
      <alignment horizontal="right" vertical="center"/>
      <protection/>
    </xf>
    <xf numFmtId="0" fontId="64" fillId="0" borderId="25" xfId="0" applyFont="1" applyBorder="1" applyAlignment="1">
      <alignment horizontal="center"/>
    </xf>
    <xf numFmtId="0" fontId="7" fillId="0" borderId="18" xfId="331" applyFont="1" applyBorder="1" applyAlignment="1">
      <alignment horizontal="center" vertical="center"/>
      <protection/>
    </xf>
    <xf numFmtId="0" fontId="67" fillId="0" borderId="0" xfId="0" applyFont="1" applyBorder="1" applyAlignment="1">
      <alignment horizontal="right" vertical="center" wrapText="1"/>
    </xf>
    <xf numFmtId="0" fontId="3" fillId="0" borderId="25" xfId="331" applyFont="1" applyBorder="1" applyAlignment="1">
      <alignment horizontal="center" vertical="center"/>
      <protection/>
    </xf>
    <xf numFmtId="164" fontId="7" fillId="0" borderId="0" xfId="331" applyNumberFormat="1" applyFont="1" applyBorder="1" applyAlignment="1">
      <alignment vertical="center"/>
      <protection/>
    </xf>
    <xf numFmtId="0" fontId="7" fillId="0" borderId="0" xfId="331" applyFont="1" applyBorder="1" applyAlignment="1">
      <alignment vertical="center"/>
      <protection/>
    </xf>
    <xf numFmtId="0" fontId="3" fillId="0" borderId="0" xfId="331" applyFont="1" applyBorder="1" applyAlignment="1">
      <alignment vertical="center"/>
      <protection/>
    </xf>
    <xf numFmtId="164" fontId="3" fillId="0" borderId="0" xfId="331" applyNumberFormat="1" applyFont="1" applyBorder="1" applyAlignment="1">
      <alignment vertical="center"/>
      <protection/>
    </xf>
    <xf numFmtId="0" fontId="3" fillId="0" borderId="0" xfId="331" applyFont="1" applyFill="1" applyBorder="1" applyAlignment="1">
      <alignment vertical="center"/>
      <protection/>
    </xf>
    <xf numFmtId="164" fontId="3" fillId="0" borderId="0" xfId="331" applyNumberFormat="1" applyFont="1" applyFill="1" applyBorder="1" applyAlignment="1">
      <alignment vertical="center"/>
      <protection/>
    </xf>
    <xf numFmtId="0" fontId="68" fillId="0" borderId="0" xfId="0" applyFont="1" applyAlignment="1">
      <alignment/>
    </xf>
    <xf numFmtId="0" fontId="2" fillId="0" borderId="19" xfId="331" applyFont="1" applyBorder="1" applyAlignment="1">
      <alignment horizontal="center" vertical="center"/>
      <protection/>
    </xf>
    <xf numFmtId="0" fontId="2" fillId="0" borderId="24" xfId="331" applyFont="1" applyBorder="1" applyAlignment="1">
      <alignment horizontal="center" vertical="center"/>
      <protection/>
    </xf>
    <xf numFmtId="0" fontId="8" fillId="0" borderId="18" xfId="331" applyFont="1" applyBorder="1" applyAlignment="1">
      <alignment vertical="center"/>
      <protection/>
    </xf>
    <xf numFmtId="0" fontId="8" fillId="0" borderId="0" xfId="331" applyFont="1" applyBorder="1" applyAlignment="1">
      <alignment vertical="center"/>
      <protection/>
    </xf>
    <xf numFmtId="164" fontId="8" fillId="0" borderId="0" xfId="331" applyNumberFormat="1" applyFont="1" applyBorder="1" applyAlignment="1">
      <alignment vertical="center"/>
      <protection/>
    </xf>
    <xf numFmtId="1" fontId="8" fillId="0" borderId="0" xfId="331" applyNumberFormat="1" applyFont="1" applyBorder="1" applyAlignment="1">
      <alignment horizontal="right" vertical="center"/>
      <protection/>
    </xf>
    <xf numFmtId="0" fontId="2" fillId="0" borderId="18" xfId="331" applyFont="1" applyBorder="1" applyAlignment="1">
      <alignment vertical="center"/>
      <protection/>
    </xf>
    <xf numFmtId="0" fontId="2" fillId="0" borderId="0" xfId="331" applyFont="1" applyBorder="1" applyAlignment="1">
      <alignment vertical="center"/>
      <protection/>
    </xf>
    <xf numFmtId="164" fontId="2" fillId="0" borderId="0" xfId="331" applyNumberFormat="1" applyFont="1" applyBorder="1" applyAlignment="1">
      <alignment horizontal="right" vertical="center"/>
      <protection/>
    </xf>
    <xf numFmtId="0" fontId="2" fillId="0" borderId="0" xfId="331" applyFont="1" applyBorder="1" applyAlignment="1">
      <alignment horizontal="right" vertical="center"/>
      <protection/>
    </xf>
    <xf numFmtId="164" fontId="2" fillId="0" borderId="0" xfId="331" applyNumberFormat="1" applyFont="1" applyBorder="1" applyAlignment="1">
      <alignment vertical="center"/>
      <protection/>
    </xf>
    <xf numFmtId="1" fontId="2" fillId="0" borderId="0" xfId="331" applyNumberFormat="1" applyFont="1" applyBorder="1" applyAlignment="1">
      <alignment horizontal="right" vertical="center"/>
      <protection/>
    </xf>
    <xf numFmtId="0" fontId="2" fillId="0" borderId="18" xfId="331" applyFont="1" applyBorder="1" applyAlignment="1">
      <alignment vertical="center" wrapText="1"/>
      <protection/>
    </xf>
    <xf numFmtId="0" fontId="69" fillId="0" borderId="0" xfId="0" applyFont="1" applyAlignment="1">
      <alignment horizontal="left" vertical="center" wrapText="1"/>
    </xf>
    <xf numFmtId="0" fontId="2" fillId="0" borderId="26" xfId="331" applyFont="1" applyBorder="1" applyAlignment="1">
      <alignment horizontal="center" vertical="center"/>
      <protection/>
    </xf>
    <xf numFmtId="0" fontId="2" fillId="0" borderId="27" xfId="331" applyFont="1" applyBorder="1" applyAlignment="1">
      <alignment horizontal="center" vertical="center"/>
      <protection/>
    </xf>
    <xf numFmtId="0" fontId="2" fillId="0" borderId="28" xfId="331" applyFont="1" applyBorder="1" applyAlignment="1">
      <alignment horizontal="center" vertical="center"/>
      <protection/>
    </xf>
    <xf numFmtId="0" fontId="2" fillId="0" borderId="28" xfId="331" applyFont="1" applyBorder="1" applyAlignment="1">
      <alignment horizontal="center" vertical="center" wrapText="1"/>
      <protection/>
    </xf>
    <xf numFmtId="0" fontId="2" fillId="0" borderId="24" xfId="331" applyFont="1" applyBorder="1" applyAlignment="1">
      <alignment horizontal="center" vertical="center" wrapText="1"/>
      <protection/>
    </xf>
    <xf numFmtId="0" fontId="8" fillId="0" borderId="0" xfId="331" applyFont="1" applyAlignment="1">
      <alignment horizontal="right" vertical="center"/>
      <protection/>
    </xf>
    <xf numFmtId="0" fontId="8" fillId="0" borderId="0" xfId="331" applyFont="1" applyAlignment="1">
      <alignment vertical="center"/>
      <protection/>
    </xf>
    <xf numFmtId="164" fontId="8" fillId="0" borderId="0" xfId="331" applyNumberFormat="1" applyFont="1" applyAlignment="1">
      <alignment vertical="center"/>
      <protection/>
    </xf>
    <xf numFmtId="0" fontId="2" fillId="0" borderId="0" xfId="331" applyFont="1" applyAlignment="1">
      <alignment horizontal="right" vertical="center"/>
      <protection/>
    </xf>
    <xf numFmtId="0" fontId="2" fillId="0" borderId="0" xfId="331" applyFont="1" applyAlignment="1">
      <alignment vertical="center"/>
      <protection/>
    </xf>
    <xf numFmtId="164" fontId="2" fillId="0" borderId="0" xfId="331" applyNumberFormat="1" applyFont="1" applyAlignment="1">
      <alignment horizontal="right" vertical="center"/>
      <protection/>
    </xf>
    <xf numFmtId="0" fontId="70" fillId="0" borderId="0" xfId="0" applyFont="1" applyAlignment="1">
      <alignment/>
    </xf>
    <xf numFmtId="4" fontId="70" fillId="0" borderId="0" xfId="0" applyNumberFormat="1" applyFont="1" applyAlignment="1">
      <alignment/>
    </xf>
    <xf numFmtId="164" fontId="2" fillId="0" borderId="0" xfId="331" applyNumberFormat="1" applyFont="1" applyAlignment="1">
      <alignment vertical="center"/>
      <protection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172" fontId="71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left" vertical="center" wrapText="1"/>
    </xf>
    <xf numFmtId="0" fontId="2" fillId="0" borderId="0" xfId="93" applyFont="1">
      <alignment/>
      <protection/>
    </xf>
    <xf numFmtId="0" fontId="6" fillId="0" borderId="0" xfId="93" applyFont="1">
      <alignment/>
      <protection/>
    </xf>
    <xf numFmtId="0" fontId="6" fillId="0" borderId="11" xfId="93" applyFont="1" applyBorder="1">
      <alignment/>
      <protection/>
    </xf>
    <xf numFmtId="0" fontId="2" fillId="0" borderId="10" xfId="93" applyFont="1" applyBorder="1" applyAlignment="1">
      <alignment horizontal="center" vertical="center" wrapText="1"/>
      <protection/>
    </xf>
    <xf numFmtId="0" fontId="2" fillId="33" borderId="10" xfId="93" applyFont="1" applyFill="1" applyBorder="1" applyAlignment="1">
      <alignment horizontal="center" vertical="center" wrapText="1"/>
      <protection/>
    </xf>
    <xf numFmtId="0" fontId="2" fillId="33" borderId="29" xfId="93" applyFont="1" applyFill="1" applyBorder="1" applyAlignment="1">
      <alignment horizontal="center" vertical="center" wrapText="1"/>
      <protection/>
    </xf>
    <xf numFmtId="0" fontId="2" fillId="0" borderId="0" xfId="93" applyFont="1" applyBorder="1">
      <alignment/>
      <protection/>
    </xf>
    <xf numFmtId="0" fontId="11" fillId="0" borderId="0" xfId="93" applyFont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2" fillId="0" borderId="0" xfId="93" applyNumberFormat="1" applyFont="1" applyBorder="1" applyAlignment="1">
      <alignment horizontal="center" vertical="center"/>
      <protection/>
    </xf>
    <xf numFmtId="164" fontId="2" fillId="33" borderId="0" xfId="0" applyNumberFormat="1" applyFont="1" applyFill="1" applyBorder="1" applyAlignment="1">
      <alignment horizontal="center" vertical="center" wrapText="1"/>
    </xf>
    <xf numFmtId="164" fontId="2" fillId="0" borderId="0" xfId="93" applyNumberFormat="1" applyFont="1" applyAlignment="1">
      <alignment horizontal="center" vertical="center"/>
      <protection/>
    </xf>
    <xf numFmtId="164" fontId="2" fillId="0" borderId="0" xfId="93" applyNumberFormat="1" applyFont="1" applyBorder="1">
      <alignment/>
      <protection/>
    </xf>
    <xf numFmtId="2" fontId="2" fillId="0" borderId="0" xfId="93" applyNumberFormat="1" applyFont="1">
      <alignment/>
      <protection/>
    </xf>
    <xf numFmtId="0" fontId="2" fillId="33" borderId="0" xfId="93" applyFont="1" applyFill="1" applyBorder="1">
      <alignment/>
      <protection/>
    </xf>
    <xf numFmtId="0" fontId="3" fillId="0" borderId="0" xfId="93" applyFont="1" applyAlignment="1">
      <alignment horizontal="center"/>
      <protection/>
    </xf>
    <xf numFmtId="0" fontId="2" fillId="0" borderId="0" xfId="93" applyFont="1" applyAlignment="1">
      <alignment horizontal="center"/>
      <protection/>
    </xf>
    <xf numFmtId="0" fontId="3" fillId="0" borderId="0" xfId="93" applyFont="1" applyBorder="1" applyAlignment="1">
      <alignment horizontal="center" vertical="center"/>
      <protection/>
    </xf>
    <xf numFmtId="0" fontId="2" fillId="0" borderId="0" xfId="93" applyFont="1" applyBorder="1" applyAlignment="1">
      <alignment horizontal="center" vertical="center"/>
      <protection/>
    </xf>
    <xf numFmtId="164" fontId="3" fillId="0" borderId="0" xfId="0" applyNumberFormat="1" applyFont="1" applyBorder="1" applyAlignment="1">
      <alignment horizontal="center" vertical="center" wrapText="1"/>
    </xf>
    <xf numFmtId="164" fontId="2" fillId="33" borderId="0" xfId="93" applyNumberFormat="1" applyFont="1" applyFill="1" applyBorder="1" applyAlignment="1">
      <alignment horizontal="center" vertical="center" wrapText="1"/>
      <protection/>
    </xf>
    <xf numFmtId="0" fontId="2" fillId="33" borderId="0" xfId="93" applyFont="1" applyFill="1" applyBorder="1" applyAlignment="1">
      <alignment horizontal="center" vertical="center" wrapText="1"/>
      <protection/>
    </xf>
    <xf numFmtId="164" fontId="3" fillId="0" borderId="0" xfId="93" applyNumberFormat="1" applyFont="1" applyBorder="1" applyAlignment="1">
      <alignment horizontal="center" vertical="center"/>
      <protection/>
    </xf>
    <xf numFmtId="164" fontId="2" fillId="0" borderId="0" xfId="93" applyNumberFormat="1" applyFont="1">
      <alignment/>
      <protection/>
    </xf>
    <xf numFmtId="0" fontId="2" fillId="33" borderId="30" xfId="93" applyFont="1" applyFill="1" applyBorder="1">
      <alignment/>
      <protection/>
    </xf>
    <xf numFmtId="0" fontId="2" fillId="33" borderId="11" xfId="93" applyFont="1" applyFill="1" applyBorder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93" applyFont="1" applyBorder="1" applyAlignment="1">
      <alignment horizontal="center" vertical="center"/>
      <protection/>
    </xf>
    <xf numFmtId="164" fontId="2" fillId="0" borderId="11" xfId="93" applyNumberFormat="1" applyFont="1" applyBorder="1" applyAlignment="1">
      <alignment horizontal="center" vertical="center"/>
      <protection/>
    </xf>
    <xf numFmtId="0" fontId="2" fillId="0" borderId="11" xfId="93" applyFont="1" applyBorder="1" applyAlignment="1">
      <alignment horizontal="center" vertical="center"/>
      <protection/>
    </xf>
    <xf numFmtId="0" fontId="6" fillId="0" borderId="0" xfId="93" applyFont="1" applyBorder="1">
      <alignment/>
      <protection/>
    </xf>
    <xf numFmtId="164" fontId="6" fillId="0" borderId="0" xfId="93" applyNumberFormat="1" applyFont="1" applyBorder="1">
      <alignment/>
      <protection/>
    </xf>
    <xf numFmtId="0" fontId="11" fillId="0" borderId="0" xfId="93" applyFont="1">
      <alignment/>
      <protection/>
    </xf>
    <xf numFmtId="0" fontId="11" fillId="0" borderId="0" xfId="93" applyFont="1" applyBorder="1">
      <alignment/>
      <protection/>
    </xf>
    <xf numFmtId="0" fontId="7" fillId="0" borderId="0" xfId="93" applyFont="1" applyBorder="1" applyAlignment="1">
      <alignment horizontal="center" vertical="center"/>
      <protection/>
    </xf>
    <xf numFmtId="0" fontId="3" fillId="0" borderId="0" xfId="337" applyFont="1" applyAlignment="1">
      <alignment vertical="center"/>
      <protection/>
    </xf>
    <xf numFmtId="0" fontId="12" fillId="0" borderId="0" xfId="93" applyFont="1" applyBorder="1" applyAlignment="1">
      <alignment horizontal="center" vertical="center"/>
      <protection/>
    </xf>
    <xf numFmtId="0" fontId="3" fillId="0" borderId="11" xfId="337" applyFont="1" applyBorder="1" applyAlignment="1">
      <alignment vertical="center"/>
      <protection/>
    </xf>
    <xf numFmtId="0" fontId="3" fillId="0" borderId="0" xfId="337" applyFont="1" applyBorder="1" applyAlignment="1">
      <alignment vertical="center"/>
      <protection/>
    </xf>
    <xf numFmtId="0" fontId="3" fillId="33" borderId="10" xfId="337" applyFont="1" applyFill="1" applyBorder="1" applyAlignment="1">
      <alignment horizontal="center" vertical="center" wrapText="1"/>
      <protection/>
    </xf>
    <xf numFmtId="0" fontId="3" fillId="33" borderId="0" xfId="337" applyFont="1" applyFill="1" applyBorder="1" applyAlignment="1">
      <alignment horizontal="center" vertical="center"/>
      <protection/>
    </xf>
    <xf numFmtId="0" fontId="3" fillId="33" borderId="11" xfId="337" applyFont="1" applyFill="1" applyBorder="1" applyAlignment="1">
      <alignment horizontal="center" vertical="center" wrapText="1"/>
      <protection/>
    </xf>
    <xf numFmtId="0" fontId="2" fillId="33" borderId="10" xfId="337" applyFont="1" applyFill="1" applyBorder="1" applyAlignment="1">
      <alignment horizontal="center" vertical="center" wrapText="1"/>
      <protection/>
    </xf>
    <xf numFmtId="0" fontId="3" fillId="33" borderId="0" xfId="337" applyFont="1" applyFill="1" applyBorder="1" applyAlignment="1">
      <alignment horizontal="center" vertical="center" wrapText="1"/>
      <protection/>
    </xf>
    <xf numFmtId="0" fontId="3" fillId="0" borderId="0" xfId="337" applyFont="1" applyBorder="1" applyAlignment="1">
      <alignment horizontal="center" vertical="center" wrapText="1"/>
      <protection/>
    </xf>
    <xf numFmtId="0" fontId="3" fillId="0" borderId="0" xfId="337" applyFont="1" applyBorder="1" applyAlignment="1">
      <alignment horizontal="left" vertical="center" wrapText="1"/>
      <protection/>
    </xf>
    <xf numFmtId="1" fontId="3" fillId="0" borderId="0" xfId="337" applyNumberFormat="1" applyFont="1" applyBorder="1" applyAlignment="1">
      <alignment horizontal="center" vertical="center" wrapText="1"/>
      <protection/>
    </xf>
    <xf numFmtId="164" fontId="64" fillId="0" borderId="0" xfId="337" applyNumberFormat="1" applyFont="1" applyBorder="1" applyAlignment="1">
      <alignment horizontal="center" vertical="center" wrapText="1"/>
      <protection/>
    </xf>
    <xf numFmtId="164" fontId="3" fillId="0" borderId="0" xfId="337" applyNumberFormat="1" applyFont="1" applyBorder="1" applyAlignment="1">
      <alignment horizontal="center" vertical="center" wrapText="1"/>
      <protection/>
    </xf>
    <xf numFmtId="0" fontId="63" fillId="0" borderId="31" xfId="0" applyFont="1" applyBorder="1" applyAlignment="1">
      <alignment horizontal="center" vertical="center" wrapText="1"/>
    </xf>
    <xf numFmtId="0" fontId="2" fillId="0" borderId="0" xfId="337" applyFont="1" applyBorder="1" applyAlignment="1">
      <alignment horizontal="left" vertical="center" wrapText="1"/>
      <protection/>
    </xf>
    <xf numFmtId="169" fontId="72" fillId="0" borderId="31" xfId="0" applyNumberFormat="1" applyFont="1" applyFill="1" applyBorder="1" applyAlignment="1">
      <alignment horizontal="center" vertical="center" wrapText="1" readingOrder="1"/>
    </xf>
    <xf numFmtId="2" fontId="3" fillId="0" borderId="0" xfId="337" applyNumberFormat="1" applyFont="1" applyBorder="1" applyAlignment="1">
      <alignment horizontal="center" vertical="center" wrapText="1"/>
      <protection/>
    </xf>
    <xf numFmtId="1" fontId="7" fillId="0" borderId="11" xfId="337" applyNumberFormat="1" applyFont="1" applyBorder="1" applyAlignment="1">
      <alignment horizontal="center" vertical="center" wrapText="1"/>
      <protection/>
    </xf>
    <xf numFmtId="2" fontId="7" fillId="0" borderId="11" xfId="337" applyNumberFormat="1" applyFont="1" applyBorder="1" applyAlignment="1">
      <alignment horizontal="center" vertical="center" wrapText="1"/>
      <protection/>
    </xf>
    <xf numFmtId="164" fontId="7" fillId="0" borderId="11" xfId="337" applyNumberFormat="1" applyFont="1" applyBorder="1" applyAlignment="1">
      <alignment horizontal="center" vertical="center" wrapText="1"/>
      <protection/>
    </xf>
    <xf numFmtId="0" fontId="7" fillId="0" borderId="11" xfId="337" applyFont="1" applyBorder="1" applyAlignment="1">
      <alignment horizontal="center" vertical="center" wrapText="1"/>
      <protection/>
    </xf>
    <xf numFmtId="0" fontId="13" fillId="0" borderId="0" xfId="333" applyFont="1" applyFill="1" applyBorder="1">
      <alignment/>
      <protection/>
    </xf>
    <xf numFmtId="0" fontId="13" fillId="0" borderId="10" xfId="333" applyNumberFormat="1" applyFont="1" applyFill="1" applyBorder="1" applyAlignment="1">
      <alignment horizontal="center" vertical="center" wrapText="1"/>
      <protection/>
    </xf>
    <xf numFmtId="0" fontId="13" fillId="0" borderId="23" xfId="333" applyNumberFormat="1" applyFont="1" applyFill="1" applyBorder="1" applyAlignment="1">
      <alignment horizontal="center" vertical="center" wrapText="1"/>
      <protection/>
    </xf>
    <xf numFmtId="0" fontId="72" fillId="0" borderId="32" xfId="333" applyNumberFormat="1" applyFont="1" applyFill="1" applyBorder="1" applyAlignment="1">
      <alignment horizontal="center" vertical="center" wrapText="1" readingOrder="1"/>
      <protection/>
    </xf>
    <xf numFmtId="1" fontId="72" fillId="0" borderId="32" xfId="0" applyNumberFormat="1" applyFont="1" applyFill="1" applyBorder="1" applyAlignment="1">
      <alignment horizontal="center" vertical="center" wrapText="1" readingOrder="1"/>
    </xf>
    <xf numFmtId="1" fontId="72" fillId="0" borderId="32" xfId="333" applyNumberFormat="1" applyFont="1" applyFill="1" applyBorder="1" applyAlignment="1">
      <alignment horizontal="center" vertical="center" wrapText="1" readingOrder="1"/>
      <protection/>
    </xf>
    <xf numFmtId="164" fontId="72" fillId="0" borderId="32" xfId="333" applyNumberFormat="1" applyFont="1" applyFill="1" applyBorder="1" applyAlignment="1">
      <alignment horizontal="center" vertical="center" wrapText="1" readingOrder="1"/>
      <protection/>
    </xf>
    <xf numFmtId="0" fontId="72" fillId="0" borderId="33" xfId="333" applyNumberFormat="1" applyFont="1" applyFill="1" applyBorder="1" applyAlignment="1">
      <alignment horizontal="center" vertical="center" wrapText="1" readingOrder="1"/>
      <protection/>
    </xf>
    <xf numFmtId="1" fontId="72" fillId="0" borderId="33" xfId="0" applyNumberFormat="1" applyFont="1" applyFill="1" applyBorder="1" applyAlignment="1">
      <alignment horizontal="center" vertical="center" wrapText="1" readingOrder="1"/>
    </xf>
    <xf numFmtId="1" fontId="72" fillId="0" borderId="33" xfId="333" applyNumberFormat="1" applyFont="1" applyFill="1" applyBorder="1" applyAlignment="1">
      <alignment horizontal="center" vertical="center" wrapText="1" readingOrder="1"/>
      <protection/>
    </xf>
    <xf numFmtId="0" fontId="13" fillId="0" borderId="34" xfId="333" applyNumberFormat="1" applyFont="1" applyFill="1" applyBorder="1" applyAlignment="1">
      <alignment horizontal="center" vertical="center" wrapText="1"/>
      <protection/>
    </xf>
    <xf numFmtId="0" fontId="13" fillId="0" borderId="19" xfId="333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8" fillId="0" borderId="0" xfId="93" applyFont="1" applyAlignment="1">
      <alignment horizontal="center"/>
      <protection/>
    </xf>
    <xf numFmtId="0" fontId="2" fillId="0" borderId="11" xfId="93" applyFont="1" applyBorder="1">
      <alignment/>
      <protection/>
    </xf>
    <xf numFmtId="0" fontId="2" fillId="0" borderId="10" xfId="93" applyFont="1" applyFill="1" applyBorder="1" applyAlignment="1">
      <alignment horizontal="center" vertical="center" wrapText="1"/>
      <protection/>
    </xf>
    <xf numFmtId="0" fontId="8" fillId="33" borderId="0" xfId="93" applyFont="1" applyFill="1" applyBorder="1">
      <alignment/>
      <protection/>
    </xf>
    <xf numFmtId="164" fontId="7" fillId="0" borderId="0" xfId="93" applyNumberFormat="1" applyFont="1" applyAlignment="1">
      <alignment horizontal="center"/>
      <protection/>
    </xf>
    <xf numFmtId="164" fontId="8" fillId="0" borderId="0" xfId="93" applyNumberFormat="1" applyFont="1" applyAlignment="1">
      <alignment horizontal="center"/>
      <protection/>
    </xf>
    <xf numFmtId="164" fontId="8" fillId="33" borderId="0" xfId="93" applyNumberFormat="1" applyFont="1" applyFill="1" applyBorder="1" applyAlignment="1">
      <alignment horizontal="center" vertical="center" wrapText="1"/>
      <protection/>
    </xf>
    <xf numFmtId="165" fontId="3" fillId="0" borderId="0" xfId="93" applyNumberFormat="1" applyFont="1" applyAlignment="1">
      <alignment horizontal="center"/>
      <protection/>
    </xf>
    <xf numFmtId="165" fontId="2" fillId="0" borderId="0" xfId="93" applyNumberFormat="1" applyFont="1" applyAlignment="1">
      <alignment horizontal="center"/>
      <protection/>
    </xf>
    <xf numFmtId="164" fontId="2" fillId="0" borderId="0" xfId="93" applyNumberFormat="1" applyFont="1" applyAlignment="1">
      <alignment horizontal="center"/>
      <protection/>
    </xf>
    <xf numFmtId="164" fontId="2" fillId="0" borderId="0" xfId="93" applyNumberFormat="1" applyFont="1" applyBorder="1" applyAlignment="1">
      <alignment horizontal="center" vertical="center" wrapText="1"/>
      <protection/>
    </xf>
    <xf numFmtId="164" fontId="3" fillId="0" borderId="0" xfId="93" applyNumberFormat="1" applyFont="1" applyAlignment="1">
      <alignment horizontal="center"/>
      <protection/>
    </xf>
    <xf numFmtId="0" fontId="2" fillId="0" borderId="0" xfId="93" applyFont="1" applyBorder="1" applyAlignment="1">
      <alignment horizontal="center" vertical="center" wrapText="1"/>
      <protection/>
    </xf>
    <xf numFmtId="0" fontId="8" fillId="0" borderId="0" xfId="93" applyFont="1" applyBorder="1">
      <alignment/>
      <protection/>
    </xf>
    <xf numFmtId="164" fontId="8" fillId="0" borderId="0" xfId="93" applyNumberFormat="1" applyFont="1" applyBorder="1" applyAlignment="1">
      <alignment horizontal="center" vertical="center" wrapText="1"/>
      <protection/>
    </xf>
    <xf numFmtId="2" fontId="2" fillId="0" borderId="0" xfId="93" applyNumberFormat="1" applyFont="1" applyBorder="1" applyAlignment="1">
      <alignment horizontal="center" vertical="center" wrapText="1"/>
      <protection/>
    </xf>
    <xf numFmtId="168" fontId="2" fillId="0" borderId="0" xfId="49" applyNumberFormat="1" applyFont="1" applyAlignment="1">
      <alignment horizontal="center"/>
    </xf>
    <xf numFmtId="0" fontId="2" fillId="0" borderId="0" xfId="93" applyFont="1" applyBorder="1" applyAlignment="1">
      <alignment horizontal="center"/>
      <protection/>
    </xf>
    <xf numFmtId="0" fontId="2" fillId="0" borderId="11" xfId="93" applyFont="1" applyBorder="1" applyAlignment="1">
      <alignment horizontal="center"/>
      <protection/>
    </xf>
    <xf numFmtId="164" fontId="2" fillId="0" borderId="11" xfId="93" applyNumberFormat="1" applyFont="1" applyBorder="1" applyAlignment="1">
      <alignment horizontal="center"/>
      <protection/>
    </xf>
    <xf numFmtId="164" fontId="2" fillId="0" borderId="11" xfId="93" applyNumberFormat="1" applyFont="1" applyBorder="1" applyAlignment="1">
      <alignment horizontal="center" vertical="center" wrapText="1"/>
      <protection/>
    </xf>
    <xf numFmtId="0" fontId="11" fillId="0" borderId="0" xfId="79" applyFont="1">
      <alignment/>
      <protection/>
    </xf>
    <xf numFmtId="0" fontId="11" fillId="0" borderId="11" xfId="79" applyFont="1" applyBorder="1">
      <alignment/>
      <protection/>
    </xf>
    <xf numFmtId="0" fontId="11" fillId="0" borderId="0" xfId="79" applyFont="1" applyBorder="1">
      <alignment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11" fillId="0" borderId="0" xfId="79" applyFont="1" applyFill="1">
      <alignment/>
      <protection/>
    </xf>
    <xf numFmtId="0" fontId="11" fillId="0" borderId="0" xfId="79" applyFont="1" applyFill="1" applyBorder="1">
      <alignment/>
      <protection/>
    </xf>
    <xf numFmtId="0" fontId="11" fillId="0" borderId="0" xfId="79" applyFont="1" applyFill="1" applyBorder="1" applyAlignment="1">
      <alignment horizontal="center" vertical="center" wrapText="1"/>
      <protection/>
    </xf>
    <xf numFmtId="0" fontId="11" fillId="0" borderId="23" xfId="79" applyFont="1" applyFill="1" applyBorder="1" applyAlignment="1">
      <alignment horizontal="center" vertical="center" wrapText="1"/>
      <protection/>
    </xf>
    <xf numFmtId="0" fontId="11" fillId="0" borderId="0" xfId="79" applyFont="1" applyBorder="1" applyAlignment="1">
      <alignment horizontal="center" vertical="center" wrapText="1"/>
      <protection/>
    </xf>
    <xf numFmtId="164" fontId="10" fillId="33" borderId="0" xfId="79" applyNumberFormat="1" applyFont="1" applyFill="1" applyBorder="1" applyAlignment="1">
      <alignment horizontal="center" vertical="center" wrapText="1"/>
      <protection/>
    </xf>
    <xf numFmtId="0" fontId="10" fillId="33" borderId="0" xfId="79" applyFont="1" applyFill="1" applyBorder="1" applyAlignment="1">
      <alignment horizontal="center" vertical="center" wrapText="1"/>
      <protection/>
    </xf>
    <xf numFmtId="164" fontId="11" fillId="33" borderId="0" xfId="79" applyNumberFormat="1" applyFont="1" applyFill="1" applyBorder="1" applyAlignment="1">
      <alignment horizontal="center" vertical="center" wrapText="1"/>
      <protection/>
    </xf>
    <xf numFmtId="0" fontId="11" fillId="33" borderId="0" xfId="79" applyFont="1" applyFill="1" applyBorder="1">
      <alignment/>
      <protection/>
    </xf>
    <xf numFmtId="0" fontId="11" fillId="34" borderId="0" xfId="79" applyFont="1" applyFill="1" applyBorder="1" applyAlignment="1">
      <alignment horizontal="center" vertical="center" wrapText="1"/>
      <protection/>
    </xf>
    <xf numFmtId="0" fontId="11" fillId="0" borderId="0" xfId="93" applyFont="1" applyBorder="1" applyAlignment="1">
      <alignment horizontal="left" vertical="center" wrapText="1"/>
      <protection/>
    </xf>
    <xf numFmtId="0" fontId="11" fillId="0" borderId="11" xfId="79" applyFont="1" applyBorder="1" applyAlignment="1">
      <alignment horizontal="center" vertical="center" wrapText="1"/>
      <protection/>
    </xf>
    <xf numFmtId="0" fontId="11" fillId="0" borderId="11" xfId="93" applyFont="1" applyBorder="1" applyAlignment="1">
      <alignment horizontal="left" vertical="center" wrapText="1"/>
      <protection/>
    </xf>
    <xf numFmtId="164" fontId="10" fillId="33" borderId="11" xfId="79" applyNumberFormat="1" applyFont="1" applyFill="1" applyBorder="1" applyAlignment="1">
      <alignment horizontal="center" vertical="center" wrapText="1"/>
      <protection/>
    </xf>
    <xf numFmtId="0" fontId="10" fillId="33" borderId="11" xfId="79" applyFont="1" applyFill="1" applyBorder="1" applyAlignment="1">
      <alignment horizontal="center" vertical="center" wrapText="1"/>
      <protection/>
    </xf>
    <xf numFmtId="164" fontId="11" fillId="33" borderId="11" xfId="79" applyNumberFormat="1" applyFont="1" applyFill="1" applyBorder="1" applyAlignment="1">
      <alignment horizontal="center" vertical="center" wrapText="1"/>
      <protection/>
    </xf>
    <xf numFmtId="0" fontId="11" fillId="33" borderId="29" xfId="79" applyFont="1" applyFill="1" applyBorder="1" applyAlignment="1">
      <alignment horizontal="center" vertical="center" wrapText="1"/>
      <protection/>
    </xf>
    <xf numFmtId="164" fontId="10" fillId="33" borderId="29" xfId="79" applyNumberFormat="1" applyFont="1" applyFill="1" applyBorder="1" applyAlignment="1">
      <alignment horizontal="center" vertical="center" wrapText="1"/>
      <protection/>
    </xf>
    <xf numFmtId="1" fontId="11" fillId="0" borderId="29" xfId="79" applyNumberFormat="1" applyFont="1" applyFill="1" applyBorder="1" applyAlignment="1">
      <alignment horizontal="center" vertical="center" wrapText="1"/>
      <protection/>
    </xf>
    <xf numFmtId="0" fontId="11" fillId="0" borderId="29" xfId="79" applyFont="1" applyBorder="1" applyAlignment="1">
      <alignment horizontal="center" vertical="center" wrapText="1"/>
      <protection/>
    </xf>
    <xf numFmtId="1" fontId="10" fillId="33" borderId="29" xfId="79" applyNumberFormat="1" applyFont="1" applyFill="1" applyBorder="1" applyAlignment="1">
      <alignment horizontal="center" vertical="center" wrapText="1"/>
      <protection/>
    </xf>
    <xf numFmtId="0" fontId="10" fillId="33" borderId="29" xfId="79" applyFont="1" applyFill="1" applyBorder="1" applyAlignment="1">
      <alignment horizontal="center" vertical="center" wrapText="1"/>
      <protection/>
    </xf>
    <xf numFmtId="164" fontId="11" fillId="33" borderId="29" xfId="79" applyNumberFormat="1" applyFont="1" applyFill="1" applyBorder="1" applyAlignment="1">
      <alignment horizontal="center" vertical="center" wrapText="1"/>
      <protection/>
    </xf>
    <xf numFmtId="0" fontId="11" fillId="33" borderId="11" xfId="79" applyFont="1" applyFill="1" applyBorder="1" applyAlignment="1">
      <alignment horizontal="center" vertical="center" wrapText="1"/>
      <protection/>
    </xf>
    <xf numFmtId="0" fontId="9" fillId="33" borderId="11" xfId="79" applyFont="1" applyFill="1" applyBorder="1" applyAlignment="1">
      <alignment horizontal="center" vertical="center" wrapText="1"/>
      <protection/>
    </xf>
    <xf numFmtId="0" fontId="14" fillId="33" borderId="0" xfId="79" applyFont="1" applyFill="1" applyBorder="1" applyAlignment="1">
      <alignment horizontal="center" vertical="center" wrapText="1"/>
      <protection/>
    </xf>
    <xf numFmtId="164" fontId="11" fillId="0" borderId="0" xfId="79" applyNumberFormat="1" applyFont="1">
      <alignment/>
      <protection/>
    </xf>
    <xf numFmtId="0" fontId="0" fillId="0" borderId="0" xfId="0" applyFont="1" applyAlignment="1">
      <alignment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15" fillId="0" borderId="10" xfId="335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335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/>
    </xf>
    <xf numFmtId="0" fontId="15" fillId="0" borderId="10" xfId="335" applyFont="1" applyBorder="1" applyAlignment="1">
      <alignment horizontal="center" vertical="center"/>
      <protection/>
    </xf>
    <xf numFmtId="0" fontId="15" fillId="0" borderId="0" xfId="335" applyFont="1">
      <alignment/>
      <protection/>
    </xf>
    <xf numFmtId="0" fontId="63" fillId="0" borderId="0" xfId="0" applyFont="1" applyBorder="1" applyAlignment="1">
      <alignment horizontal="center" vertical="center" wrapText="1"/>
    </xf>
    <xf numFmtId="0" fontId="3" fillId="0" borderId="17" xfId="331" applyFont="1" applyBorder="1" applyAlignment="1">
      <alignment horizontal="center" vertical="center"/>
      <protection/>
    </xf>
    <xf numFmtId="0" fontId="3" fillId="0" borderId="14" xfId="331" applyFont="1" applyBorder="1" applyAlignment="1">
      <alignment horizontal="center" vertical="center"/>
      <protection/>
    </xf>
    <xf numFmtId="0" fontId="3" fillId="0" borderId="35" xfId="331" applyFont="1" applyBorder="1" applyAlignment="1">
      <alignment horizontal="center" vertical="center"/>
      <protection/>
    </xf>
    <xf numFmtId="0" fontId="74" fillId="0" borderId="0" xfId="0" applyFont="1" applyBorder="1" applyAlignment="1">
      <alignment horizontal="center" vertical="center" wrapText="1"/>
    </xf>
    <xf numFmtId="0" fontId="2" fillId="0" borderId="17" xfId="331" applyFont="1" applyBorder="1" applyAlignment="1">
      <alignment horizontal="center" vertical="center"/>
      <protection/>
    </xf>
    <xf numFmtId="0" fontId="2" fillId="0" borderId="14" xfId="331" applyFont="1" applyBorder="1" applyAlignment="1">
      <alignment horizontal="center" vertical="center"/>
      <protection/>
    </xf>
    <xf numFmtId="0" fontId="2" fillId="0" borderId="35" xfId="331" applyFont="1" applyBorder="1" applyAlignment="1">
      <alignment horizontal="center" vertical="center"/>
      <protection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2" fillId="0" borderId="36" xfId="331" applyFont="1" applyBorder="1" applyAlignment="1">
      <alignment horizontal="center" vertical="center"/>
      <protection/>
    </xf>
    <xf numFmtId="0" fontId="2" fillId="0" borderId="26" xfId="331" applyFont="1" applyBorder="1" applyAlignment="1">
      <alignment horizontal="center" vertical="center"/>
      <protection/>
    </xf>
    <xf numFmtId="0" fontId="2" fillId="0" borderId="24" xfId="331" applyFont="1" applyBorder="1" applyAlignment="1">
      <alignment horizontal="center" vertical="center"/>
      <protection/>
    </xf>
    <xf numFmtId="0" fontId="2" fillId="33" borderId="0" xfId="93" applyFont="1" applyFill="1" applyBorder="1" applyAlignment="1">
      <alignment horizontal="left" vertical="center" wrapText="1"/>
      <protection/>
    </xf>
    <xf numFmtId="0" fontId="3" fillId="0" borderId="0" xfId="93" applyFont="1" applyAlignment="1">
      <alignment horizontal="center" vertical="center" wrapText="1"/>
      <protection/>
    </xf>
    <xf numFmtId="0" fontId="2" fillId="33" borderId="29" xfId="93" applyFont="1" applyFill="1" applyBorder="1" applyAlignment="1">
      <alignment horizontal="center"/>
      <protection/>
    </xf>
    <xf numFmtId="0" fontId="2" fillId="33" borderId="37" xfId="93" applyFont="1" applyFill="1" applyBorder="1" applyAlignment="1">
      <alignment horizontal="center"/>
      <protection/>
    </xf>
    <xf numFmtId="0" fontId="11" fillId="0" borderId="0" xfId="93" applyFont="1" applyAlignment="1">
      <alignment horizontal="left" vertical="center" wrapText="1"/>
      <protection/>
    </xf>
    <xf numFmtId="0" fontId="2" fillId="33" borderId="0" xfId="93" applyFont="1" applyFill="1" applyBorder="1" applyAlignment="1">
      <alignment horizontal="center"/>
      <protection/>
    </xf>
    <xf numFmtId="0" fontId="8" fillId="33" borderId="0" xfId="93" applyFont="1" applyFill="1" applyBorder="1" applyAlignment="1">
      <alignment horizontal="center"/>
      <protection/>
    </xf>
    <xf numFmtId="0" fontId="2" fillId="33" borderId="0" xfId="93" applyFont="1" applyFill="1" applyBorder="1" applyAlignment="1">
      <alignment horizontal="center" vertical="center" wrapText="1"/>
      <protection/>
    </xf>
    <xf numFmtId="0" fontId="7" fillId="33" borderId="11" xfId="337" applyFont="1" applyFill="1" applyBorder="1" applyAlignment="1">
      <alignment horizontal="center" vertical="center"/>
      <protection/>
    </xf>
    <xf numFmtId="0" fontId="7" fillId="0" borderId="0" xfId="93" applyFont="1" applyBorder="1" applyAlignment="1">
      <alignment horizontal="center" vertical="center"/>
      <protection/>
    </xf>
    <xf numFmtId="0" fontId="12" fillId="0" borderId="0" xfId="93" applyFont="1" applyBorder="1" applyAlignment="1">
      <alignment horizontal="center" vertical="center"/>
      <protection/>
    </xf>
    <xf numFmtId="0" fontId="3" fillId="33" borderId="38" xfId="337" applyFont="1" applyFill="1" applyBorder="1" applyAlignment="1">
      <alignment horizontal="center" vertical="center" wrapText="1"/>
      <protection/>
    </xf>
    <xf numFmtId="0" fontId="3" fillId="33" borderId="11" xfId="337" applyFont="1" applyFill="1" applyBorder="1" applyAlignment="1">
      <alignment horizontal="center" vertical="center" wrapText="1"/>
      <protection/>
    </xf>
    <xf numFmtId="0" fontId="3" fillId="33" borderId="10" xfId="337" applyFont="1" applyFill="1" applyBorder="1" applyAlignment="1">
      <alignment horizontal="center" vertical="center" wrapText="1"/>
      <protection/>
    </xf>
    <xf numFmtId="0" fontId="3" fillId="33" borderId="39" xfId="337" applyFont="1" applyFill="1" applyBorder="1" applyAlignment="1">
      <alignment horizontal="center" vertical="center"/>
      <protection/>
    </xf>
    <xf numFmtId="0" fontId="3" fillId="33" borderId="40" xfId="337" applyFont="1" applyFill="1" applyBorder="1" applyAlignment="1">
      <alignment horizontal="center" vertical="center"/>
      <protection/>
    </xf>
    <xf numFmtId="0" fontId="3" fillId="33" borderId="41" xfId="337" applyFont="1" applyFill="1" applyBorder="1" applyAlignment="1">
      <alignment horizontal="center" vertical="center"/>
      <protection/>
    </xf>
    <xf numFmtId="0" fontId="3" fillId="33" borderId="29" xfId="337" applyFont="1" applyFill="1" applyBorder="1" applyAlignment="1">
      <alignment horizontal="center" vertical="center"/>
      <protection/>
    </xf>
    <xf numFmtId="0" fontId="72" fillId="0" borderId="42" xfId="0" applyNumberFormat="1" applyFont="1" applyFill="1" applyBorder="1" applyAlignment="1">
      <alignment horizontal="left" vertical="center" wrapText="1" readingOrder="1"/>
    </xf>
    <xf numFmtId="0" fontId="72" fillId="0" borderId="0" xfId="0" applyNumberFormat="1" applyFont="1" applyFill="1" applyBorder="1" applyAlignment="1">
      <alignment horizontal="left" vertical="center" wrapText="1" readingOrder="1"/>
    </xf>
    <xf numFmtId="0" fontId="77" fillId="0" borderId="19" xfId="333" applyNumberFormat="1" applyFont="1" applyFill="1" applyBorder="1" applyAlignment="1">
      <alignment horizontal="center" vertical="center" wrapText="1" readingOrder="1"/>
      <protection/>
    </xf>
    <xf numFmtId="0" fontId="13" fillId="0" borderId="19" xfId="333" applyNumberFormat="1" applyFont="1" applyFill="1" applyBorder="1" applyAlignment="1">
      <alignment vertical="top" wrapText="1"/>
      <protection/>
    </xf>
    <xf numFmtId="0" fontId="72" fillId="0" borderId="43" xfId="333" applyNumberFormat="1" applyFont="1" applyFill="1" applyBorder="1" applyAlignment="1">
      <alignment horizontal="center" vertical="center" wrapText="1" readingOrder="1"/>
      <protection/>
    </xf>
    <xf numFmtId="0" fontId="72" fillId="0" borderId="21" xfId="333" applyNumberFormat="1" applyFont="1" applyFill="1" applyBorder="1" applyAlignment="1">
      <alignment horizontal="center" vertical="center" wrapText="1" readingOrder="1"/>
      <protection/>
    </xf>
    <xf numFmtId="0" fontId="13" fillId="0" borderId="34" xfId="333" applyNumberFormat="1" applyFont="1" applyFill="1" applyBorder="1" applyAlignment="1">
      <alignment horizontal="center" vertical="center" wrapText="1"/>
      <protection/>
    </xf>
    <xf numFmtId="0" fontId="13" fillId="0" borderId="24" xfId="333" applyNumberFormat="1" applyFont="1" applyFill="1" applyBorder="1" applyAlignment="1">
      <alignment horizontal="center" vertical="center" wrapText="1"/>
      <protection/>
    </xf>
    <xf numFmtId="0" fontId="72" fillId="0" borderId="33" xfId="333" applyNumberFormat="1" applyFont="1" applyFill="1" applyBorder="1" applyAlignment="1">
      <alignment vertical="center" wrapText="1" readingOrder="1"/>
      <protection/>
    </xf>
    <xf numFmtId="0" fontId="13" fillId="0" borderId="44" xfId="333" applyNumberFormat="1" applyFont="1" applyFill="1" applyBorder="1" applyAlignment="1">
      <alignment vertical="top" wrapText="1"/>
      <protection/>
    </xf>
    <xf numFmtId="0" fontId="72" fillId="0" borderId="0" xfId="333" applyNumberFormat="1" applyFont="1" applyFill="1" applyBorder="1" applyAlignment="1">
      <alignment horizontal="center" vertical="center" wrapText="1" readingOrder="1"/>
      <protection/>
    </xf>
    <xf numFmtId="0" fontId="72" fillId="0" borderId="32" xfId="333" applyNumberFormat="1" applyFont="1" applyFill="1" applyBorder="1" applyAlignment="1">
      <alignment vertical="center" wrapText="1" readingOrder="1"/>
      <protection/>
    </xf>
    <xf numFmtId="0" fontId="13" fillId="0" borderId="45" xfId="333" applyNumberFormat="1" applyFont="1" applyFill="1" applyBorder="1" applyAlignment="1">
      <alignment vertical="top" wrapText="1"/>
      <protection/>
    </xf>
    <xf numFmtId="0" fontId="77" fillId="0" borderId="37" xfId="333" applyNumberFormat="1" applyFont="1" applyFill="1" applyBorder="1" applyAlignment="1">
      <alignment horizontal="center" vertical="center" wrapText="1" readingOrder="1"/>
      <protection/>
    </xf>
    <xf numFmtId="0" fontId="13" fillId="0" borderId="37" xfId="333" applyNumberFormat="1" applyFont="1" applyFill="1" applyBorder="1" applyAlignment="1">
      <alignment vertical="top" wrapText="1"/>
      <protection/>
    </xf>
    <xf numFmtId="0" fontId="77" fillId="0" borderId="10" xfId="333" applyNumberFormat="1" applyFont="1" applyFill="1" applyBorder="1" applyAlignment="1">
      <alignment horizontal="center" vertical="center" wrapText="1" readingOrder="1"/>
      <protection/>
    </xf>
    <xf numFmtId="0" fontId="13" fillId="0" borderId="10" xfId="333" applyNumberFormat="1" applyFont="1" applyFill="1" applyBorder="1" applyAlignment="1">
      <alignment vertical="top" wrapText="1"/>
      <protection/>
    </xf>
    <xf numFmtId="0" fontId="13" fillId="0" borderId="10" xfId="333" applyNumberFormat="1" applyFont="1" applyFill="1" applyBorder="1" applyAlignment="1">
      <alignment horizontal="center" vertical="center" wrapText="1"/>
      <protection/>
    </xf>
    <xf numFmtId="0" fontId="13" fillId="0" borderId="23" xfId="333" applyNumberFormat="1" applyFont="1" applyFill="1" applyBorder="1" applyAlignment="1">
      <alignment horizontal="center" vertical="center" wrapText="1"/>
      <protection/>
    </xf>
    <xf numFmtId="0" fontId="2" fillId="0" borderId="0" xfId="93" applyFont="1" applyBorder="1" applyAlignment="1">
      <alignment/>
      <protection/>
    </xf>
    <xf numFmtId="0" fontId="8" fillId="0" borderId="0" xfId="93" applyFont="1" applyAlignment="1">
      <alignment horizontal="center"/>
      <protection/>
    </xf>
    <xf numFmtId="0" fontId="2" fillId="0" borderId="46" xfId="93" applyFont="1" applyFill="1" applyBorder="1" applyAlignment="1">
      <alignment horizontal="center"/>
      <protection/>
    </xf>
    <xf numFmtId="0" fontId="2" fillId="0" borderId="47" xfId="93" applyFont="1" applyFill="1" applyBorder="1" applyAlignment="1">
      <alignment horizontal="center"/>
      <protection/>
    </xf>
    <xf numFmtId="0" fontId="2" fillId="0" borderId="48" xfId="93" applyFont="1" applyFill="1" applyBorder="1" applyAlignment="1">
      <alignment horizontal="center"/>
      <protection/>
    </xf>
    <xf numFmtId="0" fontId="2" fillId="0" borderId="49" xfId="93" applyFont="1" applyFill="1" applyBorder="1" applyAlignment="1">
      <alignment horizontal="center"/>
      <protection/>
    </xf>
    <xf numFmtId="0" fontId="2" fillId="0" borderId="10" xfId="93" applyFont="1" applyFill="1" applyBorder="1" applyAlignment="1">
      <alignment horizontal="center"/>
      <protection/>
    </xf>
    <xf numFmtId="0" fontId="2" fillId="0" borderId="50" xfId="93" applyFont="1" applyFill="1" applyBorder="1" applyAlignment="1">
      <alignment horizontal="center" vertical="center" wrapText="1"/>
      <protection/>
    </xf>
    <xf numFmtId="0" fontId="2" fillId="0" borderId="51" xfId="93" applyFont="1" applyFill="1" applyBorder="1" applyAlignment="1">
      <alignment horizontal="center" vertical="center" wrapText="1"/>
      <protection/>
    </xf>
    <xf numFmtId="0" fontId="11" fillId="0" borderId="0" xfId="79" applyFont="1" applyFill="1" applyBorder="1" applyAlignment="1">
      <alignment horizontal="center" vertical="center" wrapText="1"/>
      <protection/>
    </xf>
    <xf numFmtId="0" fontId="11" fillId="0" borderId="11" xfId="79" applyFont="1" applyFill="1" applyBorder="1" applyAlignment="1">
      <alignment horizontal="center" vertical="center" wrapText="1"/>
      <protection/>
    </xf>
    <xf numFmtId="0" fontId="14" fillId="0" borderId="29" xfId="79" applyFont="1" applyFill="1" applyBorder="1" applyAlignment="1">
      <alignment horizontal="center"/>
      <protection/>
    </xf>
    <xf numFmtId="0" fontId="11" fillId="0" borderId="29" xfId="79" applyFont="1" applyFill="1" applyBorder="1" applyAlignment="1">
      <alignment horizontal="center"/>
      <protection/>
    </xf>
    <xf numFmtId="0" fontId="14" fillId="0" borderId="0" xfId="79" applyFont="1" applyBorder="1" applyAlignment="1">
      <alignment horizontal="center"/>
      <protection/>
    </xf>
    <xf numFmtId="0" fontId="11" fillId="0" borderId="47" xfId="79" applyFont="1" applyFill="1" applyBorder="1" applyAlignment="1">
      <alignment horizontal="center" vertical="center" wrapText="1"/>
      <protection/>
    </xf>
    <xf numFmtId="0" fontId="11" fillId="0" borderId="34" xfId="79" applyFont="1" applyFill="1" applyBorder="1" applyAlignment="1">
      <alignment horizontal="center" vertical="center" wrapText="1"/>
      <protection/>
    </xf>
    <xf numFmtId="0" fontId="11" fillId="0" borderId="49" xfId="79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/>
      <protection/>
    </xf>
    <xf numFmtId="0" fontId="11" fillId="0" borderId="23" xfId="79" applyFont="1" applyFill="1" applyBorder="1" applyAlignment="1">
      <alignment horizontal="center" vertical="center"/>
      <protection/>
    </xf>
    <xf numFmtId="0" fontId="11" fillId="0" borderId="29" xfId="79" applyFont="1" applyFill="1" applyBorder="1" applyAlignment="1">
      <alignment horizontal="center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78" fillId="0" borderId="0" xfId="332" applyFont="1" applyAlignment="1">
      <alignment horizontal="center" vertical="center"/>
      <protection/>
    </xf>
    <xf numFmtId="0" fontId="2" fillId="0" borderId="43" xfId="332" applyFont="1" applyBorder="1" applyAlignment="1">
      <alignment horizontal="center" vertical="center"/>
      <protection/>
    </xf>
    <xf numFmtId="0" fontId="2" fillId="0" borderId="52" xfId="332" applyFont="1" applyBorder="1" applyAlignment="1">
      <alignment horizontal="center" vertical="center"/>
      <protection/>
    </xf>
    <xf numFmtId="0" fontId="2" fillId="0" borderId="34" xfId="332" applyFont="1" applyBorder="1" applyAlignment="1">
      <alignment horizontal="center" vertical="center" wrapText="1"/>
      <protection/>
    </xf>
    <xf numFmtId="0" fontId="2" fillId="0" borderId="24" xfId="332" applyFont="1" applyBorder="1" applyAlignment="1">
      <alignment horizontal="center" vertical="center" wrapText="1"/>
      <protection/>
    </xf>
    <xf numFmtId="0" fontId="2" fillId="0" borderId="25" xfId="332" applyFont="1" applyBorder="1" applyAlignment="1">
      <alignment horizontal="center" vertical="center" wrapText="1"/>
      <protection/>
    </xf>
    <xf numFmtId="0" fontId="2" fillId="0" borderId="34" xfId="332" applyFont="1" applyBorder="1" applyAlignment="1">
      <alignment horizontal="center" vertical="center"/>
      <protection/>
    </xf>
    <xf numFmtId="0" fontId="2" fillId="0" borderId="24" xfId="332" applyFont="1" applyBorder="1" applyAlignment="1">
      <alignment horizontal="center" vertical="center"/>
      <protection/>
    </xf>
    <xf numFmtId="0" fontId="2" fillId="0" borderId="25" xfId="332" applyFont="1" applyBorder="1" applyAlignment="1">
      <alignment horizontal="center" vertical="center"/>
      <protection/>
    </xf>
    <xf numFmtId="0" fontId="2" fillId="0" borderId="20" xfId="332" applyFont="1" applyBorder="1" applyAlignment="1">
      <alignment horizontal="center" vertical="center"/>
      <protection/>
    </xf>
    <xf numFmtId="0" fontId="2" fillId="0" borderId="35" xfId="332" applyFont="1" applyBorder="1" applyAlignment="1">
      <alignment horizontal="center" vertical="center"/>
      <protection/>
    </xf>
    <xf numFmtId="0" fontId="2" fillId="0" borderId="15" xfId="332" applyFont="1" applyBorder="1" applyAlignment="1">
      <alignment horizontal="center" vertical="center"/>
      <protection/>
    </xf>
    <xf numFmtId="0" fontId="2" fillId="0" borderId="16" xfId="332" applyFont="1" applyBorder="1" applyAlignment="1">
      <alignment horizontal="center" vertical="center"/>
      <protection/>
    </xf>
    <xf numFmtId="0" fontId="2" fillId="0" borderId="19" xfId="332" applyFont="1" applyBorder="1" applyAlignment="1">
      <alignment horizontal="center" vertical="center" wrapText="1"/>
      <protection/>
    </xf>
    <xf numFmtId="0" fontId="8" fillId="0" borderId="35" xfId="332" applyFont="1" applyBorder="1" applyAlignment="1">
      <alignment horizontal="center" vertical="center"/>
      <protection/>
    </xf>
    <xf numFmtId="0" fontId="2" fillId="0" borderId="0" xfId="332" applyFont="1" applyBorder="1" applyAlignment="1">
      <alignment horizontal="center" vertical="center"/>
      <protection/>
    </xf>
    <xf numFmtId="164" fontId="8" fillId="0" borderId="20" xfId="332" applyNumberFormat="1" applyFont="1" applyBorder="1" applyAlignment="1">
      <alignment horizontal="center" vertical="center"/>
      <protection/>
    </xf>
    <xf numFmtId="164" fontId="2" fillId="0" borderId="0" xfId="332" applyNumberFormat="1" applyFont="1" applyAlignment="1">
      <alignment horizontal="center" vertical="center"/>
      <protection/>
    </xf>
    <xf numFmtId="0" fontId="2" fillId="0" borderId="19" xfId="332" applyFont="1" applyBorder="1" applyAlignment="1">
      <alignment horizontal="center" vertical="center"/>
      <protection/>
    </xf>
    <xf numFmtId="0" fontId="2" fillId="0" borderId="38" xfId="332" applyFont="1" applyBorder="1" applyAlignment="1">
      <alignment horizontal="center" vertical="center"/>
      <protection/>
    </xf>
    <xf numFmtId="0" fontId="2" fillId="0" borderId="11" xfId="332" applyFont="1" applyBorder="1" applyAlignment="1">
      <alignment horizontal="center" vertical="center"/>
      <protection/>
    </xf>
    <xf numFmtId="0" fontId="2" fillId="0" borderId="10" xfId="332" applyFont="1" applyBorder="1" applyAlignment="1">
      <alignment horizontal="center" vertical="center" wrapText="1"/>
      <protection/>
    </xf>
    <xf numFmtId="0" fontId="2" fillId="0" borderId="10" xfId="332" applyFont="1" applyBorder="1" applyAlignment="1">
      <alignment horizontal="center" vertical="center"/>
      <protection/>
    </xf>
    <xf numFmtId="0" fontId="2" fillId="0" borderId="23" xfId="332" applyFont="1" applyBorder="1" applyAlignment="1">
      <alignment horizontal="center" vertical="center"/>
      <protection/>
    </xf>
    <xf numFmtId="0" fontId="62" fillId="0" borderId="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</cellXfs>
  <cellStyles count="3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2" xfId="50"/>
    <cellStyle name="Comma 2 2" xfId="51"/>
    <cellStyle name="Comma 2 3" xfId="52"/>
    <cellStyle name="Comma 2 4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Input" xfId="70"/>
    <cellStyle name="Linked Cell" xfId="71"/>
    <cellStyle name="Neutral" xfId="72"/>
    <cellStyle name="Normal 10" xfId="73"/>
    <cellStyle name="Normal 10 2" xfId="74"/>
    <cellStyle name="Normal 10 3" xfId="75"/>
    <cellStyle name="Normal 11" xfId="76"/>
    <cellStyle name="Normal 12" xfId="77"/>
    <cellStyle name="Normal 13" xfId="78"/>
    <cellStyle name="Normal 13 2" xfId="79"/>
    <cellStyle name="Normal 14" xfId="80"/>
    <cellStyle name="Normal 14 2" xfId="81"/>
    <cellStyle name="Normal 14 3" xfId="82"/>
    <cellStyle name="Normal 15" xfId="83"/>
    <cellStyle name="Normal 16" xfId="84"/>
    <cellStyle name="Normal 17" xfId="85"/>
    <cellStyle name="Normal 18" xfId="86"/>
    <cellStyle name="Normal 18 2" xfId="87"/>
    <cellStyle name="Normal 18 2 2" xfId="88"/>
    <cellStyle name="Normal 19" xfId="89"/>
    <cellStyle name="Normal 19 2" xfId="90"/>
    <cellStyle name="Normal 19 2 2" xfId="91"/>
    <cellStyle name="Normal 2" xfId="92"/>
    <cellStyle name="Normal 2 10" xfId="93"/>
    <cellStyle name="Normal 2 10 10" xfId="94"/>
    <cellStyle name="Normal 2 10 11" xfId="95"/>
    <cellStyle name="Normal 2 10 12" xfId="96"/>
    <cellStyle name="Normal 2 10 13" xfId="97"/>
    <cellStyle name="Normal 2 10 2" xfId="98"/>
    <cellStyle name="Normal 2 10 3" xfId="99"/>
    <cellStyle name="Normal 2 10 4" xfId="100"/>
    <cellStyle name="Normal 2 10 5" xfId="101"/>
    <cellStyle name="Normal 2 10 6" xfId="102"/>
    <cellStyle name="Normal 2 10 7" xfId="103"/>
    <cellStyle name="Normal 2 10 8" xfId="104"/>
    <cellStyle name="Normal 2 10 9" xfId="105"/>
    <cellStyle name="Normal 2 11" xfId="106"/>
    <cellStyle name="Normal 2 12" xfId="107"/>
    <cellStyle name="Normal 2 13" xfId="108"/>
    <cellStyle name="Normal 2 14" xfId="109"/>
    <cellStyle name="Normal 2 14 2" xfId="110"/>
    <cellStyle name="Normal 2 15" xfId="111"/>
    <cellStyle name="Normal 2 16" xfId="112"/>
    <cellStyle name="Normal 2 17" xfId="113"/>
    <cellStyle name="Normal 2 18" xfId="114"/>
    <cellStyle name="Normal 2 19" xfId="115"/>
    <cellStyle name="Normal 2 2" xfId="116"/>
    <cellStyle name="Normal 2 2 10" xfId="117"/>
    <cellStyle name="Normal 2 2 11" xfId="118"/>
    <cellStyle name="Normal 2 2 12" xfId="119"/>
    <cellStyle name="Normal 2 2 13" xfId="120"/>
    <cellStyle name="Normal 2 2 14" xfId="121"/>
    <cellStyle name="Normal 2 2 15" xfId="122"/>
    <cellStyle name="Normal 2 2 16" xfId="123"/>
    <cellStyle name="Normal 2 2 2" xfId="124"/>
    <cellStyle name="Normal 2 2 2 10" xfId="125"/>
    <cellStyle name="Normal 2 2 2 11" xfId="126"/>
    <cellStyle name="Normal 2 2 2 12" xfId="127"/>
    <cellStyle name="Normal 2 2 2 13" xfId="128"/>
    <cellStyle name="Normal 2 2 2 14" xfId="129"/>
    <cellStyle name="Normal 2 2 2 15" xfId="130"/>
    <cellStyle name="Normal 2 2 2 16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 8" xfId="138"/>
    <cellStyle name="Normal 2 2 2 9" xfId="139"/>
    <cellStyle name="Normal 2 2 3" xfId="140"/>
    <cellStyle name="Normal 2 2 3 2" xfId="141"/>
    <cellStyle name="Normal 2 2 3 3" xfId="142"/>
    <cellStyle name="Normal 2 2 3 4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10" xfId="161"/>
    <cellStyle name="Normal 2 3 2" xfId="162"/>
    <cellStyle name="Normal 2 3 2 10" xfId="163"/>
    <cellStyle name="Normal 2 3 2 2" xfId="164"/>
    <cellStyle name="Normal 2 3 2 2 2" xfId="165"/>
    <cellStyle name="Normal 2 3 2 3" xfId="166"/>
    <cellStyle name="Normal 2 3 2 4" xfId="167"/>
    <cellStyle name="Normal 2 3 2 5" xfId="168"/>
    <cellStyle name="Normal 2 3 2 6" xfId="169"/>
    <cellStyle name="Normal 2 3 2 7" xfId="170"/>
    <cellStyle name="Normal 2 3 2 8" xfId="171"/>
    <cellStyle name="Normal 2 3 2 9" xfId="172"/>
    <cellStyle name="Normal 2 3 3" xfId="173"/>
    <cellStyle name="Normal 2 3 3 2" xfId="174"/>
    <cellStyle name="Normal 2 3 4" xfId="175"/>
    <cellStyle name="Normal 2 3 5" xfId="176"/>
    <cellStyle name="Normal 2 3 6" xfId="177"/>
    <cellStyle name="Normal 2 3 6 2" xfId="178"/>
    <cellStyle name="Normal 2 3 7" xfId="179"/>
    <cellStyle name="Normal 2 3 8" xfId="180"/>
    <cellStyle name="Normal 2 3 9" xfId="181"/>
    <cellStyle name="Normal 2 30" xfId="182"/>
    <cellStyle name="Normal 2 31" xfId="183"/>
    <cellStyle name="Normal 2 32" xfId="184"/>
    <cellStyle name="Normal 2 32 2" xfId="185"/>
    <cellStyle name="Normal 2 33" xfId="186"/>
    <cellStyle name="Normal 2 34" xfId="187"/>
    <cellStyle name="Normal 2 35" xfId="188"/>
    <cellStyle name="Normal 2 36" xfId="189"/>
    <cellStyle name="Normal 2 37" xfId="190"/>
    <cellStyle name="Normal 2 38" xfId="191"/>
    <cellStyle name="Normal 2 39" xfId="192"/>
    <cellStyle name="Normal 2 4" xfId="193"/>
    <cellStyle name="Normal 2 4 2" xfId="194"/>
    <cellStyle name="Normal 2 4 2 2" xfId="195"/>
    <cellStyle name="Normal 2 4 2 3" xfId="196"/>
    <cellStyle name="Normal 2 4 2 4" xfId="197"/>
    <cellStyle name="Normal 2 4 3" xfId="198"/>
    <cellStyle name="Normal 2 4 4" xfId="199"/>
    <cellStyle name="Normal 2 4 5" xfId="200"/>
    <cellStyle name="Normal 2 4 6" xfId="201"/>
    <cellStyle name="Normal 2 40" xfId="202"/>
    <cellStyle name="Normal 2 5" xfId="203"/>
    <cellStyle name="Normal 2 5 2" xfId="204"/>
    <cellStyle name="Normal 2 5 3" xfId="205"/>
    <cellStyle name="Normal 2 5 4" xfId="206"/>
    <cellStyle name="Normal 2 5 5" xfId="207"/>
    <cellStyle name="Normal 2 5 6" xfId="208"/>
    <cellStyle name="Normal 2 6" xfId="209"/>
    <cellStyle name="Normal 2 6 2" xfId="210"/>
    <cellStyle name="Normal 2 6 3" xfId="211"/>
    <cellStyle name="Normal 2 6 4" xfId="212"/>
    <cellStyle name="Normal 2 6 5" xfId="213"/>
    <cellStyle name="Normal 2 6 6" xfId="214"/>
    <cellStyle name="Normal 2 7" xfId="215"/>
    <cellStyle name="Normal 2 7 2" xfId="216"/>
    <cellStyle name="Normal 2 7 3" xfId="217"/>
    <cellStyle name="Normal 2 7 4" xfId="218"/>
    <cellStyle name="Normal 2 7 5" xfId="219"/>
    <cellStyle name="Normal 2 7 6" xfId="220"/>
    <cellStyle name="Normal 2 8" xfId="221"/>
    <cellStyle name="Normal 2 8 2" xfId="222"/>
    <cellStyle name="Normal 2 8 3" xfId="223"/>
    <cellStyle name="Normal 2 8 4" xfId="224"/>
    <cellStyle name="Normal 2 8 5" xfId="225"/>
    <cellStyle name="Normal 2 8 6" xfId="226"/>
    <cellStyle name="Normal 2 9" xfId="227"/>
    <cellStyle name="Normal 2 9 2" xfId="228"/>
    <cellStyle name="Normal 2 9 3" xfId="229"/>
    <cellStyle name="Normal 2 9 4" xfId="230"/>
    <cellStyle name="Normal 2 9 5" xfId="231"/>
    <cellStyle name="Normal 2 9 6" xfId="232"/>
    <cellStyle name="Normal 20" xfId="233"/>
    <cellStyle name="Normal 21" xfId="234"/>
    <cellStyle name="Normal 22" xfId="235"/>
    <cellStyle name="Normal 23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243"/>
    <cellStyle name="Normal 3 10" xfId="244"/>
    <cellStyle name="Normal 3 11" xfId="245"/>
    <cellStyle name="Normal 3 12" xfId="246"/>
    <cellStyle name="Normal 3 13" xfId="247"/>
    <cellStyle name="Normal 3 14" xfId="248"/>
    <cellStyle name="Normal 3 15" xfId="249"/>
    <cellStyle name="Normal 3 16" xfId="250"/>
    <cellStyle name="Normal 3 17" xfId="251"/>
    <cellStyle name="Normal 3 18" xfId="252"/>
    <cellStyle name="Normal 3 19" xfId="253"/>
    <cellStyle name="Normal 3 2" xfId="254"/>
    <cellStyle name="Normal 3 2 10" xfId="255"/>
    <cellStyle name="Normal 3 2 11" xfId="256"/>
    <cellStyle name="Normal 3 2 12" xfId="257"/>
    <cellStyle name="Normal 3 2 13" xfId="258"/>
    <cellStyle name="Normal 3 2 14" xfId="259"/>
    <cellStyle name="Normal 3 2 15" xfId="260"/>
    <cellStyle name="Normal 3 2 16" xfId="261"/>
    <cellStyle name="Normal 3 2 17" xfId="262"/>
    <cellStyle name="Normal 3 2 2" xfId="263"/>
    <cellStyle name="Normal 3 2 2 2" xfId="264"/>
    <cellStyle name="Normal 3 2 2 3" xfId="265"/>
    <cellStyle name="Normal 3 2 3" xfId="266"/>
    <cellStyle name="Normal 3 2 4" xfId="267"/>
    <cellStyle name="Normal 3 2 5" xfId="268"/>
    <cellStyle name="Normal 3 2 6" xfId="269"/>
    <cellStyle name="Normal 3 2 7" xfId="270"/>
    <cellStyle name="Normal 3 2 8" xfId="271"/>
    <cellStyle name="Normal 3 2 9" xfId="272"/>
    <cellStyle name="Normal 3 20" xfId="273"/>
    <cellStyle name="Normal 3 21" xfId="274"/>
    <cellStyle name="Normal 3 22" xfId="275"/>
    <cellStyle name="Normal 3 23" xfId="276"/>
    <cellStyle name="Normal 3 24" xfId="277"/>
    <cellStyle name="Normal 3 25" xfId="278"/>
    <cellStyle name="Normal 3 3" xfId="279"/>
    <cellStyle name="Normal 3 3 2" xfId="280"/>
    <cellStyle name="Normal 3 3 3" xfId="281"/>
    <cellStyle name="Normal 3 4" xfId="282"/>
    <cellStyle name="Normal 3 4 2" xfId="283"/>
    <cellStyle name="Normal 3 4 3" xfId="284"/>
    <cellStyle name="Normal 3 5" xfId="285"/>
    <cellStyle name="Normal 3 5 2" xfId="286"/>
    <cellStyle name="Normal 3 5 3" xfId="287"/>
    <cellStyle name="Normal 3 6" xfId="288"/>
    <cellStyle name="Normal 3 6 2" xfId="289"/>
    <cellStyle name="Normal 3 6 3" xfId="290"/>
    <cellStyle name="Normal 3 6 4" xfId="291"/>
    <cellStyle name="Normal 3 6 5" xfId="292"/>
    <cellStyle name="Normal 3 6 6" xfId="293"/>
    <cellStyle name="Normal 3 7" xfId="294"/>
    <cellStyle name="Normal 3 7 2" xfId="295"/>
    <cellStyle name="Normal 3 7 3" xfId="296"/>
    <cellStyle name="Normal 3 7 4" xfId="297"/>
    <cellStyle name="Normal 3 7 5" xfId="298"/>
    <cellStyle name="Normal 3 7 6" xfId="299"/>
    <cellStyle name="Normal 3 8" xfId="300"/>
    <cellStyle name="Normal 3 8 2" xfId="301"/>
    <cellStyle name="Normal 3 8 3" xfId="302"/>
    <cellStyle name="Normal 3 8 4" xfId="303"/>
    <cellStyle name="Normal 3 8 5" xfId="304"/>
    <cellStyle name="Normal 3 8 6" xfId="305"/>
    <cellStyle name="Normal 3 9" xfId="306"/>
    <cellStyle name="Normal 30" xfId="307"/>
    <cellStyle name="Normal 30 2" xfId="308"/>
    <cellStyle name="Normal 30 3" xfId="309"/>
    <cellStyle name="Normal 31" xfId="310"/>
    <cellStyle name="Normal 31 2" xfId="311"/>
    <cellStyle name="Normal 31 3" xfId="312"/>
    <cellStyle name="Normal 31 4" xfId="313"/>
    <cellStyle name="Normal 31 5" xfId="314"/>
    <cellStyle name="Normal 32" xfId="315"/>
    <cellStyle name="Normal 33" xfId="316"/>
    <cellStyle name="Normal 34" xfId="317"/>
    <cellStyle name="Normal 35" xfId="318"/>
    <cellStyle name="Normal 36" xfId="319"/>
    <cellStyle name="Normal 37" xfId="320"/>
    <cellStyle name="Normal 38" xfId="321"/>
    <cellStyle name="Normal 38 2" xfId="322"/>
    <cellStyle name="Normal 39" xfId="323"/>
    <cellStyle name="Normal 39 2" xfId="324"/>
    <cellStyle name="Normal 4" xfId="325"/>
    <cellStyle name="Normal 4 2" xfId="326"/>
    <cellStyle name="Normal 4 3" xfId="327"/>
    <cellStyle name="Normal 4 4" xfId="328"/>
    <cellStyle name="Normal 4 5" xfId="329"/>
    <cellStyle name="Normal 40" xfId="330"/>
    <cellStyle name="Normal 41" xfId="331"/>
    <cellStyle name="Normal 41 2" xfId="332"/>
    <cellStyle name="Normal 42" xfId="333"/>
    <cellStyle name="Normal 43" xfId="334"/>
    <cellStyle name="Normal 5" xfId="335"/>
    <cellStyle name="Normal 5 2" xfId="336"/>
    <cellStyle name="Normal 5 3" xfId="337"/>
    <cellStyle name="Normal 6" xfId="338"/>
    <cellStyle name="Normal 6 2" xfId="339"/>
    <cellStyle name="Normal 6 3" xfId="340"/>
    <cellStyle name="Normal 7" xfId="341"/>
    <cellStyle name="Normal 7 2" xfId="342"/>
    <cellStyle name="Normal 7 3" xfId="343"/>
    <cellStyle name="Normal 8" xfId="344"/>
    <cellStyle name="Normal 8 2" xfId="345"/>
    <cellStyle name="Normal 8 2 2" xfId="346"/>
    <cellStyle name="Normal 8 3" xfId="347"/>
    <cellStyle name="Normal 9" xfId="348"/>
    <cellStyle name="Normal 9 2" xfId="349"/>
    <cellStyle name="Normal 9 3" xfId="350"/>
    <cellStyle name="Note" xfId="351"/>
    <cellStyle name="Output" xfId="352"/>
    <cellStyle name="Percent" xfId="353"/>
    <cellStyle name="Percent 2" xfId="354"/>
    <cellStyle name="Title" xfId="355"/>
    <cellStyle name="Total" xfId="356"/>
    <cellStyle name="Warning Text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228600</xdr:colOff>
      <xdr:row>28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524250" y="63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53.28125" style="1" customWidth="1"/>
    <col min="2" max="3" width="10.8515625" style="1" customWidth="1"/>
    <col min="4" max="4" width="7.421875" style="1" customWidth="1"/>
    <col min="5" max="6" width="10.8515625" style="1" customWidth="1"/>
    <col min="7" max="7" width="8.28125" style="1" customWidth="1"/>
    <col min="8" max="9" width="9.140625" style="1" customWidth="1"/>
    <col min="10" max="16384" width="9.140625" style="1" customWidth="1"/>
  </cols>
  <sheetData>
    <row r="1" spans="1:7" ht="31.5" customHeight="1">
      <c r="A1" s="232" t="s">
        <v>87</v>
      </c>
      <c r="B1" s="232"/>
      <c r="C1" s="232"/>
      <c r="D1" s="232"/>
      <c r="E1" s="232"/>
      <c r="F1" s="232"/>
      <c r="G1" s="232"/>
    </row>
    <row r="2" spans="1:7" ht="15" customHeight="1">
      <c r="A2" s="233" t="s">
        <v>20</v>
      </c>
      <c r="B2" s="235" t="s">
        <v>88</v>
      </c>
      <c r="C2" s="235"/>
      <c r="D2" s="235"/>
      <c r="E2" s="235" t="s">
        <v>89</v>
      </c>
      <c r="F2" s="235"/>
      <c r="G2" s="235"/>
    </row>
    <row r="3" spans="1:7" ht="15">
      <c r="A3" s="234"/>
      <c r="B3" s="42" t="s">
        <v>90</v>
      </c>
      <c r="C3" s="42" t="s">
        <v>91</v>
      </c>
      <c r="D3" s="43" t="s">
        <v>72</v>
      </c>
      <c r="E3" s="42" t="s">
        <v>90</v>
      </c>
      <c r="F3" s="42" t="s">
        <v>91</v>
      </c>
      <c r="G3" s="43" t="s">
        <v>72</v>
      </c>
    </row>
    <row r="4" spans="1:7" ht="15">
      <c r="A4" s="44" t="s">
        <v>92</v>
      </c>
      <c r="B4" s="45">
        <v>30322316.6</v>
      </c>
      <c r="C4" s="46">
        <v>29322371.5</v>
      </c>
      <c r="D4" s="46">
        <v>96.7</v>
      </c>
      <c r="E4" s="45"/>
      <c r="F4" s="46"/>
      <c r="G4" s="46"/>
    </row>
    <row r="5" spans="1:7" ht="15">
      <c r="A5" s="47" t="s">
        <v>93</v>
      </c>
      <c r="B5" s="48">
        <v>30251156.5</v>
      </c>
      <c r="C5" s="49">
        <v>29290327.1</v>
      </c>
      <c r="D5" s="49">
        <v>96.8</v>
      </c>
      <c r="E5" s="48"/>
      <c r="F5" s="49"/>
      <c r="G5" s="49"/>
    </row>
    <row r="6" spans="1:7" ht="15">
      <c r="A6" s="47" t="s">
        <v>94</v>
      </c>
      <c r="B6" s="49">
        <v>29941465.1</v>
      </c>
      <c r="C6" s="49">
        <v>29168160.6</v>
      </c>
      <c r="D6" s="49">
        <v>97.4</v>
      </c>
      <c r="E6" s="49"/>
      <c r="F6" s="49"/>
      <c r="G6" s="49"/>
    </row>
    <row r="7" spans="1:7" ht="15">
      <c r="A7" s="47" t="s">
        <v>95</v>
      </c>
      <c r="B7" s="49">
        <v>2075333</v>
      </c>
      <c r="C7" s="49">
        <v>2143956.9</v>
      </c>
      <c r="D7" s="49">
        <v>103.3</v>
      </c>
      <c r="E7" s="49"/>
      <c r="F7" s="49"/>
      <c r="G7" s="49"/>
    </row>
    <row r="8" spans="1:7" ht="15">
      <c r="A8" s="47" t="s">
        <v>96</v>
      </c>
      <c r="B8" s="49">
        <v>2075333</v>
      </c>
      <c r="C8" s="49">
        <v>2143956.9</v>
      </c>
      <c r="D8" s="49">
        <v>103.3</v>
      </c>
      <c r="E8" s="49"/>
      <c r="F8" s="49"/>
      <c r="G8" s="49"/>
    </row>
    <row r="9" spans="1:7" ht="15">
      <c r="A9" s="47" t="s">
        <v>97</v>
      </c>
      <c r="B9" s="48">
        <v>1945268.9</v>
      </c>
      <c r="C9" s="49">
        <v>2048590.7</v>
      </c>
      <c r="D9" s="49">
        <v>105.3</v>
      </c>
      <c r="E9" s="48"/>
      <c r="F9" s="49"/>
      <c r="G9" s="49"/>
    </row>
    <row r="10" spans="1:7" ht="15">
      <c r="A10" s="47" t="s">
        <v>98</v>
      </c>
      <c r="B10" s="49">
        <v>83394.3</v>
      </c>
      <c r="C10" s="49">
        <v>44020.7</v>
      </c>
      <c r="D10" s="49">
        <v>52.8</v>
      </c>
      <c r="E10" s="49"/>
      <c r="F10" s="49"/>
      <c r="G10" s="49"/>
    </row>
    <row r="11" spans="1:7" ht="15.75" customHeight="1">
      <c r="A11" s="47" t="s">
        <v>99</v>
      </c>
      <c r="B11" s="48" t="s">
        <v>100</v>
      </c>
      <c r="C11" s="49" t="s">
        <v>100</v>
      </c>
      <c r="D11" s="49" t="s">
        <v>100</v>
      </c>
      <c r="E11" s="48"/>
      <c r="F11" s="49"/>
      <c r="G11" s="49"/>
    </row>
    <row r="12" spans="1:7" ht="25.5">
      <c r="A12" s="50" t="s">
        <v>101</v>
      </c>
      <c r="B12" s="48" t="s">
        <v>100</v>
      </c>
      <c r="C12" s="49" t="s">
        <v>100</v>
      </c>
      <c r="D12" s="49" t="s">
        <v>100</v>
      </c>
      <c r="E12" s="48"/>
      <c r="F12" s="49"/>
      <c r="G12" s="49"/>
    </row>
    <row r="13" spans="1:7" ht="15">
      <c r="A13" s="47" t="s">
        <v>102</v>
      </c>
      <c r="B13" s="49">
        <v>46669.8</v>
      </c>
      <c r="C13" s="49">
        <v>51345.5</v>
      </c>
      <c r="D13" s="51">
        <v>110</v>
      </c>
      <c r="E13" s="49"/>
      <c r="F13" s="49"/>
      <c r="G13" s="51"/>
    </row>
    <row r="14" spans="1:7" ht="15">
      <c r="A14" s="47" t="s">
        <v>103</v>
      </c>
      <c r="B14" s="48"/>
      <c r="C14" s="49"/>
      <c r="D14" s="49"/>
      <c r="E14" s="48"/>
      <c r="F14" s="49"/>
      <c r="G14" s="49"/>
    </row>
    <row r="15" spans="1:7" ht="15">
      <c r="A15" s="47" t="s">
        <v>104</v>
      </c>
      <c r="B15" s="49">
        <v>105640.4</v>
      </c>
      <c r="C15" s="49">
        <v>104507.1</v>
      </c>
      <c r="D15" s="49">
        <v>98.9</v>
      </c>
      <c r="E15" s="49"/>
      <c r="F15" s="49"/>
      <c r="G15" s="49"/>
    </row>
    <row r="16" spans="1:7" ht="15">
      <c r="A16" s="47" t="s">
        <v>105</v>
      </c>
      <c r="B16" s="49">
        <v>88190</v>
      </c>
      <c r="C16" s="49">
        <v>95347.1</v>
      </c>
      <c r="D16" s="49">
        <v>108.1</v>
      </c>
      <c r="E16" s="49"/>
      <c r="F16" s="49"/>
      <c r="G16" s="49"/>
    </row>
    <row r="17" spans="1:7" ht="15">
      <c r="A17" s="47" t="s">
        <v>106</v>
      </c>
      <c r="B17" s="49">
        <v>17450.4</v>
      </c>
      <c r="C17" s="49">
        <v>9160</v>
      </c>
      <c r="D17" s="49">
        <v>52.5</v>
      </c>
      <c r="E17" s="49"/>
      <c r="F17" s="49"/>
      <c r="G17" s="49"/>
    </row>
    <row r="18" spans="1:7" ht="15">
      <c r="A18" s="47" t="s">
        <v>107</v>
      </c>
      <c r="B18" s="49">
        <v>27358068.8</v>
      </c>
      <c r="C18" s="49">
        <v>26420972.4</v>
      </c>
      <c r="D18" s="49">
        <v>96.6</v>
      </c>
      <c r="E18" s="49"/>
      <c r="F18" s="49"/>
      <c r="G18" s="49"/>
    </row>
    <row r="19" spans="1:7" ht="15" customHeight="1">
      <c r="A19" s="47" t="s">
        <v>108</v>
      </c>
      <c r="B19" s="48">
        <v>7461693.9</v>
      </c>
      <c r="C19" s="49">
        <v>5893456.8</v>
      </c>
      <c r="D19" s="49">
        <v>79</v>
      </c>
      <c r="E19" s="48"/>
      <c r="F19" s="49"/>
      <c r="G19" s="49"/>
    </row>
    <row r="20" spans="1:7" ht="25.5">
      <c r="A20" s="50" t="s">
        <v>109</v>
      </c>
      <c r="B20" s="48">
        <v>955088.7</v>
      </c>
      <c r="C20" s="49">
        <v>1536224.9</v>
      </c>
      <c r="D20" s="49">
        <v>160.8</v>
      </c>
      <c r="E20" s="48"/>
      <c r="F20" s="49"/>
      <c r="G20" s="49"/>
    </row>
    <row r="21" spans="1:7" ht="15">
      <c r="A21" s="47" t="s">
        <v>110</v>
      </c>
      <c r="B21" s="49">
        <v>18941286.2</v>
      </c>
      <c r="C21" s="49">
        <v>18991290.7</v>
      </c>
      <c r="D21" s="49">
        <v>100.3</v>
      </c>
      <c r="E21" s="49"/>
      <c r="F21" s="49"/>
      <c r="G21" s="49"/>
    </row>
    <row r="22" spans="1:7" ht="15">
      <c r="A22" s="47" t="s">
        <v>111</v>
      </c>
      <c r="B22" s="48">
        <v>402422.9</v>
      </c>
      <c r="C22" s="49">
        <v>498724.2</v>
      </c>
      <c r="D22" s="49">
        <v>123.9</v>
      </c>
      <c r="E22" s="48"/>
      <c r="F22" s="49"/>
      <c r="G22" s="49"/>
    </row>
    <row r="23" spans="1:7" ht="15">
      <c r="A23" s="47" t="s">
        <v>112</v>
      </c>
      <c r="B23" s="49">
        <v>88974</v>
      </c>
      <c r="C23" s="49">
        <v>105024</v>
      </c>
      <c r="D23" s="51">
        <v>118</v>
      </c>
      <c r="E23" s="49"/>
      <c r="F23" s="49"/>
      <c r="G23" s="51"/>
    </row>
    <row r="24" spans="1:7" ht="15" customHeight="1">
      <c r="A24" s="47" t="s">
        <v>113</v>
      </c>
      <c r="B24" s="48" t="s">
        <v>100</v>
      </c>
      <c r="C24" s="49" t="s">
        <v>100</v>
      </c>
      <c r="D24" s="49" t="s">
        <v>100</v>
      </c>
      <c r="E24" s="48"/>
      <c r="F24" s="49"/>
      <c r="G24" s="49"/>
    </row>
    <row r="25" spans="1:7" ht="25.5">
      <c r="A25" s="50" t="s">
        <v>114</v>
      </c>
      <c r="B25" s="49">
        <v>58660</v>
      </c>
      <c r="C25" s="49">
        <v>134236.1</v>
      </c>
      <c r="D25" s="49">
        <v>228.8</v>
      </c>
      <c r="E25" s="49"/>
      <c r="F25" s="49"/>
      <c r="G25" s="49"/>
    </row>
    <row r="26" spans="1:7" ht="15">
      <c r="A26" s="47" t="s">
        <v>115</v>
      </c>
      <c r="B26" s="49">
        <v>34590.8</v>
      </c>
      <c r="C26" s="49">
        <v>52620.1</v>
      </c>
      <c r="D26" s="49">
        <v>152.1</v>
      </c>
      <c r="E26" s="49"/>
      <c r="F26" s="49"/>
      <c r="G26" s="49"/>
    </row>
    <row r="27" spans="1:7" ht="25.5">
      <c r="A27" s="50" t="s">
        <v>116</v>
      </c>
      <c r="B27" s="49">
        <v>147963</v>
      </c>
      <c r="C27" s="49">
        <v>165461.4</v>
      </c>
      <c r="D27" s="49">
        <v>111.8</v>
      </c>
      <c r="E27" s="49"/>
      <c r="F27" s="49"/>
      <c r="G27" s="49"/>
    </row>
    <row r="28" spans="1:7" ht="25.5">
      <c r="A28" s="50" t="s">
        <v>117</v>
      </c>
      <c r="B28" s="48" t="s">
        <v>100</v>
      </c>
      <c r="C28" s="49" t="s">
        <v>100</v>
      </c>
      <c r="D28" s="49" t="s">
        <v>100</v>
      </c>
      <c r="E28" s="48"/>
      <c r="F28" s="49"/>
      <c r="G28" s="49"/>
    </row>
    <row r="29" spans="1:7" ht="15">
      <c r="A29" s="47" t="s">
        <v>118</v>
      </c>
      <c r="B29" s="49">
        <v>340</v>
      </c>
      <c r="C29" s="49">
        <v>1698.2</v>
      </c>
      <c r="D29" s="49">
        <v>499.5</v>
      </c>
      <c r="E29" s="49"/>
      <c r="F29" s="49"/>
      <c r="G29" s="49"/>
    </row>
    <row r="30" spans="1:7" ht="25.5">
      <c r="A30" s="50" t="s">
        <v>119</v>
      </c>
      <c r="B30" s="48" t="s">
        <v>100</v>
      </c>
      <c r="C30" s="49">
        <v>2730</v>
      </c>
      <c r="D30" s="49" t="s">
        <v>100</v>
      </c>
      <c r="E30" s="48"/>
      <c r="F30" s="49"/>
      <c r="G30" s="49"/>
    </row>
    <row r="31" spans="1:7" ht="15">
      <c r="A31" s="47" t="s">
        <v>120</v>
      </c>
      <c r="B31" s="49">
        <v>735</v>
      </c>
      <c r="C31" s="49">
        <v>4910</v>
      </c>
      <c r="D31" s="51">
        <v>668</v>
      </c>
      <c r="E31" s="49"/>
      <c r="F31" s="49"/>
      <c r="G31" s="51"/>
    </row>
    <row r="32" spans="1:7" ht="15">
      <c r="A32" s="47" t="s">
        <v>121</v>
      </c>
      <c r="B32" s="48" t="s">
        <v>100</v>
      </c>
      <c r="C32" s="49" t="s">
        <v>100</v>
      </c>
      <c r="D32" s="49" t="s">
        <v>100</v>
      </c>
      <c r="E32" s="48"/>
      <c r="F32" s="49"/>
      <c r="G32" s="49"/>
    </row>
    <row r="33" spans="1:7" ht="15">
      <c r="A33" s="47" t="s">
        <v>122</v>
      </c>
      <c r="B33" s="49">
        <v>71160.1</v>
      </c>
      <c r="C33" s="49">
        <v>32044.4</v>
      </c>
      <c r="D33" s="51">
        <v>45</v>
      </c>
      <c r="E33" s="49"/>
      <c r="F33" s="49"/>
      <c r="G33" s="51"/>
    </row>
    <row r="34" spans="1:7" ht="15">
      <c r="A34" s="47" t="s">
        <v>123</v>
      </c>
      <c r="B34" s="49">
        <v>309691.4</v>
      </c>
      <c r="C34" s="49">
        <v>122166.5</v>
      </c>
      <c r="D34" s="49">
        <v>39.4</v>
      </c>
      <c r="E34" s="49"/>
      <c r="F34" s="49"/>
      <c r="G34" s="49"/>
    </row>
    <row r="35" spans="1:7" ht="15">
      <c r="A35" s="47" t="s">
        <v>124</v>
      </c>
      <c r="B35" s="49">
        <v>121009.2</v>
      </c>
      <c r="C35" s="49">
        <v>113617.1</v>
      </c>
      <c r="D35" s="49">
        <v>93.9</v>
      </c>
      <c r="E35" s="49"/>
      <c r="F35" s="49"/>
      <c r="G35" s="49"/>
    </row>
    <row r="36" spans="1:7" ht="15">
      <c r="A36" s="47" t="s">
        <v>102</v>
      </c>
      <c r="B36" s="49">
        <v>188682.2</v>
      </c>
      <c r="C36" s="49">
        <v>8549.4</v>
      </c>
      <c r="D36" s="49">
        <v>4.5</v>
      </c>
      <c r="E36" s="49"/>
      <c r="F36" s="49"/>
      <c r="G36" s="49"/>
    </row>
    <row r="37" spans="1:7" ht="15">
      <c r="A37" s="47" t="s">
        <v>125</v>
      </c>
      <c r="B37" s="49">
        <v>375</v>
      </c>
      <c r="C37" s="49">
        <v>6008</v>
      </c>
      <c r="D37" s="49">
        <v>1602.1</v>
      </c>
      <c r="E37" s="49"/>
      <c r="F37" s="49"/>
      <c r="G37" s="49"/>
    </row>
    <row r="38" spans="1:7" ht="15">
      <c r="A38" s="47" t="s">
        <v>126</v>
      </c>
      <c r="B38" s="49"/>
      <c r="C38" s="49"/>
      <c r="D38" s="49"/>
      <c r="E38" s="49"/>
      <c r="F38" s="49"/>
      <c r="G38" s="49"/>
    </row>
    <row r="39" spans="1:7" ht="15">
      <c r="A39" s="47" t="s">
        <v>127</v>
      </c>
      <c r="B39" s="49">
        <v>13637747.9</v>
      </c>
      <c r="C39" s="49">
        <v>13460484.9</v>
      </c>
      <c r="D39" s="49">
        <v>98.7</v>
      </c>
      <c r="E39" s="49"/>
      <c r="F39" s="49"/>
      <c r="G39" s="49"/>
    </row>
    <row r="40" spans="1:7" ht="15">
      <c r="A40" s="47" t="s">
        <v>128</v>
      </c>
      <c r="B40" s="49">
        <v>1533666.1</v>
      </c>
      <c r="C40" s="49">
        <v>1494218.8</v>
      </c>
      <c r="D40" s="49">
        <v>97.4</v>
      </c>
      <c r="E40" s="49"/>
      <c r="F40" s="49"/>
      <c r="G40" s="49"/>
    </row>
    <row r="41" spans="1:7" ht="15">
      <c r="A41" s="47" t="s">
        <v>129</v>
      </c>
      <c r="B41" s="49">
        <v>7405815.9</v>
      </c>
      <c r="C41" s="49">
        <v>6007180</v>
      </c>
      <c r="D41" s="49">
        <v>81.1</v>
      </c>
      <c r="E41" s="49"/>
      <c r="F41" s="49"/>
      <c r="G41" s="49"/>
    </row>
    <row r="42" spans="1:7" ht="15">
      <c r="A42" s="47" t="s">
        <v>130</v>
      </c>
      <c r="B42" s="49">
        <v>6243723.6</v>
      </c>
      <c r="C42" s="49">
        <v>5055261.1</v>
      </c>
      <c r="D42" s="49">
        <v>80.9</v>
      </c>
      <c r="E42" s="49"/>
      <c r="F42" s="49"/>
      <c r="G42" s="49"/>
    </row>
    <row r="43" spans="1:7" ht="15">
      <c r="A43" s="47" t="s">
        <v>131</v>
      </c>
      <c r="B43" s="49">
        <v>1625763.8</v>
      </c>
      <c r="C43" s="49">
        <v>793403</v>
      </c>
      <c r="D43" s="49">
        <v>48.8</v>
      </c>
      <c r="E43" s="49"/>
      <c r="F43" s="49"/>
      <c r="G43" s="49"/>
    </row>
    <row r="44" spans="1:7" ht="15">
      <c r="A44" s="47" t="s">
        <v>132</v>
      </c>
      <c r="B44" s="49">
        <v>30446717.3</v>
      </c>
      <c r="C44" s="49">
        <v>26810547.8</v>
      </c>
      <c r="D44" s="49">
        <v>88.1</v>
      </c>
      <c r="E44" s="49"/>
      <c r="F44" s="49"/>
      <c r="G44" s="49"/>
    </row>
  </sheetData>
  <sheetProtection/>
  <mergeCells count="4">
    <mergeCell ref="A1:G1"/>
    <mergeCell ref="A2:A3"/>
    <mergeCell ref="B2:D2"/>
    <mergeCell ref="E2:G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5.140625" style="134" customWidth="1"/>
    <col min="2" max="2" width="18.28125" style="134" customWidth="1"/>
    <col min="3" max="3" width="10.28125" style="134" customWidth="1"/>
    <col min="4" max="4" width="15.00390625" style="134" customWidth="1"/>
    <col min="5" max="5" width="10.00390625" style="134" customWidth="1"/>
    <col min="6" max="6" width="12.00390625" style="134" customWidth="1"/>
    <col min="7" max="7" width="11.140625" style="134" customWidth="1"/>
    <col min="8" max="8" width="11.00390625" style="134" customWidth="1"/>
    <col min="9" max="9" width="15.421875" style="134" customWidth="1"/>
    <col min="10" max="10" width="15.421875" style="134" hidden="1" customWidth="1"/>
    <col min="11" max="11" width="9.140625" style="134" hidden="1" customWidth="1"/>
    <col min="12" max="243" width="9.140625" style="134" customWidth="1"/>
    <col min="244" max="244" width="5.140625" style="134" customWidth="1"/>
    <col min="245" max="245" width="18.28125" style="134" customWidth="1"/>
    <col min="246" max="246" width="14.421875" style="134" customWidth="1"/>
    <col min="247" max="247" width="15.00390625" style="134" customWidth="1"/>
    <col min="248" max="248" width="12.140625" style="134" customWidth="1"/>
    <col min="249" max="249" width="14.00390625" style="134" customWidth="1"/>
    <col min="250" max="250" width="13.00390625" style="134" customWidth="1"/>
    <col min="251" max="251" width="13.140625" style="134" customWidth="1"/>
    <col min="252" max="252" width="15.28125" style="134" customWidth="1"/>
    <col min="253" max="254" width="0.13671875" style="134" customWidth="1"/>
    <col min="255" max="16384" width="9.140625" style="134" customWidth="1"/>
  </cols>
  <sheetData>
    <row r="2" spans="1:10" ht="12.75">
      <c r="A2" s="254" t="s">
        <v>232</v>
      </c>
      <c r="B2" s="254"/>
      <c r="C2" s="254"/>
      <c r="D2" s="254"/>
      <c r="E2" s="254"/>
      <c r="F2" s="254"/>
      <c r="G2" s="254"/>
      <c r="H2" s="254"/>
      <c r="I2" s="254"/>
      <c r="J2" s="133"/>
    </row>
    <row r="3" spans="1:10" ht="12.75">
      <c r="A3" s="255"/>
      <c r="B3" s="255"/>
      <c r="C3" s="255"/>
      <c r="D3" s="255"/>
      <c r="E3" s="255"/>
      <c r="F3" s="255"/>
      <c r="G3" s="255"/>
      <c r="H3" s="255"/>
      <c r="I3" s="255"/>
      <c r="J3" s="135"/>
    </row>
    <row r="4" spans="1:10" ht="12.75">
      <c r="A4" s="136"/>
      <c r="B4" s="136"/>
      <c r="C4" s="136"/>
      <c r="D4" s="136"/>
      <c r="E4" s="136"/>
      <c r="F4" s="136"/>
      <c r="G4" s="136"/>
      <c r="H4" s="136"/>
      <c r="I4" s="136"/>
      <c r="J4" s="137"/>
    </row>
    <row r="5" spans="1:10" ht="24.75" customHeight="1">
      <c r="A5" s="256"/>
      <c r="B5" s="258"/>
      <c r="C5" s="259">
        <v>2016</v>
      </c>
      <c r="D5" s="260"/>
      <c r="E5" s="261">
        <v>2017</v>
      </c>
      <c r="F5" s="262"/>
      <c r="G5" s="259"/>
      <c r="H5" s="260" t="s">
        <v>233</v>
      </c>
      <c r="I5" s="261"/>
      <c r="J5" s="139"/>
    </row>
    <row r="6" spans="1:10" ht="42" customHeight="1">
      <c r="A6" s="257"/>
      <c r="B6" s="258"/>
      <c r="C6" s="140" t="s">
        <v>234</v>
      </c>
      <c r="D6" s="138" t="s">
        <v>235</v>
      </c>
      <c r="E6" s="141" t="s">
        <v>236</v>
      </c>
      <c r="F6" s="141" t="s">
        <v>237</v>
      </c>
      <c r="G6" s="141" t="s">
        <v>238</v>
      </c>
      <c r="H6" s="138" t="s">
        <v>234</v>
      </c>
      <c r="I6" s="140" t="s">
        <v>239</v>
      </c>
      <c r="J6" s="142"/>
    </row>
    <row r="7" spans="1:11" ht="15" customHeight="1">
      <c r="A7" s="143">
        <v>1</v>
      </c>
      <c r="B7" s="144" t="s">
        <v>7</v>
      </c>
      <c r="C7" s="145">
        <v>695</v>
      </c>
      <c r="D7" s="146">
        <v>0.3790812597497518</v>
      </c>
      <c r="E7" s="145">
        <v>892</v>
      </c>
      <c r="F7" s="146">
        <f aca="true" t="shared" si="0" ref="F7:F30">E7/K7*100</f>
        <v>0.4064373849490586</v>
      </c>
      <c r="G7" s="143">
        <f aca="true" t="shared" si="1" ref="G7:G30">E7-C7</f>
        <v>197</v>
      </c>
      <c r="H7" s="145">
        <v>91</v>
      </c>
      <c r="I7" s="147">
        <f aca="true" t="shared" si="2" ref="I7:I30">H7/E7*100</f>
        <v>10.201793721973095</v>
      </c>
      <c r="J7" s="95"/>
      <c r="K7" s="148">
        <v>219468</v>
      </c>
    </row>
    <row r="8" spans="1:11" ht="15" customHeight="1">
      <c r="A8" s="143">
        <v>2</v>
      </c>
      <c r="B8" s="149" t="s">
        <v>8</v>
      </c>
      <c r="C8" s="145">
        <v>323</v>
      </c>
      <c r="D8" s="146">
        <v>0.11869937820635316</v>
      </c>
      <c r="E8" s="145">
        <v>2115</v>
      </c>
      <c r="F8" s="146">
        <f t="shared" si="0"/>
        <v>0.6677274535432176</v>
      </c>
      <c r="G8" s="143">
        <f t="shared" si="1"/>
        <v>1792</v>
      </c>
      <c r="H8" s="143">
        <v>32</v>
      </c>
      <c r="I8" s="147">
        <f t="shared" si="2"/>
        <v>1.5130023640661938</v>
      </c>
      <c r="J8" s="95"/>
      <c r="K8" s="150">
        <v>316746</v>
      </c>
    </row>
    <row r="9" spans="1:11" ht="15" customHeight="1">
      <c r="A9" s="143">
        <v>3</v>
      </c>
      <c r="B9" s="149" t="s">
        <v>240</v>
      </c>
      <c r="C9" s="145">
        <v>150</v>
      </c>
      <c r="D9" s="146">
        <v>0.07017084261147809</v>
      </c>
      <c r="E9" s="145">
        <v>499</v>
      </c>
      <c r="F9" s="146">
        <f t="shared" si="0"/>
        <v>0.2003895347669819</v>
      </c>
      <c r="G9" s="143">
        <f t="shared" si="1"/>
        <v>349</v>
      </c>
      <c r="H9" s="143">
        <v>0</v>
      </c>
      <c r="I9" s="147">
        <f t="shared" si="2"/>
        <v>0</v>
      </c>
      <c r="J9" s="95"/>
      <c r="K9" s="150">
        <v>249015</v>
      </c>
    </row>
    <row r="10" spans="1:11" ht="15" customHeight="1">
      <c r="A10" s="143">
        <v>4</v>
      </c>
      <c r="B10" s="149" t="s">
        <v>9</v>
      </c>
      <c r="C10" s="145">
        <v>949</v>
      </c>
      <c r="D10" s="146">
        <v>0.2959964068718576</v>
      </c>
      <c r="E10" s="145">
        <v>15794</v>
      </c>
      <c r="F10" s="146">
        <f t="shared" si="0"/>
        <v>4.103787311881599</v>
      </c>
      <c r="G10" s="143">
        <f t="shared" si="1"/>
        <v>14845</v>
      </c>
      <c r="H10" s="143">
        <v>592</v>
      </c>
      <c r="I10" s="147">
        <f t="shared" si="2"/>
        <v>3.748258832468026</v>
      </c>
      <c r="J10" s="95"/>
      <c r="K10" s="150">
        <v>384864</v>
      </c>
    </row>
    <row r="11" spans="1:11" ht="15" customHeight="1">
      <c r="A11" s="143">
        <v>5</v>
      </c>
      <c r="B11" s="149" t="s">
        <v>10</v>
      </c>
      <c r="C11" s="145">
        <v>4096</v>
      </c>
      <c r="D11" s="146">
        <v>1.2105843374740284</v>
      </c>
      <c r="E11" s="145">
        <v>17334</v>
      </c>
      <c r="F11" s="146">
        <f t="shared" si="0"/>
        <v>4.422457737387551</v>
      </c>
      <c r="G11" s="143">
        <f t="shared" si="1"/>
        <v>13238</v>
      </c>
      <c r="H11" s="143">
        <v>43</v>
      </c>
      <c r="I11" s="147">
        <f t="shared" si="2"/>
        <v>0.2480673820237683</v>
      </c>
      <c r="J11" s="95"/>
      <c r="K11" s="150">
        <v>391954</v>
      </c>
    </row>
    <row r="12" spans="1:11" ht="15" customHeight="1">
      <c r="A12" s="143">
        <v>6</v>
      </c>
      <c r="B12" s="149" t="s">
        <v>11</v>
      </c>
      <c r="C12" s="145">
        <v>5024</v>
      </c>
      <c r="D12" s="146">
        <v>2.3370594173167545</v>
      </c>
      <c r="E12" s="145">
        <v>8164</v>
      </c>
      <c r="F12" s="146">
        <f t="shared" si="0"/>
        <v>3.29386133021323</v>
      </c>
      <c r="G12" s="143">
        <f t="shared" si="1"/>
        <v>3140</v>
      </c>
      <c r="H12" s="143">
        <v>2</v>
      </c>
      <c r="I12" s="147">
        <f t="shared" si="2"/>
        <v>0.02449779519843214</v>
      </c>
      <c r="J12" s="95"/>
      <c r="K12" s="150">
        <v>247855</v>
      </c>
    </row>
    <row r="13" spans="1:11" ht="15" customHeight="1">
      <c r="A13" s="143">
        <v>7</v>
      </c>
      <c r="B13" s="149" t="s">
        <v>241</v>
      </c>
      <c r="C13" s="145">
        <v>711</v>
      </c>
      <c r="D13" s="146">
        <v>0.275633744393315</v>
      </c>
      <c r="E13" s="145">
        <v>1634</v>
      </c>
      <c r="F13" s="146">
        <f t="shared" si="0"/>
        <v>0.5515016099526802</v>
      </c>
      <c r="G13" s="143">
        <f t="shared" si="1"/>
        <v>923</v>
      </c>
      <c r="H13" s="143">
        <v>241</v>
      </c>
      <c r="I13" s="147">
        <f t="shared" si="2"/>
        <v>14.749082007343942</v>
      </c>
      <c r="J13" s="95"/>
      <c r="K13" s="150">
        <v>296282</v>
      </c>
    </row>
    <row r="14" spans="1:11" ht="15" customHeight="1">
      <c r="A14" s="143">
        <v>8</v>
      </c>
      <c r="B14" s="149" t="s">
        <v>242</v>
      </c>
      <c r="C14" s="145">
        <v>522</v>
      </c>
      <c r="D14" s="146">
        <v>0.25619128949615716</v>
      </c>
      <c r="E14" s="145">
        <v>1419</v>
      </c>
      <c r="F14" s="146">
        <f t="shared" si="0"/>
        <v>0.6020467042291765</v>
      </c>
      <c r="G14" s="143">
        <f t="shared" si="1"/>
        <v>897</v>
      </c>
      <c r="H14" s="143">
        <v>8</v>
      </c>
      <c r="I14" s="147">
        <f t="shared" si="2"/>
        <v>0.5637773079633545</v>
      </c>
      <c r="J14" s="95"/>
      <c r="K14" s="150">
        <v>235696</v>
      </c>
    </row>
    <row r="15" spans="1:11" ht="15" customHeight="1">
      <c r="A15" s="143">
        <v>9</v>
      </c>
      <c r="B15" s="149" t="s">
        <v>243</v>
      </c>
      <c r="C15" s="145">
        <v>79</v>
      </c>
      <c r="D15" s="146">
        <v>0.055222743382008575</v>
      </c>
      <c r="E15" s="145">
        <v>5152</v>
      </c>
      <c r="F15" s="146">
        <f t="shared" si="0"/>
        <v>3.1075831785171424</v>
      </c>
      <c r="G15" s="143">
        <f t="shared" si="1"/>
        <v>5073</v>
      </c>
      <c r="H15" s="143">
        <v>0</v>
      </c>
      <c r="I15" s="147">
        <f t="shared" si="2"/>
        <v>0</v>
      </c>
      <c r="J15" s="95"/>
      <c r="K15" s="150">
        <v>165788</v>
      </c>
    </row>
    <row r="16" spans="1:11" ht="15" customHeight="1">
      <c r="A16" s="143">
        <v>10</v>
      </c>
      <c r="B16" s="149" t="s">
        <v>244</v>
      </c>
      <c r="C16" s="145">
        <v>439</v>
      </c>
      <c r="D16" s="146">
        <v>0.2343357994640703</v>
      </c>
      <c r="E16" s="145">
        <v>1427</v>
      </c>
      <c r="F16" s="146">
        <f t="shared" si="0"/>
        <v>0.6701166481958036</v>
      </c>
      <c r="G16" s="143">
        <f t="shared" si="1"/>
        <v>988</v>
      </c>
      <c r="H16" s="143">
        <v>47</v>
      </c>
      <c r="I16" s="147">
        <f t="shared" si="2"/>
        <v>3.2936229852838124</v>
      </c>
      <c r="J16" s="95"/>
      <c r="K16" s="150">
        <v>212948</v>
      </c>
    </row>
    <row r="17" spans="1:11" ht="15" customHeight="1">
      <c r="A17" s="143">
        <v>11</v>
      </c>
      <c r="B17" s="149" t="s">
        <v>12</v>
      </c>
      <c r="C17" s="145">
        <v>479</v>
      </c>
      <c r="D17" s="146">
        <v>0.17803183759333663</v>
      </c>
      <c r="E17" s="145">
        <v>4462</v>
      </c>
      <c r="F17" s="146">
        <f t="shared" si="0"/>
        <v>1.4238395803151467</v>
      </c>
      <c r="G17" s="143">
        <f t="shared" si="1"/>
        <v>3983</v>
      </c>
      <c r="H17" s="143">
        <v>8</v>
      </c>
      <c r="I17" s="147">
        <f t="shared" si="2"/>
        <v>0.17929179740026896</v>
      </c>
      <c r="J17" s="95"/>
      <c r="K17" s="150">
        <v>313378</v>
      </c>
    </row>
    <row r="18" spans="1:11" ht="15" customHeight="1">
      <c r="A18" s="143">
        <v>12</v>
      </c>
      <c r="B18" s="149" t="s">
        <v>245</v>
      </c>
      <c r="C18" s="145">
        <v>344</v>
      </c>
      <c r="D18" s="146">
        <v>0.12891330580184826</v>
      </c>
      <c r="E18" s="145">
        <v>2380</v>
      </c>
      <c r="F18" s="146">
        <f t="shared" si="0"/>
        <v>0.7538993702722907</v>
      </c>
      <c r="G18" s="143">
        <f t="shared" si="1"/>
        <v>2036</v>
      </c>
      <c r="H18" s="143">
        <v>0</v>
      </c>
      <c r="I18" s="147">
        <f t="shared" si="2"/>
        <v>0</v>
      </c>
      <c r="J18" s="95"/>
      <c r="K18" s="150">
        <v>315692</v>
      </c>
    </row>
    <row r="19" spans="1:11" ht="15" customHeight="1">
      <c r="A19" s="143">
        <v>13</v>
      </c>
      <c r="B19" s="149" t="s">
        <v>13</v>
      </c>
      <c r="C19" s="145">
        <v>281</v>
      </c>
      <c r="D19" s="146">
        <v>0.15126149937288383</v>
      </c>
      <c r="E19" s="145">
        <v>922</v>
      </c>
      <c r="F19" s="146">
        <f t="shared" si="0"/>
        <v>0.403187014054697</v>
      </c>
      <c r="G19" s="143">
        <f t="shared" si="1"/>
        <v>641</v>
      </c>
      <c r="H19" s="143">
        <v>29</v>
      </c>
      <c r="I19" s="147">
        <f t="shared" si="2"/>
        <v>3.14533622559653</v>
      </c>
      <c r="J19" s="95"/>
      <c r="K19" s="150">
        <v>228678</v>
      </c>
    </row>
    <row r="20" spans="1:11" ht="15" customHeight="1">
      <c r="A20" s="143">
        <v>14</v>
      </c>
      <c r="B20" s="149" t="s">
        <v>14</v>
      </c>
      <c r="C20" s="145">
        <v>1131</v>
      </c>
      <c r="D20" s="146">
        <v>0.7995871274249194</v>
      </c>
      <c r="E20" s="145">
        <v>2866</v>
      </c>
      <c r="F20" s="146">
        <f t="shared" si="0"/>
        <v>1.766638517157845</v>
      </c>
      <c r="G20" s="143">
        <f t="shared" si="1"/>
        <v>1735</v>
      </c>
      <c r="H20" s="143">
        <v>0</v>
      </c>
      <c r="I20" s="147">
        <f t="shared" si="2"/>
        <v>0</v>
      </c>
      <c r="J20" s="95"/>
      <c r="K20" s="150">
        <v>162229</v>
      </c>
    </row>
    <row r="21" spans="1:11" ht="15" customHeight="1">
      <c r="A21" s="143">
        <v>15</v>
      </c>
      <c r="B21" s="149" t="s">
        <v>15</v>
      </c>
      <c r="C21" s="145">
        <v>1242</v>
      </c>
      <c r="D21" s="146">
        <v>3.4454061251664445</v>
      </c>
      <c r="E21" s="145">
        <v>603</v>
      </c>
      <c r="F21" s="146">
        <f t="shared" si="0"/>
        <v>1.4154597309922303</v>
      </c>
      <c r="G21" s="143">
        <f t="shared" si="1"/>
        <v>-639</v>
      </c>
      <c r="H21" s="143">
        <v>0</v>
      </c>
      <c r="I21" s="147">
        <f t="shared" si="2"/>
        <v>0</v>
      </c>
      <c r="J21" s="95"/>
      <c r="K21" s="150">
        <v>42601</v>
      </c>
    </row>
    <row r="22" spans="1:11" ht="15" customHeight="1">
      <c r="A22" s="143">
        <v>16</v>
      </c>
      <c r="B22" s="149" t="s">
        <v>246</v>
      </c>
      <c r="C22" s="145">
        <v>622</v>
      </c>
      <c r="D22" s="146">
        <v>0.17956171928902798</v>
      </c>
      <c r="E22" s="145">
        <v>4538</v>
      </c>
      <c r="F22" s="146">
        <f t="shared" si="0"/>
        <v>1.133935866906214</v>
      </c>
      <c r="G22" s="143">
        <f t="shared" si="1"/>
        <v>3916</v>
      </c>
      <c r="H22" s="143">
        <v>0</v>
      </c>
      <c r="I22" s="147">
        <f t="shared" si="2"/>
        <v>0</v>
      </c>
      <c r="J22" s="95"/>
      <c r="K22" s="150">
        <v>400199</v>
      </c>
    </row>
    <row r="23" spans="1:11" ht="15" customHeight="1">
      <c r="A23" s="143">
        <v>17</v>
      </c>
      <c r="B23" s="149" t="s">
        <v>247</v>
      </c>
      <c r="C23" s="143">
        <v>181</v>
      </c>
      <c r="D23" s="146">
        <v>0.6616222539021092</v>
      </c>
      <c r="E23" s="143">
        <v>43</v>
      </c>
      <c r="F23" s="146">
        <f t="shared" si="0"/>
        <v>0.14893838107443455</v>
      </c>
      <c r="G23" s="143">
        <f t="shared" si="1"/>
        <v>-138</v>
      </c>
      <c r="H23" s="143">
        <v>0</v>
      </c>
      <c r="I23" s="147">
        <f t="shared" si="2"/>
        <v>0</v>
      </c>
      <c r="J23" s="95"/>
      <c r="K23" s="150">
        <v>28871</v>
      </c>
    </row>
    <row r="24" spans="1:11" ht="15" customHeight="1">
      <c r="A24" s="143">
        <v>18</v>
      </c>
      <c r="B24" s="149" t="s">
        <v>16</v>
      </c>
      <c r="C24" s="145">
        <v>2239</v>
      </c>
      <c r="D24" s="146">
        <v>0.8613062311024258</v>
      </c>
      <c r="E24" s="145">
        <v>31587</v>
      </c>
      <c r="F24" s="146">
        <f t="shared" si="0"/>
        <v>11.539304580359035</v>
      </c>
      <c r="G24" s="143">
        <f t="shared" si="1"/>
        <v>29348</v>
      </c>
      <c r="H24" s="143">
        <v>0</v>
      </c>
      <c r="I24" s="147">
        <f t="shared" si="2"/>
        <v>0</v>
      </c>
      <c r="J24" s="95"/>
      <c r="K24" s="150">
        <v>273734</v>
      </c>
    </row>
    <row r="25" spans="1:11" ht="15" customHeight="1">
      <c r="A25" s="143">
        <v>19</v>
      </c>
      <c r="B25" s="149" t="s">
        <v>17</v>
      </c>
      <c r="C25" s="145">
        <v>226</v>
      </c>
      <c r="D25" s="146">
        <v>0.4606416371122253</v>
      </c>
      <c r="E25" s="145">
        <v>140</v>
      </c>
      <c r="F25" s="146">
        <f t="shared" si="0"/>
        <v>0.23729215749419483</v>
      </c>
      <c r="G25" s="143">
        <f t="shared" si="1"/>
        <v>-86</v>
      </c>
      <c r="H25" s="143">
        <v>50</v>
      </c>
      <c r="I25" s="147">
        <f t="shared" si="2"/>
        <v>35.714285714285715</v>
      </c>
      <c r="J25" s="95"/>
      <c r="K25" s="150">
        <v>58999</v>
      </c>
    </row>
    <row r="26" spans="1:11" ht="15" customHeight="1">
      <c r="A26" s="143">
        <v>20</v>
      </c>
      <c r="B26" s="149" t="s">
        <v>248</v>
      </c>
      <c r="C26" s="145">
        <v>1133</v>
      </c>
      <c r="D26" s="146">
        <v>0.5507218198609829</v>
      </c>
      <c r="E26" s="145">
        <v>6114</v>
      </c>
      <c r="F26" s="146">
        <f t="shared" si="0"/>
        <v>2.610388612318438</v>
      </c>
      <c r="G26" s="143">
        <f t="shared" si="1"/>
        <v>4981</v>
      </c>
      <c r="H26" s="143">
        <v>36</v>
      </c>
      <c r="I26" s="147">
        <f t="shared" si="2"/>
        <v>0.5888125613346418</v>
      </c>
      <c r="J26" s="95"/>
      <c r="K26" s="150">
        <v>234218</v>
      </c>
    </row>
    <row r="27" spans="1:11" ht="15" customHeight="1">
      <c r="A27" s="143">
        <v>22</v>
      </c>
      <c r="B27" s="149" t="s">
        <v>249</v>
      </c>
      <c r="C27" s="145">
        <v>306</v>
      </c>
      <c r="D27" s="146">
        <v>0.1583424751102188</v>
      </c>
      <c r="E27" s="145">
        <v>2282</v>
      </c>
      <c r="F27" s="146">
        <f t="shared" si="0"/>
        <v>1.0654291130139226</v>
      </c>
      <c r="G27" s="143">
        <f t="shared" si="1"/>
        <v>1976</v>
      </c>
      <c r="H27" s="143">
        <v>18</v>
      </c>
      <c r="I27" s="147">
        <f t="shared" si="2"/>
        <v>0.7887817703768624</v>
      </c>
      <c r="J27" s="95"/>
      <c r="K27" s="150">
        <v>214186</v>
      </c>
    </row>
    <row r="28" spans="1:11" ht="15" customHeight="1">
      <c r="A28" s="143">
        <v>23</v>
      </c>
      <c r="B28" s="149" t="s">
        <v>18</v>
      </c>
      <c r="C28" s="145">
        <v>470</v>
      </c>
      <c r="D28" s="146">
        <v>0.684064214708836</v>
      </c>
      <c r="E28" s="145">
        <v>333</v>
      </c>
      <c r="F28" s="146">
        <f t="shared" si="0"/>
        <v>0.4215456674473068</v>
      </c>
      <c r="G28" s="143">
        <f t="shared" si="1"/>
        <v>-137</v>
      </c>
      <c r="H28" s="143">
        <v>6</v>
      </c>
      <c r="I28" s="147">
        <f t="shared" si="2"/>
        <v>1.8018018018018018</v>
      </c>
      <c r="J28" s="95"/>
      <c r="K28" s="150">
        <v>78995</v>
      </c>
    </row>
    <row r="29" spans="1:11" ht="15" customHeight="1">
      <c r="A29" s="143">
        <v>24</v>
      </c>
      <c r="B29" s="149" t="s">
        <v>19</v>
      </c>
      <c r="C29" s="145">
        <v>59</v>
      </c>
      <c r="D29" s="151">
        <v>0.44741032835368166</v>
      </c>
      <c r="E29" s="145">
        <v>819</v>
      </c>
      <c r="F29" s="147">
        <f t="shared" si="0"/>
        <v>4.820482636845203</v>
      </c>
      <c r="G29" s="143">
        <f t="shared" si="1"/>
        <v>760</v>
      </c>
      <c r="H29" s="143">
        <v>0</v>
      </c>
      <c r="I29" s="147">
        <f t="shared" si="2"/>
        <v>0</v>
      </c>
      <c r="J29" s="95"/>
      <c r="K29" s="150">
        <v>16990</v>
      </c>
    </row>
    <row r="30" spans="1:11" ht="15" customHeight="1">
      <c r="A30" s="253" t="s">
        <v>250</v>
      </c>
      <c r="B30" s="253"/>
      <c r="C30" s="152">
        <f>SUM(C7:C29)</f>
        <v>21701</v>
      </c>
      <c r="D30" s="153">
        <v>0.49342165098097707</v>
      </c>
      <c r="E30" s="152">
        <f>SUM(E7:E29)</f>
        <v>111519</v>
      </c>
      <c r="F30" s="154">
        <f t="shared" si="0"/>
        <v>2.191207347998364</v>
      </c>
      <c r="G30" s="155">
        <f t="shared" si="1"/>
        <v>89818</v>
      </c>
      <c r="H30" s="155">
        <f>SUM(H7:H29)</f>
        <v>1203</v>
      </c>
      <c r="I30" s="154">
        <f t="shared" si="2"/>
        <v>1.078739945659484</v>
      </c>
      <c r="J30" s="145"/>
      <c r="K30" s="134">
        <v>5089386</v>
      </c>
    </row>
    <row r="31" ht="12.75">
      <c r="C31" s="143"/>
    </row>
    <row r="32" ht="12.75">
      <c r="C32" s="143"/>
    </row>
  </sheetData>
  <sheetProtection/>
  <mergeCells count="8">
    <mergeCell ref="A30:B30"/>
    <mergeCell ref="A2:I2"/>
    <mergeCell ref="A3:I3"/>
    <mergeCell ref="A5:A6"/>
    <mergeCell ref="B5:B6"/>
    <mergeCell ref="C5:D5"/>
    <mergeCell ref="E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1">
      <selection activeCell="K44" sqref="K44"/>
    </sheetView>
  </sheetViews>
  <sheetFormatPr defaultColWidth="9.140625" defaultRowHeight="15"/>
  <cols>
    <col min="1" max="1" width="5.28125" style="156" customWidth="1"/>
    <col min="2" max="2" width="2.57421875" style="156" customWidth="1"/>
    <col min="3" max="3" width="20.8515625" style="156" customWidth="1"/>
    <col min="4" max="4" width="17.140625" style="156" customWidth="1"/>
    <col min="5" max="5" width="17.421875" style="156" customWidth="1"/>
    <col min="6" max="6" width="13.140625" style="156" customWidth="1"/>
    <col min="7" max="7" width="14.00390625" style="156" customWidth="1"/>
    <col min="8" max="16384" width="9.140625" style="156" customWidth="1"/>
  </cols>
  <sheetData>
    <row r="1" spans="1:7" ht="15" customHeight="1">
      <c r="A1" s="273" t="s">
        <v>251</v>
      </c>
      <c r="B1" s="273"/>
      <c r="C1" s="273"/>
      <c r="D1" s="273"/>
      <c r="E1" s="273"/>
      <c r="F1" s="273"/>
      <c r="G1" s="273"/>
    </row>
    <row r="2" ht="7.5" customHeight="1"/>
    <row r="3" spans="1:7" ht="19.5" customHeight="1">
      <c r="A3" s="276" t="s">
        <v>252</v>
      </c>
      <c r="B3" s="278" t="s">
        <v>253</v>
      </c>
      <c r="C3" s="279"/>
      <c r="D3" s="280">
        <v>2016</v>
      </c>
      <c r="E3" s="280">
        <v>2016</v>
      </c>
      <c r="F3" s="280" t="s">
        <v>254</v>
      </c>
      <c r="G3" s="281"/>
    </row>
    <row r="4" spans="1:7" ht="33" customHeight="1">
      <c r="A4" s="277"/>
      <c r="B4" s="279"/>
      <c r="C4" s="279"/>
      <c r="D4" s="280"/>
      <c r="E4" s="280"/>
      <c r="F4" s="157" t="s">
        <v>255</v>
      </c>
      <c r="G4" s="158" t="s">
        <v>256</v>
      </c>
    </row>
    <row r="5" spans="1:7" ht="12" customHeight="1">
      <c r="A5" s="159">
        <v>1</v>
      </c>
      <c r="B5" s="274" t="s">
        <v>257</v>
      </c>
      <c r="C5" s="275"/>
      <c r="D5" s="160">
        <v>991666.667</v>
      </c>
      <c r="E5" s="161">
        <v>920000</v>
      </c>
      <c r="F5" s="162">
        <f>E5/D5*100</f>
        <v>92.77310921251323</v>
      </c>
      <c r="G5" s="161">
        <f>E5-D5</f>
        <v>-71666.66700000002</v>
      </c>
    </row>
    <row r="6" spans="1:7" ht="12" customHeight="1">
      <c r="A6" s="163">
        <v>2</v>
      </c>
      <c r="B6" s="271" t="s">
        <v>258</v>
      </c>
      <c r="C6" s="272"/>
      <c r="D6" s="164">
        <v>892307.692</v>
      </c>
      <c r="E6" s="165">
        <v>784000</v>
      </c>
      <c r="F6" s="162">
        <f aca="true" t="shared" si="0" ref="F6:F39">E6/D6*100</f>
        <v>87.8620689958145</v>
      </c>
      <c r="G6" s="161">
        <f aca="true" t="shared" si="1" ref="G6:G39">E6-D6</f>
        <v>-108307.69200000004</v>
      </c>
    </row>
    <row r="7" spans="1:7" ht="12" customHeight="1">
      <c r="A7" s="163">
        <v>3</v>
      </c>
      <c r="B7" s="271" t="s">
        <v>259</v>
      </c>
      <c r="C7" s="272"/>
      <c r="D7" s="164">
        <v>778846.154</v>
      </c>
      <c r="E7" s="165">
        <v>684000</v>
      </c>
      <c r="F7" s="162">
        <f t="shared" si="0"/>
        <v>87.82222220487462</v>
      </c>
      <c r="G7" s="161">
        <f t="shared" si="1"/>
        <v>-94846.15399999998</v>
      </c>
    </row>
    <row r="8" spans="1:7" ht="12" customHeight="1">
      <c r="A8" s="163">
        <v>4</v>
      </c>
      <c r="B8" s="271" t="s">
        <v>260</v>
      </c>
      <c r="C8" s="272"/>
      <c r="D8" s="164">
        <v>523461.538</v>
      </c>
      <c r="E8" s="165">
        <v>447500</v>
      </c>
      <c r="F8" s="162">
        <f t="shared" si="0"/>
        <v>85.4886113905851</v>
      </c>
      <c r="G8" s="161">
        <f t="shared" si="1"/>
        <v>-75961.538</v>
      </c>
    </row>
    <row r="9" spans="1:7" ht="12" customHeight="1">
      <c r="A9" s="163">
        <v>5</v>
      </c>
      <c r="B9" s="271" t="s">
        <v>261</v>
      </c>
      <c r="C9" s="272"/>
      <c r="D9" s="164">
        <v>525384.615</v>
      </c>
      <c r="E9" s="165">
        <v>445000</v>
      </c>
      <c r="F9" s="162">
        <f t="shared" si="0"/>
        <v>84.69985364912141</v>
      </c>
      <c r="G9" s="161">
        <f t="shared" si="1"/>
        <v>-80384.61499999999</v>
      </c>
    </row>
    <row r="10" spans="1:7" ht="12" customHeight="1">
      <c r="A10" s="163">
        <v>6</v>
      </c>
      <c r="B10" s="271" t="s">
        <v>262</v>
      </c>
      <c r="C10" s="272"/>
      <c r="D10" s="164">
        <v>237500</v>
      </c>
      <c r="E10" s="165">
        <v>212500</v>
      </c>
      <c r="F10" s="162">
        <f t="shared" si="0"/>
        <v>89.47368421052632</v>
      </c>
      <c r="G10" s="161">
        <f t="shared" si="1"/>
        <v>-25000</v>
      </c>
    </row>
    <row r="11" spans="1:7" ht="12" customHeight="1">
      <c r="A11" s="163">
        <v>7</v>
      </c>
      <c r="B11" s="271" t="s">
        <v>263</v>
      </c>
      <c r="C11" s="272"/>
      <c r="D11" s="164">
        <v>235000</v>
      </c>
      <c r="E11" s="165">
        <v>210000</v>
      </c>
      <c r="F11" s="162">
        <f t="shared" si="0"/>
        <v>89.36170212765957</v>
      </c>
      <c r="G11" s="161">
        <f t="shared" si="1"/>
        <v>-25000</v>
      </c>
    </row>
    <row r="12" spans="1:7" ht="12" customHeight="1">
      <c r="A12" s="163">
        <v>8</v>
      </c>
      <c r="B12" s="271" t="s">
        <v>264</v>
      </c>
      <c r="C12" s="272"/>
      <c r="D12" s="164">
        <v>694117.647</v>
      </c>
      <c r="E12" s="165">
        <v>701000</v>
      </c>
      <c r="F12" s="162">
        <f t="shared" si="0"/>
        <v>100.99152543228742</v>
      </c>
      <c r="G12" s="161">
        <f t="shared" si="1"/>
        <v>6882.353000000003</v>
      </c>
    </row>
    <row r="13" spans="1:7" ht="12" customHeight="1">
      <c r="A13" s="163">
        <v>9</v>
      </c>
      <c r="B13" s="271" t="s">
        <v>265</v>
      </c>
      <c r="C13" s="272"/>
      <c r="D13" s="164">
        <v>571428.571</v>
      </c>
      <c r="E13" s="165">
        <v>566000</v>
      </c>
      <c r="F13" s="162">
        <f t="shared" si="0"/>
        <v>99.05000007428751</v>
      </c>
      <c r="G13" s="161">
        <f t="shared" si="1"/>
        <v>-5428.570999999996</v>
      </c>
    </row>
    <row r="14" spans="1:7" ht="12" customHeight="1">
      <c r="A14" s="163">
        <v>10</v>
      </c>
      <c r="B14" s="271" t="s">
        <v>266</v>
      </c>
      <c r="C14" s="272"/>
      <c r="D14" s="164">
        <v>548095.238</v>
      </c>
      <c r="E14" s="165">
        <v>541000</v>
      </c>
      <c r="F14" s="162">
        <f t="shared" si="0"/>
        <v>98.70547351845447</v>
      </c>
      <c r="G14" s="161">
        <f t="shared" si="1"/>
        <v>-7095.238000000012</v>
      </c>
    </row>
    <row r="15" spans="1:7" ht="12" customHeight="1">
      <c r="A15" s="163">
        <v>11</v>
      </c>
      <c r="B15" s="271" t="s">
        <v>267</v>
      </c>
      <c r="C15" s="272"/>
      <c r="D15" s="164">
        <v>386190.476</v>
      </c>
      <c r="E15" s="165">
        <v>377000</v>
      </c>
      <c r="F15" s="162">
        <f t="shared" si="0"/>
        <v>97.62022199636016</v>
      </c>
      <c r="G15" s="161">
        <f t="shared" si="1"/>
        <v>-9190.476000000024</v>
      </c>
    </row>
    <row r="16" spans="1:7" ht="12" customHeight="1">
      <c r="A16" s="163">
        <v>12</v>
      </c>
      <c r="B16" s="271" t="s">
        <v>268</v>
      </c>
      <c r="C16" s="272"/>
      <c r="D16" s="164">
        <v>379047.619</v>
      </c>
      <c r="E16" s="165">
        <v>371000</v>
      </c>
      <c r="F16" s="162">
        <f t="shared" si="0"/>
        <v>97.87688443440665</v>
      </c>
      <c r="G16" s="161">
        <f t="shared" si="1"/>
        <v>-8047.619000000006</v>
      </c>
    </row>
    <row r="17" spans="1:7" ht="12" customHeight="1">
      <c r="A17" s="163">
        <v>13</v>
      </c>
      <c r="B17" s="271" t="s">
        <v>269</v>
      </c>
      <c r="C17" s="272"/>
      <c r="D17" s="164">
        <v>172352.941</v>
      </c>
      <c r="E17" s="165">
        <v>176000</v>
      </c>
      <c r="F17" s="162">
        <f t="shared" si="0"/>
        <v>102.11604106018709</v>
      </c>
      <c r="G17" s="161">
        <f t="shared" si="1"/>
        <v>3647.0590000000084</v>
      </c>
    </row>
    <row r="18" spans="1:7" ht="12" customHeight="1">
      <c r="A18" s="163">
        <v>14</v>
      </c>
      <c r="B18" s="271" t="s">
        <v>270</v>
      </c>
      <c r="C18" s="272"/>
      <c r="D18" s="164">
        <v>175294.118</v>
      </c>
      <c r="E18" s="165">
        <v>172000</v>
      </c>
      <c r="F18" s="162">
        <f t="shared" si="0"/>
        <v>98.12080517156886</v>
      </c>
      <c r="G18" s="161">
        <f t="shared" si="1"/>
        <v>-3294.1179999999877</v>
      </c>
    </row>
    <row r="19" spans="1:7" ht="12" customHeight="1">
      <c r="A19" s="163">
        <v>15</v>
      </c>
      <c r="B19" s="271" t="s">
        <v>271</v>
      </c>
      <c r="C19" s="272"/>
      <c r="D19" s="164">
        <v>703157.895</v>
      </c>
      <c r="E19" s="165">
        <v>738000</v>
      </c>
      <c r="F19" s="162">
        <f t="shared" si="0"/>
        <v>104.95508978107968</v>
      </c>
      <c r="G19" s="161">
        <f t="shared" si="1"/>
        <v>34842.10499999998</v>
      </c>
    </row>
    <row r="20" spans="1:7" ht="12" customHeight="1">
      <c r="A20" s="163">
        <v>16</v>
      </c>
      <c r="B20" s="271" t="s">
        <v>272</v>
      </c>
      <c r="C20" s="272"/>
      <c r="D20" s="164">
        <v>696666.667</v>
      </c>
      <c r="E20" s="165">
        <v>670000</v>
      </c>
      <c r="F20" s="162">
        <f t="shared" si="0"/>
        <v>96.17224875781231</v>
      </c>
      <c r="G20" s="161">
        <f t="shared" si="1"/>
        <v>-26666.667000000016</v>
      </c>
    </row>
    <row r="21" spans="1:7" ht="12" customHeight="1">
      <c r="A21" s="163">
        <v>17</v>
      </c>
      <c r="B21" s="271" t="s">
        <v>273</v>
      </c>
      <c r="C21" s="272"/>
      <c r="D21" s="164">
        <v>568095.238</v>
      </c>
      <c r="E21" s="165">
        <v>555000</v>
      </c>
      <c r="F21" s="162">
        <f t="shared" si="0"/>
        <v>97.69488685627744</v>
      </c>
      <c r="G21" s="161">
        <f t="shared" si="1"/>
        <v>-13095.238000000012</v>
      </c>
    </row>
    <row r="22" spans="1:7" ht="12" customHeight="1">
      <c r="A22" s="163">
        <v>18</v>
      </c>
      <c r="B22" s="271" t="s">
        <v>274</v>
      </c>
      <c r="C22" s="272"/>
      <c r="D22" s="164">
        <v>366190.476</v>
      </c>
      <c r="E22" s="165">
        <v>360000</v>
      </c>
      <c r="F22" s="162">
        <f t="shared" si="0"/>
        <v>98.30949289899063</v>
      </c>
      <c r="G22" s="161">
        <f t="shared" si="1"/>
        <v>-6190.476000000024</v>
      </c>
    </row>
    <row r="23" spans="1:7" ht="12" customHeight="1">
      <c r="A23" s="163">
        <v>19</v>
      </c>
      <c r="B23" s="271" t="s">
        <v>275</v>
      </c>
      <c r="C23" s="272"/>
      <c r="D23" s="164">
        <v>354285.714</v>
      </c>
      <c r="E23" s="165">
        <v>358000</v>
      </c>
      <c r="F23" s="162">
        <f t="shared" si="0"/>
        <v>101.04838717826483</v>
      </c>
      <c r="G23" s="161">
        <f t="shared" si="1"/>
        <v>3714.286000000022</v>
      </c>
    </row>
    <row r="24" spans="1:7" ht="12" customHeight="1">
      <c r="A24" s="163">
        <v>20</v>
      </c>
      <c r="B24" s="271" t="s">
        <v>276</v>
      </c>
      <c r="C24" s="272"/>
      <c r="D24" s="164">
        <v>151666.667</v>
      </c>
      <c r="E24" s="165">
        <v>144000</v>
      </c>
      <c r="F24" s="162">
        <f t="shared" si="0"/>
        <v>94.9450547363845</v>
      </c>
      <c r="G24" s="161">
        <f t="shared" si="1"/>
        <v>-7666.666999999987</v>
      </c>
    </row>
    <row r="25" spans="1:7" ht="12" customHeight="1">
      <c r="A25" s="163">
        <v>21</v>
      </c>
      <c r="B25" s="271" t="s">
        <v>277</v>
      </c>
      <c r="C25" s="272"/>
      <c r="D25" s="164">
        <v>149444.444</v>
      </c>
      <c r="E25" s="165">
        <v>145000</v>
      </c>
      <c r="F25" s="162">
        <f t="shared" si="0"/>
        <v>97.02602259338595</v>
      </c>
      <c r="G25" s="161">
        <f t="shared" si="1"/>
        <v>-4444.443999999989</v>
      </c>
    </row>
    <row r="26" spans="1:7" ht="12" customHeight="1">
      <c r="A26" s="163">
        <v>22</v>
      </c>
      <c r="B26" s="271" t="s">
        <v>278</v>
      </c>
      <c r="C26" s="272"/>
      <c r="D26" s="164">
        <v>113105.263</v>
      </c>
      <c r="E26" s="165">
        <v>110000</v>
      </c>
      <c r="F26" s="162">
        <f t="shared" si="0"/>
        <v>97.25453712971782</v>
      </c>
      <c r="G26" s="161">
        <f t="shared" si="1"/>
        <v>-3105.2630000000063</v>
      </c>
    </row>
    <row r="27" spans="1:7" ht="12" customHeight="1">
      <c r="A27" s="163">
        <v>23</v>
      </c>
      <c r="B27" s="271" t="s">
        <v>279</v>
      </c>
      <c r="C27" s="272"/>
      <c r="D27" s="164">
        <v>91090.909</v>
      </c>
      <c r="E27" s="165">
        <v>93000</v>
      </c>
      <c r="F27" s="162">
        <f t="shared" si="0"/>
        <v>102.09580848512556</v>
      </c>
      <c r="G27" s="161">
        <f t="shared" si="1"/>
        <v>1909.0910000000003</v>
      </c>
    </row>
    <row r="28" spans="1:7" ht="12" customHeight="1">
      <c r="A28" s="163">
        <v>24</v>
      </c>
      <c r="B28" s="271" t="s">
        <v>280</v>
      </c>
      <c r="C28" s="272"/>
      <c r="D28" s="164">
        <v>68500</v>
      </c>
      <c r="E28" s="165">
        <v>65000</v>
      </c>
      <c r="F28" s="162">
        <f t="shared" si="0"/>
        <v>94.8905109489051</v>
      </c>
      <c r="G28" s="161">
        <f t="shared" si="1"/>
        <v>-3500</v>
      </c>
    </row>
    <row r="29" spans="1:7" ht="12" customHeight="1">
      <c r="A29" s="163">
        <v>25</v>
      </c>
      <c r="B29" s="271" t="s">
        <v>281</v>
      </c>
      <c r="C29" s="272"/>
      <c r="D29" s="164">
        <v>46666.667</v>
      </c>
      <c r="E29" s="165">
        <v>44000</v>
      </c>
      <c r="F29" s="162">
        <f t="shared" si="0"/>
        <v>94.2857136122449</v>
      </c>
      <c r="G29" s="161">
        <f t="shared" si="1"/>
        <v>-2666.6670000000013</v>
      </c>
    </row>
    <row r="30" spans="1:7" ht="12" customHeight="1">
      <c r="A30" s="163">
        <v>26</v>
      </c>
      <c r="B30" s="271" t="s">
        <v>282</v>
      </c>
      <c r="C30" s="272"/>
      <c r="D30" s="164">
        <v>45619.048</v>
      </c>
      <c r="E30" s="165">
        <v>44000</v>
      </c>
      <c r="F30" s="162">
        <f t="shared" si="0"/>
        <v>96.45093865176668</v>
      </c>
      <c r="G30" s="161">
        <f t="shared" si="1"/>
        <v>-1619.0480000000025</v>
      </c>
    </row>
    <row r="31" spans="1:7" ht="12" customHeight="1">
      <c r="A31" s="163">
        <v>27</v>
      </c>
      <c r="B31" s="271" t="s">
        <v>283</v>
      </c>
      <c r="C31" s="272"/>
      <c r="D31" s="164">
        <v>25470.588</v>
      </c>
      <c r="E31" s="165">
        <v>24000</v>
      </c>
      <c r="F31" s="162">
        <f t="shared" si="0"/>
        <v>94.22632881502382</v>
      </c>
      <c r="G31" s="161">
        <f t="shared" si="1"/>
        <v>-1470.5879999999997</v>
      </c>
    </row>
    <row r="32" spans="1:7" ht="12" customHeight="1">
      <c r="A32" s="163">
        <v>28</v>
      </c>
      <c r="B32" s="271" t="s">
        <v>284</v>
      </c>
      <c r="C32" s="272"/>
      <c r="D32" s="164">
        <v>25058.824</v>
      </c>
      <c r="E32" s="165">
        <v>24000</v>
      </c>
      <c r="F32" s="162">
        <f t="shared" si="0"/>
        <v>95.77464608873903</v>
      </c>
      <c r="G32" s="161">
        <f t="shared" si="1"/>
        <v>-1058.8240000000005</v>
      </c>
    </row>
    <row r="33" spans="1:7" ht="12" customHeight="1">
      <c r="A33" s="163">
        <v>29</v>
      </c>
      <c r="B33" s="271" t="s">
        <v>285</v>
      </c>
      <c r="C33" s="272"/>
      <c r="D33" s="164">
        <v>88450</v>
      </c>
      <c r="E33" s="165">
        <v>92000</v>
      </c>
      <c r="F33" s="162">
        <f t="shared" si="0"/>
        <v>104.01356698699831</v>
      </c>
      <c r="G33" s="161">
        <f t="shared" si="1"/>
        <v>3550</v>
      </c>
    </row>
    <row r="34" spans="1:7" ht="12" customHeight="1">
      <c r="A34" s="163">
        <v>30</v>
      </c>
      <c r="B34" s="271" t="s">
        <v>286</v>
      </c>
      <c r="C34" s="272"/>
      <c r="D34" s="164">
        <v>70090.909</v>
      </c>
      <c r="E34" s="165">
        <v>70000</v>
      </c>
      <c r="F34" s="162">
        <f t="shared" si="0"/>
        <v>99.87029844341154</v>
      </c>
      <c r="G34" s="161">
        <f t="shared" si="1"/>
        <v>-90.90899999999965</v>
      </c>
    </row>
    <row r="35" spans="1:7" ht="12" customHeight="1">
      <c r="A35" s="163">
        <v>31</v>
      </c>
      <c r="B35" s="271" t="s">
        <v>287</v>
      </c>
      <c r="C35" s="272"/>
      <c r="D35" s="164">
        <v>52238.095</v>
      </c>
      <c r="E35" s="165">
        <v>53000</v>
      </c>
      <c r="F35" s="162">
        <f t="shared" si="0"/>
        <v>101.45852370765051</v>
      </c>
      <c r="G35" s="161">
        <f t="shared" si="1"/>
        <v>761.9049999999988</v>
      </c>
    </row>
    <row r="36" spans="1:7" ht="12" customHeight="1">
      <c r="A36" s="163">
        <v>32</v>
      </c>
      <c r="B36" s="271" t="s">
        <v>288</v>
      </c>
      <c r="C36" s="272"/>
      <c r="D36" s="164">
        <v>33857.143</v>
      </c>
      <c r="E36" s="165">
        <v>32000</v>
      </c>
      <c r="F36" s="162">
        <f t="shared" si="0"/>
        <v>94.51476753369298</v>
      </c>
      <c r="G36" s="161">
        <f t="shared" si="1"/>
        <v>-1857.1429999999964</v>
      </c>
    </row>
    <row r="37" spans="1:7" ht="12" customHeight="1">
      <c r="A37" s="163">
        <v>33</v>
      </c>
      <c r="B37" s="271" t="s">
        <v>289</v>
      </c>
      <c r="C37" s="272"/>
      <c r="D37" s="164">
        <v>33300</v>
      </c>
      <c r="E37" s="165">
        <v>32000</v>
      </c>
      <c r="F37" s="162">
        <f t="shared" si="0"/>
        <v>96.09609609609609</v>
      </c>
      <c r="G37" s="161">
        <f t="shared" si="1"/>
        <v>-1300</v>
      </c>
    </row>
    <row r="38" spans="1:7" ht="12" customHeight="1">
      <c r="A38" s="163">
        <v>34</v>
      </c>
      <c r="B38" s="271" t="s">
        <v>290</v>
      </c>
      <c r="C38" s="272"/>
      <c r="D38" s="164">
        <v>18125</v>
      </c>
      <c r="E38" s="165">
        <v>19000</v>
      </c>
      <c r="F38" s="162">
        <f t="shared" si="0"/>
        <v>104.82758620689656</v>
      </c>
      <c r="G38" s="161">
        <f t="shared" si="1"/>
        <v>875</v>
      </c>
    </row>
    <row r="39" spans="1:7" ht="12" customHeight="1">
      <c r="A39" s="163">
        <v>35</v>
      </c>
      <c r="B39" s="271" t="s">
        <v>291</v>
      </c>
      <c r="C39" s="272"/>
      <c r="D39" s="164">
        <v>18062.5</v>
      </c>
      <c r="E39" s="165">
        <v>19000</v>
      </c>
      <c r="F39" s="162">
        <f t="shared" si="0"/>
        <v>105.19031141868511</v>
      </c>
      <c r="G39" s="161">
        <f t="shared" si="1"/>
        <v>937.5</v>
      </c>
    </row>
    <row r="40" spans="1:7" s="1" customFormat="1" ht="15" customHeight="1">
      <c r="A40" s="273" t="s">
        <v>292</v>
      </c>
      <c r="B40" s="273"/>
      <c r="C40" s="273"/>
      <c r="D40" s="273"/>
      <c r="E40" s="273"/>
      <c r="F40" s="273"/>
      <c r="G40" s="273"/>
    </row>
    <row r="41" s="1" customFormat="1" ht="15"/>
    <row r="42" spans="1:7" s="1" customFormat="1" ht="17.25" customHeight="1">
      <c r="A42" s="265" t="s">
        <v>252</v>
      </c>
      <c r="B42" s="265" t="s">
        <v>253</v>
      </c>
      <c r="C42" s="266"/>
      <c r="D42" s="267">
        <v>2016</v>
      </c>
      <c r="E42" s="267">
        <v>2017</v>
      </c>
      <c r="F42" s="269" t="s">
        <v>254</v>
      </c>
      <c r="G42" s="270"/>
    </row>
    <row r="43" spans="1:7" s="1" customFormat="1" ht="30" customHeight="1">
      <c r="A43" s="266"/>
      <c r="B43" s="266"/>
      <c r="C43" s="266"/>
      <c r="D43" s="268"/>
      <c r="E43" s="268"/>
      <c r="F43" s="167" t="s">
        <v>255</v>
      </c>
      <c r="G43" s="166" t="s">
        <v>256</v>
      </c>
    </row>
    <row r="44" spans="1:7" s="1" customFormat="1" ht="12.75" customHeight="1">
      <c r="A44" s="168">
        <v>1</v>
      </c>
      <c r="B44" s="263" t="s">
        <v>293</v>
      </c>
      <c r="C44" s="264"/>
      <c r="D44" s="161">
        <v>2000</v>
      </c>
      <c r="E44" s="161">
        <v>1800</v>
      </c>
      <c r="F44" s="162">
        <f>E44/D44*100</f>
        <v>90</v>
      </c>
      <c r="G44" s="161">
        <f aca="true" t="shared" si="2" ref="G44:G53">E44-D44</f>
        <v>-200</v>
      </c>
    </row>
    <row r="45" spans="1:7" s="1" customFormat="1" ht="12.75" customHeight="1">
      <c r="A45" s="168">
        <v>2</v>
      </c>
      <c r="B45" s="263" t="s">
        <v>294</v>
      </c>
      <c r="C45" s="264"/>
      <c r="D45" s="161">
        <v>69000</v>
      </c>
      <c r="E45" s="161">
        <v>69000</v>
      </c>
      <c r="F45" s="162">
        <f aca="true" t="shared" si="3" ref="F45:F53">E45/D45*100</f>
        <v>100</v>
      </c>
      <c r="G45" s="165">
        <f t="shared" si="2"/>
        <v>0</v>
      </c>
    </row>
    <row r="46" spans="1:7" s="1" customFormat="1" ht="12.75" customHeight="1">
      <c r="A46" s="168">
        <v>3</v>
      </c>
      <c r="B46" s="263" t="s">
        <v>295</v>
      </c>
      <c r="C46" s="264"/>
      <c r="D46" s="161">
        <v>69000</v>
      </c>
      <c r="E46" s="161">
        <v>69000</v>
      </c>
      <c r="F46" s="162">
        <f t="shared" si="3"/>
        <v>100</v>
      </c>
      <c r="G46" s="165">
        <f t="shared" si="2"/>
        <v>0</v>
      </c>
    </row>
    <row r="47" spans="1:7" s="1" customFormat="1" ht="12.75" customHeight="1">
      <c r="A47" s="168">
        <v>4</v>
      </c>
      <c r="B47" s="263" t="s">
        <v>296</v>
      </c>
      <c r="C47" s="264"/>
      <c r="D47" s="161">
        <v>4500</v>
      </c>
      <c r="E47" s="161">
        <v>7000</v>
      </c>
      <c r="F47" s="162">
        <v>0</v>
      </c>
      <c r="G47" s="165">
        <f t="shared" si="2"/>
        <v>2500</v>
      </c>
    </row>
    <row r="48" spans="1:7" s="1" customFormat="1" ht="12.75" customHeight="1">
      <c r="A48" s="168">
        <v>5</v>
      </c>
      <c r="B48" s="263" t="s">
        <v>297</v>
      </c>
      <c r="C48" s="264"/>
      <c r="D48" s="161">
        <v>4500</v>
      </c>
      <c r="E48" s="161">
        <v>8000</v>
      </c>
      <c r="F48" s="162">
        <v>0</v>
      </c>
      <c r="G48" s="165">
        <f t="shared" si="2"/>
        <v>3500</v>
      </c>
    </row>
    <row r="49" spans="1:7" s="1" customFormat="1" ht="12.75" customHeight="1">
      <c r="A49" s="168">
        <v>6</v>
      </c>
      <c r="B49" s="263" t="s">
        <v>298</v>
      </c>
      <c r="C49" s="264"/>
      <c r="D49" s="161">
        <v>15000</v>
      </c>
      <c r="E49" s="161">
        <v>10000</v>
      </c>
      <c r="F49" s="162">
        <f t="shared" si="3"/>
        <v>66.66666666666666</v>
      </c>
      <c r="G49" s="165">
        <f t="shared" si="2"/>
        <v>-5000</v>
      </c>
    </row>
    <row r="50" spans="1:7" s="1" customFormat="1" ht="12.75" customHeight="1">
      <c r="A50" s="168">
        <v>7</v>
      </c>
      <c r="B50" s="263" t="s">
        <v>299</v>
      </c>
      <c r="C50" s="264"/>
      <c r="D50" s="161"/>
      <c r="E50" s="161">
        <v>12000</v>
      </c>
      <c r="F50" s="162">
        <v>0</v>
      </c>
      <c r="G50" s="165">
        <f t="shared" si="2"/>
        <v>12000</v>
      </c>
    </row>
    <row r="51" spans="1:7" s="1" customFormat="1" ht="12.75" customHeight="1">
      <c r="A51" s="168">
        <v>8</v>
      </c>
      <c r="B51" s="263" t="s">
        <v>300</v>
      </c>
      <c r="C51" s="264"/>
      <c r="D51" s="161">
        <v>15000</v>
      </c>
      <c r="E51" s="161">
        <v>22000</v>
      </c>
      <c r="F51" s="162">
        <f t="shared" si="3"/>
        <v>146.66666666666666</v>
      </c>
      <c r="G51" s="165">
        <f t="shared" si="2"/>
        <v>7000</v>
      </c>
    </row>
    <row r="52" spans="1:7" s="1" customFormat="1" ht="12.75" customHeight="1">
      <c r="A52" s="168">
        <v>9</v>
      </c>
      <c r="B52" s="263" t="s">
        <v>301</v>
      </c>
      <c r="C52" s="264"/>
      <c r="D52" s="161"/>
      <c r="E52" s="161">
        <v>300</v>
      </c>
      <c r="F52" s="162">
        <v>0</v>
      </c>
      <c r="G52" s="165">
        <f t="shared" si="2"/>
        <v>300</v>
      </c>
    </row>
    <row r="53" spans="1:7" s="1" customFormat="1" ht="12.75" customHeight="1">
      <c r="A53" s="168">
        <v>10</v>
      </c>
      <c r="B53" s="263" t="s">
        <v>302</v>
      </c>
      <c r="C53" s="264"/>
      <c r="D53" s="161">
        <v>10000</v>
      </c>
      <c r="E53" s="161">
        <v>10000</v>
      </c>
      <c r="F53" s="162">
        <f t="shared" si="3"/>
        <v>100</v>
      </c>
      <c r="G53" s="165">
        <f t="shared" si="2"/>
        <v>0</v>
      </c>
    </row>
  </sheetData>
  <sheetProtection/>
  <mergeCells count="57">
    <mergeCell ref="A1:G1"/>
    <mergeCell ref="A3:A4"/>
    <mergeCell ref="B3:C4"/>
    <mergeCell ref="D3:D4"/>
    <mergeCell ref="E3:E4"/>
    <mergeCell ref="F3:G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G40"/>
    <mergeCell ref="A42:A43"/>
    <mergeCell ref="B42:C43"/>
    <mergeCell ref="D42:D43"/>
    <mergeCell ref="E42:E43"/>
    <mergeCell ref="F42:G42"/>
    <mergeCell ref="B44:C44"/>
    <mergeCell ref="B51:C51"/>
    <mergeCell ref="B52:C52"/>
    <mergeCell ref="B53:C53"/>
    <mergeCell ref="B45:C45"/>
    <mergeCell ref="B46:C46"/>
    <mergeCell ref="B47:C47"/>
    <mergeCell ref="B48:C48"/>
    <mergeCell ref="B49:C49"/>
    <mergeCell ref="B50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1">
      <selection activeCell="L22" sqref="L22"/>
    </sheetView>
  </sheetViews>
  <sheetFormatPr defaultColWidth="9.140625" defaultRowHeight="15"/>
  <cols>
    <col min="7" max="7" width="9.57421875" style="0" bestFit="1" customWidth="1"/>
  </cols>
  <sheetData>
    <row r="3" spans="1:8" ht="15">
      <c r="A3" s="283" t="s">
        <v>303</v>
      </c>
      <c r="B3" s="283"/>
      <c r="C3" s="283"/>
      <c r="D3" s="283"/>
      <c r="E3" s="283"/>
      <c r="F3" s="283"/>
      <c r="G3" s="283"/>
      <c r="H3" s="283"/>
    </row>
    <row r="4" spans="1:8" ht="15">
      <c r="A4" s="170"/>
      <c r="B4" s="170"/>
      <c r="C4" s="170"/>
      <c r="D4" s="170"/>
      <c r="E4" s="170"/>
      <c r="F4" s="170"/>
      <c r="G4" s="170"/>
      <c r="H4" s="170"/>
    </row>
    <row r="5" spans="1:8" ht="15">
      <c r="A5" s="284"/>
      <c r="B5" s="285"/>
      <c r="C5" s="288" t="s">
        <v>304</v>
      </c>
      <c r="D5" s="288"/>
      <c r="E5" s="288"/>
      <c r="F5" s="288"/>
      <c r="G5" s="288"/>
      <c r="H5" s="289" t="s">
        <v>305</v>
      </c>
    </row>
    <row r="6" spans="1:8" ht="15">
      <c r="A6" s="286"/>
      <c r="B6" s="287"/>
      <c r="C6" s="171">
        <v>2014</v>
      </c>
      <c r="D6" s="171">
        <v>2015</v>
      </c>
      <c r="E6" s="171">
        <v>2016</v>
      </c>
      <c r="F6" s="171" t="s">
        <v>218</v>
      </c>
      <c r="G6" s="171">
        <v>2017</v>
      </c>
      <c r="H6" s="290"/>
    </row>
    <row r="7" spans="1:8" ht="15">
      <c r="A7" s="112"/>
      <c r="B7" s="250"/>
      <c r="C7" s="250"/>
      <c r="D7" s="250"/>
      <c r="E7" s="250"/>
      <c r="F7" s="250"/>
      <c r="G7" s="250"/>
      <c r="H7" s="119"/>
    </row>
    <row r="8" spans="1:8" ht="15">
      <c r="A8" s="112"/>
      <c r="B8" s="112" t="s">
        <v>306</v>
      </c>
      <c r="C8" s="119"/>
      <c r="D8" s="119"/>
      <c r="E8" s="119"/>
      <c r="F8" s="119"/>
      <c r="G8" s="119"/>
      <c r="H8" s="119"/>
    </row>
    <row r="9" spans="1:8" ht="15">
      <c r="A9" s="172"/>
      <c r="B9" s="172" t="s">
        <v>6</v>
      </c>
      <c r="C9" s="173">
        <v>830.9</v>
      </c>
      <c r="D9" s="174">
        <v>1030.7</v>
      </c>
      <c r="E9" s="174">
        <v>1163.5</v>
      </c>
      <c r="F9" s="175">
        <f>(C9+D9+E9)/3</f>
        <v>1008.3666666666667</v>
      </c>
      <c r="G9" s="174">
        <v>1072.2</v>
      </c>
      <c r="H9" s="175">
        <f aca="true" t="shared" si="0" ref="H9:H14">G9-F9</f>
        <v>63.83333333333337</v>
      </c>
    </row>
    <row r="10" spans="1:8" ht="15">
      <c r="A10" s="102" t="s">
        <v>221</v>
      </c>
      <c r="B10" s="102" t="s">
        <v>307</v>
      </c>
      <c r="C10" s="176">
        <v>0.1</v>
      </c>
      <c r="D10" s="177">
        <v>0.1</v>
      </c>
      <c r="E10" s="178">
        <v>0.1</v>
      </c>
      <c r="F10" s="179">
        <f>(E10+C10+D10)/3</f>
        <v>0.10000000000000002</v>
      </c>
      <c r="G10" s="177">
        <v>0.1</v>
      </c>
      <c r="H10" s="179">
        <f t="shared" si="0"/>
        <v>0</v>
      </c>
    </row>
    <row r="11" spans="1:8" ht="15">
      <c r="A11" s="102" t="s">
        <v>221</v>
      </c>
      <c r="B11" s="102" t="s">
        <v>308</v>
      </c>
      <c r="C11" s="180">
        <v>5.7</v>
      </c>
      <c r="D11" s="178">
        <v>9.6</v>
      </c>
      <c r="E11" s="178">
        <v>9.4</v>
      </c>
      <c r="F11" s="179">
        <f>(E11+C11+D11)/3</f>
        <v>8.233333333333334</v>
      </c>
      <c r="G11" s="178">
        <v>7.7</v>
      </c>
      <c r="H11" s="179">
        <f t="shared" si="0"/>
        <v>-0.5333333333333341</v>
      </c>
    </row>
    <row r="12" spans="1:8" ht="15">
      <c r="A12" s="102" t="s">
        <v>224</v>
      </c>
      <c r="B12" s="102" t="s">
        <v>309</v>
      </c>
      <c r="C12" s="180">
        <v>21.3</v>
      </c>
      <c r="D12" s="178">
        <v>44.5</v>
      </c>
      <c r="E12" s="178">
        <v>45.9</v>
      </c>
      <c r="F12" s="179">
        <f>(E12+C12+D12)/3</f>
        <v>37.233333333333334</v>
      </c>
      <c r="G12" s="178">
        <v>45.9</v>
      </c>
      <c r="H12" s="179">
        <f t="shared" si="0"/>
        <v>8.666666666666664</v>
      </c>
    </row>
    <row r="13" spans="1:8" ht="15">
      <c r="A13" s="102" t="s">
        <v>226</v>
      </c>
      <c r="B13" s="102" t="s">
        <v>310</v>
      </c>
      <c r="C13" s="180">
        <v>469.7</v>
      </c>
      <c r="D13" s="178">
        <v>591.9</v>
      </c>
      <c r="E13" s="178">
        <v>664.2</v>
      </c>
      <c r="F13" s="179">
        <f>(E13+C13+D13)/3</f>
        <v>575.2666666666668</v>
      </c>
      <c r="G13" s="178">
        <v>643.6</v>
      </c>
      <c r="H13" s="179">
        <f t="shared" si="0"/>
        <v>68.33333333333326</v>
      </c>
    </row>
    <row r="14" spans="1:8" ht="15">
      <c r="A14" s="102" t="s">
        <v>226</v>
      </c>
      <c r="B14" s="102" t="s">
        <v>311</v>
      </c>
      <c r="C14" s="180">
        <v>334.1</v>
      </c>
      <c r="D14" s="178">
        <v>384.6</v>
      </c>
      <c r="E14" s="178">
        <v>443.9</v>
      </c>
      <c r="F14" s="179">
        <f>(E14+C14+D14)/3</f>
        <v>387.5333333333333</v>
      </c>
      <c r="G14" s="178">
        <v>375</v>
      </c>
      <c r="H14" s="179">
        <f t="shared" si="0"/>
        <v>-12.533333333333303</v>
      </c>
    </row>
    <row r="15" spans="1:8" ht="15">
      <c r="A15" s="102" t="s">
        <v>229</v>
      </c>
      <c r="B15" s="102"/>
      <c r="C15" s="181"/>
      <c r="D15" s="181"/>
      <c r="E15" s="181"/>
      <c r="F15" s="181"/>
      <c r="G15" s="181"/>
      <c r="H15" s="181"/>
    </row>
    <row r="16" spans="1:8" ht="15">
      <c r="A16" s="102"/>
      <c r="B16" s="282" t="s">
        <v>312</v>
      </c>
      <c r="C16" s="282"/>
      <c r="D16" s="282"/>
      <c r="E16" s="282"/>
      <c r="F16" s="282"/>
      <c r="G16" s="282"/>
      <c r="H16" s="282"/>
    </row>
    <row r="17" spans="1:8" ht="15">
      <c r="A17" s="182"/>
      <c r="B17" s="182" t="s">
        <v>6</v>
      </c>
      <c r="C17" s="169">
        <v>4.2</v>
      </c>
      <c r="D17" s="169">
        <v>3.3</v>
      </c>
      <c r="E17" s="169">
        <v>2.1</v>
      </c>
      <c r="F17" s="183">
        <f aca="true" t="shared" si="1" ref="F17:F22">SUM(E17+C17+D17)/3</f>
        <v>3.2000000000000006</v>
      </c>
      <c r="G17" s="169">
        <v>39.4</v>
      </c>
      <c r="H17" s="183">
        <f>G17-F17</f>
        <v>36.199999999999996</v>
      </c>
    </row>
    <row r="18" spans="1:8" ht="15">
      <c r="A18" s="102"/>
      <c r="B18" s="102" t="s">
        <v>307</v>
      </c>
      <c r="C18" s="114"/>
      <c r="D18" s="114"/>
      <c r="E18" s="114"/>
      <c r="F18" s="179">
        <f t="shared" si="1"/>
        <v>0</v>
      </c>
      <c r="G18" s="114">
        <v>0</v>
      </c>
      <c r="H18" s="179">
        <f>E18-F18</f>
        <v>0</v>
      </c>
    </row>
    <row r="19" spans="1:8" ht="15">
      <c r="A19" s="102"/>
      <c r="B19" s="102" t="s">
        <v>308</v>
      </c>
      <c r="C19" s="114">
        <v>0.02</v>
      </c>
      <c r="D19" s="114">
        <v>0.02</v>
      </c>
      <c r="E19" s="114">
        <v>0.07</v>
      </c>
      <c r="F19" s="184">
        <f t="shared" si="1"/>
        <v>0.036666666666666674</v>
      </c>
      <c r="G19" s="114">
        <v>0.3</v>
      </c>
      <c r="H19" s="184">
        <f>E19-F19</f>
        <v>0.03333333333333333</v>
      </c>
    </row>
    <row r="20" spans="1:8" ht="15">
      <c r="A20" s="102"/>
      <c r="B20" s="102" t="s">
        <v>309</v>
      </c>
      <c r="C20" s="114">
        <v>0.06</v>
      </c>
      <c r="D20" s="114">
        <v>0.1</v>
      </c>
      <c r="E20" s="114">
        <v>0.05</v>
      </c>
      <c r="F20" s="179">
        <f t="shared" si="1"/>
        <v>0.07</v>
      </c>
      <c r="G20" s="114">
        <v>0.9</v>
      </c>
      <c r="H20" s="179">
        <f>E20-F20</f>
        <v>-0.020000000000000004</v>
      </c>
    </row>
    <row r="21" spans="1:8" ht="15">
      <c r="A21" s="102"/>
      <c r="B21" s="102" t="s">
        <v>310</v>
      </c>
      <c r="C21" s="178">
        <v>2</v>
      </c>
      <c r="D21" s="178">
        <v>1.1</v>
      </c>
      <c r="E21" s="178">
        <v>1</v>
      </c>
      <c r="F21" s="179">
        <f t="shared" si="1"/>
        <v>1.3666666666666665</v>
      </c>
      <c r="G21" s="178">
        <v>22</v>
      </c>
      <c r="H21" s="179">
        <f>G21-F21</f>
        <v>20.633333333333333</v>
      </c>
    </row>
    <row r="22" spans="1:8" ht="15">
      <c r="A22" s="102"/>
      <c r="B22" s="102" t="s">
        <v>311</v>
      </c>
      <c r="C22" s="114">
        <v>2.2</v>
      </c>
      <c r="D22" s="185">
        <v>2</v>
      </c>
      <c r="E22" s="185">
        <v>1</v>
      </c>
      <c r="F22" s="179">
        <f t="shared" si="1"/>
        <v>1.7333333333333334</v>
      </c>
      <c r="G22" s="185">
        <v>16.2</v>
      </c>
      <c r="H22" s="179">
        <f>G22-F22</f>
        <v>14.466666666666665</v>
      </c>
    </row>
    <row r="23" spans="1:8" ht="15">
      <c r="A23" s="102"/>
      <c r="B23" s="102"/>
      <c r="C23" s="181"/>
      <c r="D23" s="179"/>
      <c r="E23" s="179"/>
      <c r="F23" s="179"/>
      <c r="G23" s="179"/>
      <c r="H23" s="179"/>
    </row>
    <row r="24" spans="1:8" ht="15">
      <c r="A24" s="102"/>
      <c r="B24" s="282" t="s">
        <v>313</v>
      </c>
      <c r="C24" s="282"/>
      <c r="D24" s="282"/>
      <c r="E24" s="282"/>
      <c r="F24" s="282"/>
      <c r="G24" s="282"/>
      <c r="H24" s="282"/>
    </row>
    <row r="25" spans="1:8" ht="15">
      <c r="A25" s="102"/>
      <c r="B25" s="182" t="s">
        <v>6</v>
      </c>
      <c r="C25" s="114">
        <v>98.1</v>
      </c>
      <c r="D25" s="114">
        <v>98.8</v>
      </c>
      <c r="E25" s="114">
        <v>99.3</v>
      </c>
      <c r="F25" s="179">
        <f aca="true" t="shared" si="2" ref="F25:F30">SUM(E25+C25+D25)/3</f>
        <v>98.73333333333333</v>
      </c>
      <c r="G25" s="114">
        <v>96.5</v>
      </c>
      <c r="H25" s="179">
        <f aca="true" t="shared" si="3" ref="H25:H30">G25-F25</f>
        <v>-2.2333333333333343</v>
      </c>
    </row>
    <row r="26" spans="1:8" ht="15">
      <c r="A26" s="102"/>
      <c r="B26" s="102" t="s">
        <v>307</v>
      </c>
      <c r="C26" s="178">
        <v>97</v>
      </c>
      <c r="D26" s="178">
        <v>96.7</v>
      </c>
      <c r="E26" s="178">
        <v>100</v>
      </c>
      <c r="F26" s="179">
        <f t="shared" si="2"/>
        <v>97.89999999999999</v>
      </c>
      <c r="G26" s="178">
        <v>98</v>
      </c>
      <c r="H26" s="179">
        <f t="shared" si="3"/>
        <v>0.10000000000000853</v>
      </c>
    </row>
    <row r="27" spans="1:8" ht="15">
      <c r="A27" s="102"/>
      <c r="B27" s="102" t="s">
        <v>308</v>
      </c>
      <c r="C27" s="114">
        <v>96.4</v>
      </c>
      <c r="D27" s="114">
        <v>95.9</v>
      </c>
      <c r="E27" s="114">
        <v>98.6</v>
      </c>
      <c r="F27" s="179">
        <f t="shared" si="2"/>
        <v>96.96666666666665</v>
      </c>
      <c r="G27" s="114">
        <v>96.2</v>
      </c>
      <c r="H27" s="179">
        <f t="shared" si="3"/>
        <v>-0.7666666666666515</v>
      </c>
    </row>
    <row r="28" spans="1:8" ht="15">
      <c r="A28" s="102"/>
      <c r="B28" s="102" t="s">
        <v>309</v>
      </c>
      <c r="C28" s="114">
        <v>98.1</v>
      </c>
      <c r="D28" s="114">
        <v>98.2</v>
      </c>
      <c r="E28" s="114">
        <v>98.9</v>
      </c>
      <c r="F28" s="179">
        <f t="shared" si="2"/>
        <v>98.39999999999999</v>
      </c>
      <c r="G28" s="114">
        <v>98.1</v>
      </c>
      <c r="H28" s="179">
        <f t="shared" si="3"/>
        <v>-0.29999999999999716</v>
      </c>
    </row>
    <row r="29" spans="1:8" ht="15">
      <c r="A29" s="102"/>
      <c r="B29" s="102" t="s">
        <v>310</v>
      </c>
      <c r="C29" s="186">
        <v>98.6</v>
      </c>
      <c r="D29" s="186">
        <v>99.3</v>
      </c>
      <c r="E29" s="186">
        <v>99.5</v>
      </c>
      <c r="F29" s="179">
        <f t="shared" si="2"/>
        <v>99.13333333333333</v>
      </c>
      <c r="G29" s="186">
        <v>96.7</v>
      </c>
      <c r="H29" s="179">
        <f t="shared" si="3"/>
        <v>-2.433333333333323</v>
      </c>
    </row>
    <row r="30" spans="1:8" ht="15">
      <c r="A30" s="170"/>
      <c r="B30" s="170" t="s">
        <v>311</v>
      </c>
      <c r="C30" s="187">
        <v>97.4</v>
      </c>
      <c r="D30" s="188">
        <v>98</v>
      </c>
      <c r="E30" s="188">
        <v>99.1</v>
      </c>
      <c r="F30" s="189">
        <f t="shared" si="2"/>
        <v>98.16666666666667</v>
      </c>
      <c r="G30" s="188">
        <v>95.9</v>
      </c>
      <c r="H30" s="189">
        <f t="shared" si="3"/>
        <v>-2.2666666666666657</v>
      </c>
    </row>
  </sheetData>
  <sheetProtection/>
  <mergeCells count="7">
    <mergeCell ref="B24:H24"/>
    <mergeCell ref="A3:H3"/>
    <mergeCell ref="A5:B6"/>
    <mergeCell ref="C5:G5"/>
    <mergeCell ref="H5:H6"/>
    <mergeCell ref="B7:G7"/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6">
      <selection activeCell="L10" sqref="L10"/>
    </sheetView>
  </sheetViews>
  <sheetFormatPr defaultColWidth="9.140625" defaultRowHeight="15"/>
  <cols>
    <col min="1" max="1" width="4.57421875" style="190" customWidth="1"/>
    <col min="2" max="2" width="20.57421875" style="190" customWidth="1"/>
    <col min="3" max="4" width="13.28125" style="190" customWidth="1"/>
    <col min="5" max="7" width="14.421875" style="190" customWidth="1"/>
    <col min="8" max="9" width="16.57421875" style="190" customWidth="1"/>
    <col min="10" max="10" width="11.421875" style="190" hidden="1" customWidth="1"/>
    <col min="11" max="11" width="15.421875" style="190" customWidth="1"/>
    <col min="12" max="12" width="13.140625" style="190" customWidth="1"/>
    <col min="13" max="174" width="9.140625" style="190" customWidth="1"/>
    <col min="175" max="175" width="4.57421875" style="190" customWidth="1"/>
    <col min="176" max="176" width="20.57421875" style="190" customWidth="1"/>
    <col min="177" max="177" width="13.28125" style="190" customWidth="1"/>
    <col min="178" max="178" width="13.7109375" style="190" customWidth="1"/>
    <col min="179" max="179" width="11.00390625" style="190" customWidth="1"/>
    <col min="180" max="180" width="13.140625" style="190" customWidth="1"/>
    <col min="181" max="181" width="12.28125" style="190" customWidth="1"/>
    <col min="182" max="182" width="15.421875" style="190" customWidth="1"/>
    <col min="183" max="183" width="16.140625" style="190" customWidth="1"/>
    <col min="184" max="184" width="11.421875" style="190" customWidth="1"/>
    <col min="185" max="185" width="0" style="190" hidden="1" customWidth="1"/>
    <col min="186" max="186" width="9.8515625" style="190" customWidth="1"/>
    <col min="187" max="187" width="10.00390625" style="190" customWidth="1"/>
    <col min="188" max="16384" width="9.140625" style="190" customWidth="1"/>
  </cols>
  <sheetData>
    <row r="2" spans="1:9" ht="14.25">
      <c r="A2" s="295" t="s">
        <v>314</v>
      </c>
      <c r="B2" s="295"/>
      <c r="C2" s="295"/>
      <c r="D2" s="295"/>
      <c r="E2" s="295"/>
      <c r="F2" s="295"/>
      <c r="G2" s="295"/>
      <c r="H2" s="295"/>
      <c r="I2" s="295"/>
    </row>
    <row r="3" spans="1:9" ht="14.25">
      <c r="A3" s="191"/>
      <c r="B3" s="191"/>
      <c r="C3" s="191"/>
      <c r="D3" s="191"/>
      <c r="E3" s="191"/>
      <c r="F3" s="191"/>
      <c r="G3" s="191"/>
      <c r="H3" s="192"/>
      <c r="I3" s="192"/>
    </row>
    <row r="4" spans="1:11" s="194" customFormat="1" ht="16.5" customHeight="1">
      <c r="A4" s="296" t="s">
        <v>315</v>
      </c>
      <c r="B4" s="299" t="s">
        <v>316</v>
      </c>
      <c r="C4" s="300" t="s">
        <v>317</v>
      </c>
      <c r="D4" s="300"/>
      <c r="E4" s="300" t="s">
        <v>318</v>
      </c>
      <c r="F4" s="300"/>
      <c r="G4" s="301"/>
      <c r="H4" s="302" t="s">
        <v>319</v>
      </c>
      <c r="I4" s="302"/>
      <c r="K4" s="195"/>
    </row>
    <row r="5" spans="1:11" s="194" customFormat="1" ht="16.5" customHeight="1">
      <c r="A5" s="297"/>
      <c r="B5" s="299"/>
      <c r="C5" s="299" t="s">
        <v>236</v>
      </c>
      <c r="D5" s="299" t="s">
        <v>320</v>
      </c>
      <c r="E5" s="300" t="s">
        <v>321</v>
      </c>
      <c r="F5" s="300"/>
      <c r="G5" s="301"/>
      <c r="H5" s="299" t="s">
        <v>236</v>
      </c>
      <c r="I5" s="291" t="s">
        <v>313</v>
      </c>
      <c r="K5" s="195"/>
    </row>
    <row r="6" spans="1:11" s="194" customFormat="1" ht="16.5" customHeight="1">
      <c r="A6" s="298"/>
      <c r="B6" s="299"/>
      <c r="C6" s="299"/>
      <c r="D6" s="299"/>
      <c r="E6" s="193">
        <v>2016</v>
      </c>
      <c r="F6" s="193">
        <v>2017</v>
      </c>
      <c r="G6" s="197" t="s">
        <v>238</v>
      </c>
      <c r="H6" s="299"/>
      <c r="I6" s="292"/>
      <c r="K6" s="195"/>
    </row>
    <row r="7" spans="1:11" ht="15" customHeight="1">
      <c r="A7" s="198">
        <v>1</v>
      </c>
      <c r="B7" s="103" t="s">
        <v>322</v>
      </c>
      <c r="C7" s="198">
        <v>54801</v>
      </c>
      <c r="D7" s="199">
        <f>C7/J7*100</f>
        <v>58.12332951508209</v>
      </c>
      <c r="E7" s="198">
        <v>200</v>
      </c>
      <c r="F7" s="198">
        <v>94</v>
      </c>
      <c r="G7" s="200">
        <f aca="true" t="shared" si="0" ref="G7:G29">F7-E7</f>
        <v>-106</v>
      </c>
      <c r="H7" s="200">
        <v>54707</v>
      </c>
      <c r="I7" s="201">
        <f aca="true" t="shared" si="1" ref="I7:I30">H7/C7*100</f>
        <v>99.828470283389</v>
      </c>
      <c r="J7" s="192">
        <v>94284</v>
      </c>
      <c r="K7" s="202"/>
    </row>
    <row r="8" spans="1:11" ht="15" customHeight="1">
      <c r="A8" s="198">
        <v>2</v>
      </c>
      <c r="B8" s="103" t="s">
        <v>323</v>
      </c>
      <c r="C8" s="198">
        <v>48088</v>
      </c>
      <c r="D8" s="199">
        <f aca="true" t="shared" si="2" ref="D8:D30">C8/J8*100</f>
        <v>34.668512270380944</v>
      </c>
      <c r="E8" s="198">
        <v>158</v>
      </c>
      <c r="F8" s="198">
        <v>461</v>
      </c>
      <c r="G8" s="200">
        <f t="shared" si="0"/>
        <v>303</v>
      </c>
      <c r="H8" s="200">
        <v>47627</v>
      </c>
      <c r="I8" s="201">
        <f t="shared" si="1"/>
        <v>99.04134087506239</v>
      </c>
      <c r="J8" s="192">
        <v>138708</v>
      </c>
      <c r="K8" s="103"/>
    </row>
    <row r="9" spans="1:11" ht="15" customHeight="1">
      <c r="A9" s="198">
        <v>3</v>
      </c>
      <c r="B9" s="103" t="s">
        <v>5</v>
      </c>
      <c r="C9" s="198">
        <v>64483</v>
      </c>
      <c r="D9" s="199">
        <f t="shared" si="2"/>
        <v>62.998133982043235</v>
      </c>
      <c r="E9" s="198">
        <v>72</v>
      </c>
      <c r="F9" s="198">
        <v>0</v>
      </c>
      <c r="G9" s="200">
        <f t="shared" si="0"/>
        <v>-72</v>
      </c>
      <c r="H9" s="200">
        <v>64483</v>
      </c>
      <c r="I9" s="201">
        <f t="shared" si="1"/>
        <v>100</v>
      </c>
      <c r="J9" s="192">
        <v>102357</v>
      </c>
      <c r="K9" s="103"/>
    </row>
    <row r="10" spans="1:11" ht="15" customHeight="1">
      <c r="A10" s="198">
        <v>4</v>
      </c>
      <c r="B10" s="103" t="s">
        <v>324</v>
      </c>
      <c r="C10" s="196">
        <v>87285</v>
      </c>
      <c r="D10" s="199">
        <f t="shared" si="2"/>
        <v>50.66726262690761</v>
      </c>
      <c r="E10" s="198">
        <v>998</v>
      </c>
      <c r="F10" s="198">
        <v>8615</v>
      </c>
      <c r="G10" s="200">
        <f t="shared" si="0"/>
        <v>7617</v>
      </c>
      <c r="H10" s="200">
        <v>78686</v>
      </c>
      <c r="I10" s="201">
        <f t="shared" si="1"/>
        <v>90.14836455290141</v>
      </c>
      <c r="J10" s="192">
        <v>172271</v>
      </c>
      <c r="K10" s="103"/>
    </row>
    <row r="11" spans="1:11" ht="15" customHeight="1">
      <c r="A11" s="198">
        <v>5</v>
      </c>
      <c r="B11" s="103" t="s">
        <v>325</v>
      </c>
      <c r="C11" s="198">
        <v>91421</v>
      </c>
      <c r="D11" s="199">
        <f t="shared" si="2"/>
        <v>52.777392910749334</v>
      </c>
      <c r="E11" s="198">
        <v>420</v>
      </c>
      <c r="F11" s="198">
        <v>5336</v>
      </c>
      <c r="G11" s="200">
        <f t="shared" si="0"/>
        <v>4916</v>
      </c>
      <c r="H11" s="200">
        <v>86085</v>
      </c>
      <c r="I11" s="201">
        <f t="shared" si="1"/>
        <v>94.16326664551909</v>
      </c>
      <c r="J11" s="192">
        <v>173220</v>
      </c>
      <c r="K11" s="103"/>
    </row>
    <row r="12" spans="1:11" ht="15" customHeight="1">
      <c r="A12" s="198">
        <v>6</v>
      </c>
      <c r="B12" s="103" t="s">
        <v>326</v>
      </c>
      <c r="C12" s="198">
        <v>81232</v>
      </c>
      <c r="D12" s="199">
        <f t="shared" si="2"/>
        <v>78.8246938498263</v>
      </c>
      <c r="E12" s="198">
        <v>548</v>
      </c>
      <c r="F12" s="198">
        <v>1442</v>
      </c>
      <c r="G12" s="200">
        <f t="shared" si="0"/>
        <v>894</v>
      </c>
      <c r="H12" s="200">
        <v>79790</v>
      </c>
      <c r="I12" s="201">
        <f t="shared" si="1"/>
        <v>98.22483750246208</v>
      </c>
      <c r="J12" s="192">
        <v>103054</v>
      </c>
      <c r="K12" s="103"/>
    </row>
    <row r="13" spans="1:11" ht="15" customHeight="1">
      <c r="A13" s="198">
        <v>7</v>
      </c>
      <c r="B13" s="103" t="s">
        <v>327</v>
      </c>
      <c r="C13" s="198">
        <v>36921</v>
      </c>
      <c r="D13" s="199">
        <f t="shared" si="2"/>
        <v>28.994031726087638</v>
      </c>
      <c r="E13" s="198">
        <v>0</v>
      </c>
      <c r="F13" s="198">
        <v>200</v>
      </c>
      <c r="G13" s="200">
        <f t="shared" si="0"/>
        <v>200</v>
      </c>
      <c r="H13" s="200">
        <v>36721</v>
      </c>
      <c r="I13" s="201">
        <f t="shared" si="1"/>
        <v>99.45830286286937</v>
      </c>
      <c r="J13" s="192">
        <v>127340</v>
      </c>
      <c r="K13" s="103"/>
    </row>
    <row r="14" spans="1:11" ht="15" customHeight="1">
      <c r="A14" s="198">
        <v>8</v>
      </c>
      <c r="B14" s="103" t="s">
        <v>4</v>
      </c>
      <c r="C14" s="198">
        <v>60932</v>
      </c>
      <c r="D14" s="199">
        <f t="shared" si="2"/>
        <v>57.12999859359618</v>
      </c>
      <c r="E14" s="198">
        <v>211</v>
      </c>
      <c r="F14" s="198">
        <v>1257</v>
      </c>
      <c r="G14" s="200">
        <f t="shared" si="0"/>
        <v>1046</v>
      </c>
      <c r="H14" s="200">
        <v>59675</v>
      </c>
      <c r="I14" s="201">
        <f t="shared" si="1"/>
        <v>97.93704457427953</v>
      </c>
      <c r="J14" s="192">
        <v>106655</v>
      </c>
      <c r="K14" s="103"/>
    </row>
    <row r="15" spans="1:11" ht="15" customHeight="1">
      <c r="A15" s="198">
        <v>9</v>
      </c>
      <c r="B15" s="103" t="s">
        <v>328</v>
      </c>
      <c r="C15" s="198">
        <v>27721</v>
      </c>
      <c r="D15" s="199">
        <f t="shared" si="2"/>
        <v>38.69702384276062</v>
      </c>
      <c r="E15" s="198">
        <v>41</v>
      </c>
      <c r="F15" s="198">
        <v>508</v>
      </c>
      <c r="G15" s="200">
        <f t="shared" si="0"/>
        <v>467</v>
      </c>
      <c r="H15" s="200">
        <v>27213</v>
      </c>
      <c r="I15" s="201">
        <f t="shared" si="1"/>
        <v>98.16745427654125</v>
      </c>
      <c r="J15" s="192">
        <v>71636</v>
      </c>
      <c r="K15" s="103"/>
    </row>
    <row r="16" spans="1:11" ht="15" customHeight="1">
      <c r="A16" s="198">
        <v>10</v>
      </c>
      <c r="B16" s="103" t="s">
        <v>3</v>
      </c>
      <c r="C16" s="198">
        <v>34850</v>
      </c>
      <c r="D16" s="199">
        <f t="shared" si="2"/>
        <v>36.94555169196845</v>
      </c>
      <c r="E16" s="198">
        <v>149</v>
      </c>
      <c r="F16" s="198">
        <v>239</v>
      </c>
      <c r="G16" s="200">
        <f t="shared" si="0"/>
        <v>90</v>
      </c>
      <c r="H16" s="200">
        <v>34614</v>
      </c>
      <c r="I16" s="201">
        <f t="shared" si="1"/>
        <v>99.32281205164993</v>
      </c>
      <c r="J16" s="192">
        <v>94328</v>
      </c>
      <c r="K16" s="103"/>
    </row>
    <row r="17" spans="1:11" ht="15" customHeight="1">
      <c r="A17" s="198">
        <v>11</v>
      </c>
      <c r="B17" s="103" t="s">
        <v>329</v>
      </c>
      <c r="C17" s="198">
        <v>106943</v>
      </c>
      <c r="D17" s="199">
        <f t="shared" si="2"/>
        <v>76.72324733836486</v>
      </c>
      <c r="E17" s="198">
        <v>1935</v>
      </c>
      <c r="F17" s="198">
        <v>2926</v>
      </c>
      <c r="G17" s="200">
        <f t="shared" si="0"/>
        <v>991</v>
      </c>
      <c r="H17" s="200">
        <v>104017</v>
      </c>
      <c r="I17" s="201">
        <f t="shared" si="1"/>
        <v>97.26396304573464</v>
      </c>
      <c r="J17" s="192">
        <v>139388</v>
      </c>
      <c r="K17" s="103"/>
    </row>
    <row r="18" spans="1:11" ht="15" customHeight="1">
      <c r="A18" s="198">
        <v>12</v>
      </c>
      <c r="B18" s="103" t="s">
        <v>2</v>
      </c>
      <c r="C18" s="198">
        <v>80561</v>
      </c>
      <c r="D18" s="199">
        <f t="shared" si="2"/>
        <v>57.725406458917014</v>
      </c>
      <c r="E18" s="198">
        <v>212</v>
      </c>
      <c r="F18" s="198">
        <v>580</v>
      </c>
      <c r="G18" s="200">
        <f t="shared" si="0"/>
        <v>368</v>
      </c>
      <c r="H18" s="200">
        <v>79981</v>
      </c>
      <c r="I18" s="201">
        <f t="shared" si="1"/>
        <v>99.2800486587803</v>
      </c>
      <c r="J18" s="192">
        <v>139559</v>
      </c>
      <c r="K18" s="103"/>
    </row>
    <row r="19" spans="1:11" ht="15" customHeight="1">
      <c r="A19" s="198">
        <v>13</v>
      </c>
      <c r="B19" s="103" t="s">
        <v>330</v>
      </c>
      <c r="C19" s="198">
        <v>23158</v>
      </c>
      <c r="D19" s="199">
        <f t="shared" si="2"/>
        <v>24.259121526068235</v>
      </c>
      <c r="E19" s="198">
        <v>0</v>
      </c>
      <c r="F19" s="198">
        <v>771</v>
      </c>
      <c r="G19" s="200">
        <f t="shared" si="0"/>
        <v>771</v>
      </c>
      <c r="H19" s="200">
        <v>22387</v>
      </c>
      <c r="I19" s="201">
        <f t="shared" si="1"/>
        <v>96.6706969513775</v>
      </c>
      <c r="J19" s="192">
        <v>95461</v>
      </c>
      <c r="K19" s="103"/>
    </row>
    <row r="20" spans="1:11" ht="15" customHeight="1">
      <c r="A20" s="198">
        <v>14</v>
      </c>
      <c r="B20" s="103" t="s">
        <v>331</v>
      </c>
      <c r="C20" s="198">
        <v>19763</v>
      </c>
      <c r="D20" s="199">
        <f t="shared" si="2"/>
        <v>29.204965272646668</v>
      </c>
      <c r="E20" s="198">
        <v>251</v>
      </c>
      <c r="F20" s="198">
        <v>384</v>
      </c>
      <c r="G20" s="200">
        <f t="shared" si="0"/>
        <v>133</v>
      </c>
      <c r="H20" s="200">
        <v>19379</v>
      </c>
      <c r="I20" s="201">
        <f t="shared" si="1"/>
        <v>98.05697515559379</v>
      </c>
      <c r="J20" s="192">
        <v>67670</v>
      </c>
      <c r="K20" s="103"/>
    </row>
    <row r="21" spans="1:11" ht="15" customHeight="1">
      <c r="A21" s="198">
        <v>15</v>
      </c>
      <c r="B21" s="103" t="s">
        <v>332</v>
      </c>
      <c r="C21" s="198">
        <v>5645</v>
      </c>
      <c r="D21" s="199">
        <f t="shared" si="2"/>
        <v>33.08521861446489</v>
      </c>
      <c r="E21" s="198">
        <v>0</v>
      </c>
      <c r="F21" s="198">
        <v>29</v>
      </c>
      <c r="G21" s="200">
        <f t="shared" si="0"/>
        <v>29</v>
      </c>
      <c r="H21" s="200">
        <v>5616</v>
      </c>
      <c r="I21" s="201">
        <f t="shared" si="1"/>
        <v>99.48627103631532</v>
      </c>
      <c r="J21" s="192">
        <v>17062</v>
      </c>
      <c r="K21" s="103"/>
    </row>
    <row r="22" spans="1:11" ht="15" customHeight="1">
      <c r="A22" s="203">
        <v>16</v>
      </c>
      <c r="B22" s="103" t="s">
        <v>333</v>
      </c>
      <c r="C22" s="198">
        <v>125232</v>
      </c>
      <c r="D22" s="199">
        <f t="shared" si="2"/>
        <v>73.07142482043143</v>
      </c>
      <c r="E22" s="198">
        <v>519</v>
      </c>
      <c r="F22" s="198">
        <v>5845</v>
      </c>
      <c r="G22" s="200">
        <f t="shared" si="0"/>
        <v>5326</v>
      </c>
      <c r="H22" s="200">
        <v>119387</v>
      </c>
      <c r="I22" s="201">
        <f t="shared" si="1"/>
        <v>95.33266257825476</v>
      </c>
      <c r="J22" s="192">
        <v>171383</v>
      </c>
      <c r="K22" s="103"/>
    </row>
    <row r="23" spans="1:11" ht="15" customHeight="1">
      <c r="A23" s="198">
        <v>17</v>
      </c>
      <c r="B23" s="103" t="s">
        <v>334</v>
      </c>
      <c r="C23" s="198">
        <v>2661</v>
      </c>
      <c r="D23" s="199">
        <f t="shared" si="2"/>
        <v>22.432979261507334</v>
      </c>
      <c r="E23" s="198">
        <v>27</v>
      </c>
      <c r="F23" s="198">
        <v>28</v>
      </c>
      <c r="G23" s="200">
        <f t="shared" si="0"/>
        <v>1</v>
      </c>
      <c r="H23" s="200">
        <v>2708</v>
      </c>
      <c r="I23" s="201">
        <f t="shared" si="1"/>
        <v>101.7662532882375</v>
      </c>
      <c r="J23" s="192">
        <v>11862</v>
      </c>
      <c r="K23" s="103"/>
    </row>
    <row r="24" spans="1:11" ht="15" customHeight="1">
      <c r="A24" s="198">
        <v>18</v>
      </c>
      <c r="B24" s="103" t="s">
        <v>335</v>
      </c>
      <c r="C24" s="198">
        <v>62759</v>
      </c>
      <c r="D24" s="199">
        <f t="shared" si="2"/>
        <v>57.30787493608006</v>
      </c>
      <c r="E24" s="198">
        <v>1178</v>
      </c>
      <c r="F24" s="198">
        <v>7735</v>
      </c>
      <c r="G24" s="200">
        <f t="shared" si="0"/>
        <v>6557</v>
      </c>
      <c r="H24" s="200">
        <v>55024</v>
      </c>
      <c r="I24" s="201">
        <f t="shared" si="1"/>
        <v>87.67507449130802</v>
      </c>
      <c r="J24" s="192">
        <v>109512</v>
      </c>
      <c r="K24" s="103"/>
    </row>
    <row r="25" spans="1:11" ht="15" customHeight="1">
      <c r="A25" s="198">
        <v>19</v>
      </c>
      <c r="B25" s="103" t="s">
        <v>336</v>
      </c>
      <c r="C25" s="198">
        <v>4173</v>
      </c>
      <c r="D25" s="199">
        <f t="shared" si="2"/>
        <v>16.88175087988996</v>
      </c>
      <c r="E25" s="198">
        <v>114</v>
      </c>
      <c r="F25" s="198">
        <v>145</v>
      </c>
      <c r="G25" s="200">
        <f t="shared" si="0"/>
        <v>31</v>
      </c>
      <c r="H25" s="200">
        <v>4029</v>
      </c>
      <c r="I25" s="201">
        <f t="shared" si="1"/>
        <v>96.54924514737598</v>
      </c>
      <c r="J25" s="192">
        <v>24719</v>
      </c>
      <c r="K25" s="103"/>
    </row>
    <row r="26" spans="1:11" ht="25.5" customHeight="1">
      <c r="A26" s="198">
        <v>20</v>
      </c>
      <c r="B26" s="103" t="s">
        <v>337</v>
      </c>
      <c r="C26" s="198">
        <v>52639</v>
      </c>
      <c r="D26" s="199">
        <f t="shared" si="2"/>
        <v>50.019955148428295</v>
      </c>
      <c r="E26" s="198">
        <v>625</v>
      </c>
      <c r="F26" s="198">
        <v>2315</v>
      </c>
      <c r="G26" s="200">
        <f t="shared" si="0"/>
        <v>1690</v>
      </c>
      <c r="H26" s="200">
        <v>50324</v>
      </c>
      <c r="I26" s="201">
        <f t="shared" si="1"/>
        <v>95.60212010106575</v>
      </c>
      <c r="J26" s="192">
        <v>105236</v>
      </c>
      <c r="K26" s="103"/>
    </row>
    <row r="27" spans="1:11" ht="15" customHeight="1">
      <c r="A27" s="198">
        <v>22</v>
      </c>
      <c r="B27" s="103" t="s">
        <v>1</v>
      </c>
      <c r="C27" s="198">
        <v>28947</v>
      </c>
      <c r="D27" s="199">
        <f t="shared" si="2"/>
        <v>30.4593044667754</v>
      </c>
      <c r="E27" s="198">
        <v>221</v>
      </c>
      <c r="F27" s="198">
        <v>359</v>
      </c>
      <c r="G27" s="200">
        <f t="shared" si="0"/>
        <v>138</v>
      </c>
      <c r="H27" s="200">
        <v>28588</v>
      </c>
      <c r="I27" s="201">
        <f t="shared" si="1"/>
        <v>98.75980239748506</v>
      </c>
      <c r="J27" s="192">
        <v>95035</v>
      </c>
      <c r="K27" s="103"/>
    </row>
    <row r="28" spans="1:11" ht="15" customHeight="1">
      <c r="A28" s="198">
        <v>23</v>
      </c>
      <c r="B28" s="204" t="s">
        <v>0</v>
      </c>
      <c r="C28" s="198">
        <v>10797</v>
      </c>
      <c r="D28" s="199">
        <f t="shared" si="2"/>
        <v>32.92571358868017</v>
      </c>
      <c r="E28" s="198">
        <v>192</v>
      </c>
      <c r="F28" s="198">
        <v>87</v>
      </c>
      <c r="G28" s="200">
        <f t="shared" si="0"/>
        <v>-105</v>
      </c>
      <c r="H28" s="200">
        <v>10710</v>
      </c>
      <c r="I28" s="201">
        <f t="shared" si="1"/>
        <v>99.19422061683801</v>
      </c>
      <c r="J28" s="192">
        <v>32792</v>
      </c>
      <c r="K28" s="103"/>
    </row>
    <row r="29" spans="1:11" ht="15" customHeight="1">
      <c r="A29" s="205">
        <v>24</v>
      </c>
      <c r="B29" s="206" t="s">
        <v>338</v>
      </c>
      <c r="C29" s="205">
        <v>499</v>
      </c>
      <c r="D29" s="207">
        <f t="shared" si="2"/>
        <v>6.55027566290365</v>
      </c>
      <c r="E29" s="205">
        <v>0</v>
      </c>
      <c r="F29" s="205">
        <v>25</v>
      </c>
      <c r="G29" s="208">
        <f t="shared" si="0"/>
        <v>25</v>
      </c>
      <c r="H29" s="208">
        <v>474</v>
      </c>
      <c r="I29" s="209">
        <f t="shared" si="1"/>
        <v>94.98997995991984</v>
      </c>
      <c r="J29" s="192">
        <v>7618</v>
      </c>
      <c r="K29" s="204"/>
    </row>
    <row r="30" spans="1:11" s="194" customFormat="1" ht="14.25">
      <c r="A30" s="293" t="s">
        <v>339</v>
      </c>
      <c r="B30" s="293"/>
      <c r="C30" s="210">
        <f>SUM(C7:C29)</f>
        <v>1111511</v>
      </c>
      <c r="D30" s="211">
        <f t="shared" si="2"/>
        <v>50.49683120187175</v>
      </c>
      <c r="E30" s="212" t="s">
        <v>340</v>
      </c>
      <c r="F30" s="213">
        <f>SUM(F7:F29)</f>
        <v>39381</v>
      </c>
      <c r="G30" s="214">
        <f>F30-E31</f>
        <v>31310</v>
      </c>
      <c r="H30" s="215">
        <f>SUM(H7:H29)</f>
        <v>1072225</v>
      </c>
      <c r="I30" s="216">
        <f t="shared" si="1"/>
        <v>96.4655320550134</v>
      </c>
      <c r="J30" s="195">
        <v>2201150</v>
      </c>
      <c r="K30" s="204"/>
    </row>
    <row r="31" spans="1:11" s="194" customFormat="1" ht="14.25">
      <c r="A31" s="294">
        <v>2016</v>
      </c>
      <c r="B31" s="294"/>
      <c r="C31" s="217">
        <v>1171537</v>
      </c>
      <c r="D31" s="207">
        <v>60.3</v>
      </c>
      <c r="E31" s="208">
        <v>8071</v>
      </c>
      <c r="F31" s="218" t="s">
        <v>341</v>
      </c>
      <c r="G31" s="218" t="s">
        <v>341</v>
      </c>
      <c r="H31" s="208">
        <v>1163572</v>
      </c>
      <c r="I31" s="216">
        <v>99.3</v>
      </c>
      <c r="J31" s="195"/>
      <c r="K31" s="195"/>
    </row>
    <row r="32" ht="14.25">
      <c r="B32" s="219"/>
    </row>
    <row r="37" spans="11:12" ht="14.25">
      <c r="K37" s="103"/>
      <c r="L37" s="220"/>
    </row>
  </sheetData>
  <sheetProtection/>
  <mergeCells count="13">
    <mergeCell ref="D5:D6"/>
    <mergeCell ref="E5:G5"/>
    <mergeCell ref="H5:H6"/>
    <mergeCell ref="I5:I6"/>
    <mergeCell ref="A30:B30"/>
    <mergeCell ref="A31:B31"/>
    <mergeCell ref="A2:I2"/>
    <mergeCell ref="A4:A6"/>
    <mergeCell ref="B4:B6"/>
    <mergeCell ref="C4:D4"/>
    <mergeCell ref="E4:G4"/>
    <mergeCell ref="H4:I4"/>
    <mergeCell ref="C5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4.57421875" style="2" customWidth="1"/>
    <col min="2" max="5" width="11.8515625" style="2" customWidth="1"/>
    <col min="6" max="6" width="9.140625" style="2" customWidth="1"/>
    <col min="7" max="16384" width="9.140625" style="221" customWidth="1"/>
  </cols>
  <sheetData>
    <row r="1" spans="1:5" ht="15">
      <c r="A1" s="329" t="s">
        <v>342</v>
      </c>
      <c r="B1" s="329"/>
      <c r="C1" s="329"/>
      <c r="D1" s="329"/>
      <c r="E1" s="329"/>
    </row>
    <row r="2" spans="1:5" ht="15">
      <c r="A2" s="329"/>
      <c r="B2" s="329"/>
      <c r="C2" s="329"/>
      <c r="D2" s="329"/>
      <c r="E2" s="329"/>
    </row>
    <row r="3" spans="1:5" ht="15">
      <c r="A3" s="330"/>
      <c r="B3" s="330"/>
      <c r="C3" s="330"/>
      <c r="D3" s="330"/>
      <c r="E3" s="330"/>
    </row>
    <row r="4" spans="1:6" ht="15">
      <c r="A4" s="222"/>
      <c r="B4" s="223">
        <v>2013</v>
      </c>
      <c r="C4" s="223">
        <v>2014</v>
      </c>
      <c r="D4" s="223">
        <v>2015</v>
      </c>
      <c r="E4" s="223">
        <v>2016</v>
      </c>
      <c r="F4" s="224">
        <v>2017</v>
      </c>
    </row>
    <row r="5" spans="1:6" ht="15">
      <c r="A5" s="222" t="s">
        <v>343</v>
      </c>
      <c r="B5" s="225">
        <v>183</v>
      </c>
      <c r="C5" s="225">
        <v>228</v>
      </c>
      <c r="D5" s="225">
        <v>312</v>
      </c>
      <c r="E5" s="225">
        <v>255</v>
      </c>
      <c r="F5" s="226">
        <v>209</v>
      </c>
    </row>
    <row r="6" spans="1:6" ht="15">
      <c r="A6" s="222" t="s">
        <v>344</v>
      </c>
      <c r="B6" s="225">
        <v>139</v>
      </c>
      <c r="C6" s="225">
        <v>204</v>
      </c>
      <c r="D6" s="225">
        <v>281</v>
      </c>
      <c r="E6" s="225">
        <v>218</v>
      </c>
      <c r="F6" s="226">
        <v>194</v>
      </c>
    </row>
    <row r="7" spans="1:6" ht="15">
      <c r="A7" s="222" t="s">
        <v>345</v>
      </c>
      <c r="B7" s="225">
        <v>73</v>
      </c>
      <c r="C7" s="225">
        <v>79</v>
      </c>
      <c r="D7" s="225">
        <v>86</v>
      </c>
      <c r="E7" s="225">
        <v>83</v>
      </c>
      <c r="F7" s="226">
        <v>93</v>
      </c>
    </row>
    <row r="8" spans="1:6" ht="15">
      <c r="A8" s="222" t="s">
        <v>346</v>
      </c>
      <c r="B8" s="225">
        <v>3</v>
      </c>
      <c r="C8" s="225">
        <v>2</v>
      </c>
      <c r="D8" s="225">
        <v>3</v>
      </c>
      <c r="E8" s="225"/>
      <c r="F8" s="226">
        <v>2</v>
      </c>
    </row>
    <row r="9" spans="1:6" ht="15">
      <c r="A9" s="222" t="s">
        <v>347</v>
      </c>
      <c r="B9" s="227">
        <v>10</v>
      </c>
      <c r="C9" s="227">
        <v>9</v>
      </c>
      <c r="D9" s="227">
        <v>9</v>
      </c>
      <c r="E9" s="227">
        <v>3</v>
      </c>
      <c r="F9" s="226">
        <v>5</v>
      </c>
    </row>
    <row r="10" spans="1:6" ht="15">
      <c r="A10" s="222" t="s">
        <v>348</v>
      </c>
      <c r="B10" s="227">
        <v>1</v>
      </c>
      <c r="C10" s="227">
        <v>1</v>
      </c>
      <c r="D10" s="227"/>
      <c r="E10" s="227">
        <v>1</v>
      </c>
      <c r="F10" s="226">
        <v>1</v>
      </c>
    </row>
    <row r="11" spans="1:6" ht="28.5">
      <c r="A11" s="222" t="s">
        <v>349</v>
      </c>
      <c r="B11" s="225">
        <v>59</v>
      </c>
      <c r="C11" s="225">
        <v>67</v>
      </c>
      <c r="D11" s="225">
        <v>74</v>
      </c>
      <c r="E11" s="225">
        <v>79</v>
      </c>
      <c r="F11" s="225">
        <v>85</v>
      </c>
    </row>
    <row r="12" spans="1:6" ht="15">
      <c r="A12" s="222" t="s">
        <v>350</v>
      </c>
      <c r="B12" s="225">
        <v>2</v>
      </c>
      <c r="C12" s="225">
        <v>7</v>
      </c>
      <c r="D12" s="225">
        <v>4</v>
      </c>
      <c r="E12" s="225">
        <v>5</v>
      </c>
      <c r="F12" s="226">
        <v>2</v>
      </c>
    </row>
    <row r="13" spans="1:6" ht="15">
      <c r="A13" s="222" t="s">
        <v>351</v>
      </c>
      <c r="B13" s="225">
        <v>4</v>
      </c>
      <c r="C13" s="225">
        <v>2</v>
      </c>
      <c r="D13" s="225">
        <v>5</v>
      </c>
      <c r="E13" s="225">
        <v>1</v>
      </c>
      <c r="F13" s="226">
        <v>5</v>
      </c>
    </row>
    <row r="14" spans="1:6" ht="15">
      <c r="A14" s="222" t="s">
        <v>352</v>
      </c>
      <c r="B14" s="225">
        <v>5</v>
      </c>
      <c r="C14" s="225">
        <v>11</v>
      </c>
      <c r="D14" s="227">
        <v>11</v>
      </c>
      <c r="E14" s="227">
        <v>8</v>
      </c>
      <c r="F14" s="226">
        <v>10</v>
      </c>
    </row>
    <row r="15" spans="1:6" ht="15">
      <c r="A15" s="222" t="s">
        <v>353</v>
      </c>
      <c r="B15" s="225">
        <v>4</v>
      </c>
      <c r="C15" s="225">
        <v>7</v>
      </c>
      <c r="D15" s="227">
        <v>2</v>
      </c>
      <c r="E15" s="227"/>
      <c r="F15" s="226">
        <v>9</v>
      </c>
    </row>
    <row r="16" spans="1:6" ht="15">
      <c r="A16" s="222" t="s">
        <v>354</v>
      </c>
      <c r="B16" s="227">
        <v>81</v>
      </c>
      <c r="C16" s="227">
        <v>104</v>
      </c>
      <c r="D16" s="227">
        <v>193</v>
      </c>
      <c r="E16" s="227">
        <v>148</v>
      </c>
      <c r="F16" s="226">
        <v>77</v>
      </c>
    </row>
    <row r="17" spans="1:6" ht="15">
      <c r="A17" s="222" t="s">
        <v>355</v>
      </c>
      <c r="B17" s="227">
        <v>12</v>
      </c>
      <c r="C17" s="227">
        <v>2</v>
      </c>
      <c r="D17" s="227">
        <v>4</v>
      </c>
      <c r="E17" s="227">
        <v>16</v>
      </c>
      <c r="F17" s="226">
        <v>1</v>
      </c>
    </row>
    <row r="18" spans="1:6" ht="15">
      <c r="A18" s="222" t="s">
        <v>356</v>
      </c>
      <c r="B18" s="227">
        <v>3</v>
      </c>
      <c r="C18" s="227">
        <v>8</v>
      </c>
      <c r="D18" s="227">
        <v>7</v>
      </c>
      <c r="E18" s="227">
        <v>3</v>
      </c>
      <c r="F18" s="226">
        <v>5</v>
      </c>
    </row>
    <row r="19" spans="1:6" ht="15">
      <c r="A19" s="222" t="s">
        <v>357</v>
      </c>
      <c r="B19" s="225">
        <v>5</v>
      </c>
      <c r="C19" s="225">
        <v>5</v>
      </c>
      <c r="D19" s="227">
        <v>2</v>
      </c>
      <c r="E19" s="227">
        <v>3</v>
      </c>
      <c r="F19" s="226">
        <v>8</v>
      </c>
    </row>
    <row r="20" spans="1:6" ht="15">
      <c r="A20" s="222" t="s">
        <v>358</v>
      </c>
      <c r="B20" s="228">
        <v>61</v>
      </c>
      <c r="C20" s="225">
        <v>85</v>
      </c>
      <c r="D20" s="227">
        <v>165</v>
      </c>
      <c r="E20" s="227">
        <v>126</v>
      </c>
      <c r="F20" s="226">
        <v>56</v>
      </c>
    </row>
    <row r="21" spans="1:6" ht="15">
      <c r="A21" s="222" t="s">
        <v>359</v>
      </c>
      <c r="B21" s="228">
        <v>17</v>
      </c>
      <c r="C21" s="228">
        <v>39</v>
      </c>
      <c r="D21" s="228">
        <v>87</v>
      </c>
      <c r="E21" s="228">
        <v>28</v>
      </c>
      <c r="F21" s="226">
        <v>26</v>
      </c>
    </row>
    <row r="22" spans="1:6" ht="15">
      <c r="A22" s="222" t="s">
        <v>360</v>
      </c>
      <c r="B22" s="228">
        <v>30</v>
      </c>
      <c r="C22" s="228">
        <v>42</v>
      </c>
      <c r="D22" s="228">
        <v>54</v>
      </c>
      <c r="E22" s="228">
        <v>85</v>
      </c>
      <c r="F22" s="226">
        <v>24</v>
      </c>
    </row>
    <row r="23" spans="1:6" ht="15">
      <c r="A23" s="222" t="s">
        <v>361</v>
      </c>
      <c r="B23" s="227">
        <v>14</v>
      </c>
      <c r="C23" s="227">
        <v>4</v>
      </c>
      <c r="D23" s="227">
        <v>24</v>
      </c>
      <c r="E23" s="227">
        <v>13</v>
      </c>
      <c r="F23" s="226">
        <v>6</v>
      </c>
    </row>
    <row r="24" spans="1:6" ht="15">
      <c r="A24" s="222" t="s">
        <v>362</v>
      </c>
      <c r="B24" s="228">
        <v>8</v>
      </c>
      <c r="C24" s="228">
        <v>10</v>
      </c>
      <c r="D24" s="228">
        <v>6</v>
      </c>
      <c r="E24" s="228">
        <v>2</v>
      </c>
      <c r="F24" s="226">
        <v>3</v>
      </c>
    </row>
    <row r="25" spans="1:6" ht="15">
      <c r="A25" s="222" t="s">
        <v>363</v>
      </c>
      <c r="B25" s="228">
        <v>5</v>
      </c>
      <c r="C25" s="228">
        <v>7</v>
      </c>
      <c r="D25" s="228">
        <v>5</v>
      </c>
      <c r="E25" s="228">
        <v>1</v>
      </c>
      <c r="F25" s="226">
        <v>2</v>
      </c>
    </row>
    <row r="26" spans="1:6" ht="15">
      <c r="A26" s="229" t="s">
        <v>364</v>
      </c>
      <c r="B26" s="230">
        <v>3</v>
      </c>
      <c r="C26" s="230">
        <v>3</v>
      </c>
      <c r="D26" s="230">
        <v>1</v>
      </c>
      <c r="E26" s="11">
        <v>1</v>
      </c>
      <c r="F26" s="11">
        <v>1</v>
      </c>
    </row>
    <row r="29" spans="1:3" ht="15">
      <c r="A29" s="231"/>
      <c r="B29" s="231"/>
      <c r="C29" s="231"/>
    </row>
    <row r="30" spans="1:3" ht="15">
      <c r="A30" s="231"/>
      <c r="B30" s="231"/>
      <c r="C30" s="231"/>
    </row>
    <row r="31" spans="1:3" ht="15">
      <c r="A31" s="231"/>
      <c r="B31" s="231"/>
      <c r="C31" s="231"/>
    </row>
    <row r="32" spans="1:3" ht="15">
      <c r="A32" s="231"/>
      <c r="B32" s="231"/>
      <c r="C32" s="231"/>
    </row>
    <row r="33" spans="1:3" ht="15">
      <c r="A33" s="231"/>
      <c r="B33" s="231"/>
      <c r="C33" s="231"/>
    </row>
    <row r="34" spans="1:3" ht="15">
      <c r="A34" s="231"/>
      <c r="B34" s="231"/>
      <c r="C34" s="231"/>
    </row>
  </sheetData>
  <sheetProtection/>
  <mergeCells count="1">
    <mergeCell ref="A1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3">
      <selection activeCell="F1" sqref="F1:F16384"/>
    </sheetView>
  </sheetViews>
  <sheetFormatPr defaultColWidth="9.140625" defaultRowHeight="15"/>
  <cols>
    <col min="1" max="1" width="52.00390625" style="0" customWidth="1"/>
    <col min="2" max="4" width="14.00390625" style="0" customWidth="1"/>
    <col min="6" max="6" width="0" style="0" hidden="1" customWidth="1"/>
  </cols>
  <sheetData>
    <row r="2" spans="1:5" ht="15">
      <c r="A2" s="303" t="s">
        <v>31</v>
      </c>
      <c r="B2" s="303"/>
      <c r="C2" s="303"/>
      <c r="D2" s="303"/>
      <c r="E2" s="12"/>
    </row>
    <row r="3" spans="1:5" ht="15">
      <c r="A3" s="16"/>
      <c r="B3" s="17"/>
      <c r="C3" s="17"/>
      <c r="D3" s="17"/>
      <c r="E3" s="13"/>
    </row>
    <row r="4" spans="1:5" ht="15">
      <c r="A4" s="15" t="s">
        <v>20</v>
      </c>
      <c r="B4" s="15">
        <v>2014</v>
      </c>
      <c r="C4" s="15">
        <v>2015</v>
      </c>
      <c r="D4" s="15">
        <v>2016</v>
      </c>
      <c r="E4" s="14">
        <v>2017</v>
      </c>
    </row>
    <row r="5" spans="1:6" ht="15">
      <c r="A5" s="8" t="s">
        <v>32</v>
      </c>
      <c r="B5" s="4">
        <v>204</v>
      </c>
      <c r="C5" s="5">
        <v>281</v>
      </c>
      <c r="D5" s="5">
        <v>218</v>
      </c>
      <c r="E5" s="11">
        <v>194</v>
      </c>
      <c r="F5" s="41">
        <f>E5/D5*100</f>
        <v>88.9908256880734</v>
      </c>
    </row>
    <row r="6" spans="1:6" ht="15">
      <c r="A6" s="8" t="s">
        <v>33</v>
      </c>
      <c r="B6" s="4"/>
      <c r="C6" s="5"/>
      <c r="D6" s="5"/>
      <c r="E6" s="11"/>
      <c r="F6" s="41" t="e">
        <f aca="true" t="shared" si="0" ref="F6:F30">E6/D6*100</f>
        <v>#DIV/0!</v>
      </c>
    </row>
    <row r="7" spans="1:6" ht="15">
      <c r="A7" s="8" t="s">
        <v>34</v>
      </c>
      <c r="B7" s="10">
        <v>19</v>
      </c>
      <c r="C7" s="5">
        <v>26</v>
      </c>
      <c r="D7" s="5">
        <v>20</v>
      </c>
      <c r="E7" s="11">
        <v>16</v>
      </c>
      <c r="F7" s="41">
        <f t="shared" si="0"/>
        <v>80</v>
      </c>
    </row>
    <row r="8" spans="1:6" ht="15">
      <c r="A8" s="304" t="s">
        <v>35</v>
      </c>
      <c r="B8" s="304"/>
      <c r="C8" s="304"/>
      <c r="D8" s="304"/>
      <c r="E8" s="11"/>
      <c r="F8" s="41" t="e">
        <f t="shared" si="0"/>
        <v>#DIV/0!</v>
      </c>
    </row>
    <row r="9" spans="1:6" ht="15">
      <c r="A9" s="6" t="s">
        <v>36</v>
      </c>
      <c r="B9" s="3">
        <v>5</v>
      </c>
      <c r="C9" s="3">
        <v>7</v>
      </c>
      <c r="D9" s="3">
        <v>1</v>
      </c>
      <c r="E9" s="11">
        <v>9</v>
      </c>
      <c r="F9" s="41">
        <f t="shared" si="0"/>
        <v>900</v>
      </c>
    </row>
    <row r="10" spans="1:6" ht="15">
      <c r="A10" s="6" t="s">
        <v>37</v>
      </c>
      <c r="B10" s="3">
        <v>95</v>
      </c>
      <c r="C10" s="3">
        <v>163</v>
      </c>
      <c r="D10" s="3">
        <v>124</v>
      </c>
      <c r="E10" s="11">
        <v>86</v>
      </c>
      <c r="F10" s="41">
        <f t="shared" si="0"/>
        <v>69.35483870967742</v>
      </c>
    </row>
    <row r="11" spans="1:6" ht="15">
      <c r="A11" s="7" t="s">
        <v>38</v>
      </c>
      <c r="B11" s="3">
        <v>92</v>
      </c>
      <c r="C11" s="3">
        <v>103</v>
      </c>
      <c r="D11" s="3">
        <v>80</v>
      </c>
      <c r="E11" s="11">
        <v>86</v>
      </c>
      <c r="F11" s="41">
        <f t="shared" si="0"/>
        <v>107.5</v>
      </c>
    </row>
    <row r="12" spans="1:6" ht="15">
      <c r="A12" s="7" t="s">
        <v>21</v>
      </c>
      <c r="B12" s="3">
        <v>12</v>
      </c>
      <c r="C12" s="3">
        <v>8</v>
      </c>
      <c r="D12" s="3">
        <v>13</v>
      </c>
      <c r="E12" s="11">
        <v>21</v>
      </c>
      <c r="F12" s="41">
        <f t="shared" si="0"/>
        <v>161.53846153846155</v>
      </c>
    </row>
    <row r="13" spans="1:6" ht="15">
      <c r="A13" s="304" t="s">
        <v>39</v>
      </c>
      <c r="B13" s="304"/>
      <c r="C13" s="304"/>
      <c r="D13" s="304"/>
      <c r="E13" s="11"/>
      <c r="F13" s="41" t="e">
        <f t="shared" si="0"/>
        <v>#DIV/0!</v>
      </c>
    </row>
    <row r="14" spans="1:6" ht="15">
      <c r="A14" s="7" t="s">
        <v>22</v>
      </c>
      <c r="B14" s="4">
        <v>15</v>
      </c>
      <c r="C14" s="4">
        <v>7</v>
      </c>
      <c r="D14" s="4">
        <v>11</v>
      </c>
      <c r="E14" s="11">
        <v>11</v>
      </c>
      <c r="F14" s="41">
        <f t="shared" si="0"/>
        <v>100</v>
      </c>
    </row>
    <row r="15" spans="1:6" ht="15">
      <c r="A15" s="7" t="s">
        <v>23</v>
      </c>
      <c r="B15" s="4">
        <v>1</v>
      </c>
      <c r="C15" s="4">
        <v>3</v>
      </c>
      <c r="D15" s="4">
        <v>1</v>
      </c>
      <c r="E15" s="11">
        <v>3</v>
      </c>
      <c r="F15" s="41">
        <f t="shared" si="0"/>
        <v>300</v>
      </c>
    </row>
    <row r="16" spans="1:6" ht="15">
      <c r="A16" s="7" t="s">
        <v>24</v>
      </c>
      <c r="B16" s="4">
        <v>5</v>
      </c>
      <c r="C16" s="4">
        <v>3</v>
      </c>
      <c r="D16" s="4">
        <v>1</v>
      </c>
      <c r="E16" s="11">
        <v>4</v>
      </c>
      <c r="F16" s="41">
        <f t="shared" si="0"/>
        <v>400</v>
      </c>
    </row>
    <row r="17" spans="1:6" ht="15">
      <c r="A17" s="7" t="s">
        <v>25</v>
      </c>
      <c r="B17" s="4">
        <v>21</v>
      </c>
      <c r="C17" s="4">
        <v>27</v>
      </c>
      <c r="D17" s="4">
        <v>25</v>
      </c>
      <c r="E17" s="11">
        <v>19</v>
      </c>
      <c r="F17" s="41">
        <f t="shared" si="0"/>
        <v>76</v>
      </c>
    </row>
    <row r="18" spans="1:6" ht="15">
      <c r="A18" s="7" t="s">
        <v>26</v>
      </c>
      <c r="B18" s="4">
        <v>60</v>
      </c>
      <c r="C18" s="4">
        <v>115</v>
      </c>
      <c r="D18" s="4">
        <v>37</v>
      </c>
      <c r="E18" s="11">
        <v>69</v>
      </c>
      <c r="F18" s="41">
        <f t="shared" si="0"/>
        <v>186.48648648648648</v>
      </c>
    </row>
    <row r="19" spans="1:6" ht="15">
      <c r="A19" s="7" t="s">
        <v>27</v>
      </c>
      <c r="B19" s="4">
        <v>16</v>
      </c>
      <c r="C19" s="4">
        <v>26</v>
      </c>
      <c r="D19" s="4">
        <v>9</v>
      </c>
      <c r="E19" s="11">
        <v>12</v>
      </c>
      <c r="F19" s="41">
        <f t="shared" si="0"/>
        <v>133.33333333333331</v>
      </c>
    </row>
    <row r="20" spans="1:6" ht="15">
      <c r="A20" s="7" t="s">
        <v>40</v>
      </c>
      <c r="B20" s="4"/>
      <c r="C20" s="4">
        <v>2</v>
      </c>
      <c r="D20" s="4"/>
      <c r="E20" s="11"/>
      <c r="F20" s="41" t="e">
        <f t="shared" si="0"/>
        <v>#DIV/0!</v>
      </c>
    </row>
    <row r="21" spans="1:6" ht="15">
      <c r="A21" s="7" t="s">
        <v>28</v>
      </c>
      <c r="B21" s="4">
        <v>86</v>
      </c>
      <c r="C21" s="4">
        <v>98</v>
      </c>
      <c r="D21" s="4">
        <v>114</v>
      </c>
      <c r="E21" s="11">
        <v>75</v>
      </c>
      <c r="F21" s="41">
        <f t="shared" si="0"/>
        <v>65.78947368421053</v>
      </c>
    </row>
    <row r="22" spans="1:6" ht="15">
      <c r="A22" s="7" t="s">
        <v>30</v>
      </c>
      <c r="B22" s="4"/>
      <c r="C22" s="4"/>
      <c r="D22" s="4">
        <v>19</v>
      </c>
      <c r="E22" s="11">
        <v>1</v>
      </c>
      <c r="F22" s="41">
        <f t="shared" si="0"/>
        <v>5.263157894736842</v>
      </c>
    </row>
    <row r="23" spans="1:6" ht="15">
      <c r="A23" s="7" t="s">
        <v>29</v>
      </c>
      <c r="B23" s="4"/>
      <c r="C23" s="4"/>
      <c r="D23" s="4">
        <v>1</v>
      </c>
      <c r="E23" s="11"/>
      <c r="F23" s="41">
        <f t="shared" si="0"/>
        <v>0</v>
      </c>
    </row>
    <row r="24" spans="1:6" ht="15">
      <c r="A24" s="304" t="s">
        <v>41</v>
      </c>
      <c r="B24" s="304"/>
      <c r="C24" s="304"/>
      <c r="D24" s="304"/>
      <c r="E24" s="11"/>
      <c r="F24" s="41" t="e">
        <f t="shared" si="0"/>
        <v>#DIV/0!</v>
      </c>
    </row>
    <row r="25" spans="1:6" ht="15">
      <c r="A25" s="7" t="s">
        <v>42</v>
      </c>
      <c r="B25" s="4">
        <v>26</v>
      </c>
      <c r="C25" s="4">
        <v>25</v>
      </c>
      <c r="D25" s="4">
        <v>21</v>
      </c>
      <c r="E25" s="11">
        <v>29</v>
      </c>
      <c r="F25" s="41">
        <f t="shared" si="0"/>
        <v>138.0952380952381</v>
      </c>
    </row>
    <row r="26" spans="1:6" ht="15">
      <c r="A26" s="7" t="s">
        <v>43</v>
      </c>
      <c r="B26" s="4">
        <v>14</v>
      </c>
      <c r="C26" s="4">
        <v>12</v>
      </c>
      <c r="D26" s="4">
        <v>2</v>
      </c>
      <c r="E26" s="11">
        <v>7</v>
      </c>
      <c r="F26" s="41">
        <f t="shared" si="0"/>
        <v>350</v>
      </c>
    </row>
    <row r="27" spans="1:6" ht="15">
      <c r="A27" s="7" t="s">
        <v>44</v>
      </c>
      <c r="B27" s="4">
        <v>47</v>
      </c>
      <c r="C27" s="4">
        <v>50</v>
      </c>
      <c r="D27" s="4">
        <v>51</v>
      </c>
      <c r="E27" s="11">
        <v>65</v>
      </c>
      <c r="F27" s="41">
        <f t="shared" si="0"/>
        <v>127.45098039215685</v>
      </c>
    </row>
    <row r="28" spans="1:6" ht="15">
      <c r="A28" s="7" t="s">
        <v>45</v>
      </c>
      <c r="B28" s="4">
        <v>67</v>
      </c>
      <c r="C28" s="4">
        <v>81</v>
      </c>
      <c r="D28" s="4">
        <v>67</v>
      </c>
      <c r="E28" s="11">
        <v>34</v>
      </c>
      <c r="F28" s="41">
        <f t="shared" si="0"/>
        <v>50.74626865671642</v>
      </c>
    </row>
    <row r="29" spans="1:6" ht="15">
      <c r="A29" s="7" t="s">
        <v>46</v>
      </c>
      <c r="B29" s="4">
        <v>33</v>
      </c>
      <c r="C29" s="4">
        <v>84</v>
      </c>
      <c r="D29" s="4">
        <v>50</v>
      </c>
      <c r="E29" s="11">
        <v>51</v>
      </c>
      <c r="F29" s="41">
        <f t="shared" si="0"/>
        <v>102</v>
      </c>
    </row>
    <row r="30" spans="1:6" ht="15">
      <c r="A30" s="7" t="s">
        <v>47</v>
      </c>
      <c r="B30" s="4">
        <v>17</v>
      </c>
      <c r="C30" s="4">
        <v>29</v>
      </c>
      <c r="D30" s="4">
        <v>27</v>
      </c>
      <c r="E30" s="11">
        <v>8</v>
      </c>
      <c r="F30" s="41">
        <f t="shared" si="0"/>
        <v>29.629629629629626</v>
      </c>
    </row>
    <row r="31" spans="1:5" ht="15">
      <c r="A31" s="2"/>
      <c r="B31" s="9"/>
      <c r="C31" s="9"/>
      <c r="D31" s="9"/>
      <c r="E31" s="2"/>
    </row>
    <row r="32" spans="1:5" ht="15">
      <c r="A32" s="2"/>
      <c r="B32" s="9"/>
      <c r="C32" s="9"/>
      <c r="D32" s="9"/>
      <c r="E32" s="2"/>
    </row>
    <row r="33" spans="1:5" ht="15">
      <c r="A33" s="2"/>
      <c r="B33" s="9"/>
      <c r="C33" s="9"/>
      <c r="D33" s="9"/>
      <c r="E33" s="2"/>
    </row>
    <row r="34" spans="1:5" ht="15">
      <c r="A34" s="2"/>
      <c r="B34" s="9"/>
      <c r="C34" s="9"/>
      <c r="D34" s="9"/>
      <c r="E34" s="2"/>
    </row>
    <row r="35" spans="1:5" ht="15">
      <c r="A35" s="2"/>
      <c r="B35" s="9"/>
      <c r="C35" s="9"/>
      <c r="D35" s="9"/>
      <c r="E35" s="2"/>
    </row>
  </sheetData>
  <sheetProtection/>
  <mergeCells count="4">
    <mergeCell ref="A2:D2"/>
    <mergeCell ref="A8:D8"/>
    <mergeCell ref="A13:D13"/>
    <mergeCell ref="A24:D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4.28125" style="19" customWidth="1"/>
    <col min="2" max="9" width="9.28125" style="19" customWidth="1"/>
  </cols>
  <sheetData>
    <row r="3" spans="1:9" ht="15">
      <c r="A3" s="305" t="s">
        <v>48</v>
      </c>
      <c r="B3" s="305"/>
      <c r="C3" s="305"/>
      <c r="D3" s="305"/>
      <c r="E3" s="305"/>
      <c r="F3" s="305"/>
      <c r="G3" s="305"/>
      <c r="H3" s="305"/>
      <c r="I3" s="305"/>
    </row>
    <row r="4" spans="1:3" ht="15">
      <c r="A4" s="18"/>
      <c r="B4" s="18"/>
      <c r="C4" s="18"/>
    </row>
    <row r="5" spans="1:9" ht="15">
      <c r="A5" s="306" t="s">
        <v>49</v>
      </c>
      <c r="B5" s="308" t="s">
        <v>50</v>
      </c>
      <c r="C5" s="309"/>
      <c r="D5" s="309"/>
      <c r="E5" s="310"/>
      <c r="F5" s="311" t="s">
        <v>51</v>
      </c>
      <c r="G5" s="312"/>
      <c r="H5" s="312"/>
      <c r="I5" s="312"/>
    </row>
    <row r="6" spans="1:9" ht="15">
      <c r="A6" s="307"/>
      <c r="B6" s="308" t="s">
        <v>52</v>
      </c>
      <c r="C6" s="310"/>
      <c r="D6" s="311" t="s">
        <v>53</v>
      </c>
      <c r="E6" s="313"/>
      <c r="F6" s="308" t="s">
        <v>54</v>
      </c>
      <c r="G6" s="310"/>
      <c r="H6" s="308" t="s">
        <v>55</v>
      </c>
      <c r="I6" s="309"/>
    </row>
    <row r="7" spans="1:9" ht="15">
      <c r="A7" s="307"/>
      <c r="B7" s="20">
        <v>2016</v>
      </c>
      <c r="C7" s="20">
        <v>2017</v>
      </c>
      <c r="D7" s="20">
        <v>2016</v>
      </c>
      <c r="E7" s="20">
        <v>2017</v>
      </c>
      <c r="F7" s="21">
        <v>2016</v>
      </c>
      <c r="G7" s="21">
        <v>2017</v>
      </c>
      <c r="H7" s="22">
        <v>2016</v>
      </c>
      <c r="I7" s="22">
        <v>2017</v>
      </c>
    </row>
    <row r="8" spans="1:9" ht="15">
      <c r="A8" s="23" t="s">
        <v>6</v>
      </c>
      <c r="B8" s="24">
        <f>SUM(B9:B13)</f>
        <v>32155.6</v>
      </c>
      <c r="C8" s="24">
        <f>SUM(C9:C13)</f>
        <v>31572.8</v>
      </c>
      <c r="D8" s="25">
        <f aca="true" t="shared" si="0" ref="D8:I8">SUM(D9:D13)</f>
        <v>220428.30000000002</v>
      </c>
      <c r="E8" s="25">
        <f t="shared" si="0"/>
        <v>161230.19999999998</v>
      </c>
      <c r="F8" s="25">
        <f t="shared" si="0"/>
        <v>14746.100000000002</v>
      </c>
      <c r="G8" s="25">
        <f t="shared" si="0"/>
        <v>17301.6</v>
      </c>
      <c r="H8" s="25">
        <f t="shared" si="0"/>
        <v>227404.10000000003</v>
      </c>
      <c r="I8" s="25">
        <f t="shared" si="0"/>
        <v>168508.5</v>
      </c>
    </row>
    <row r="9" spans="1:9" ht="15">
      <c r="A9" s="26" t="s">
        <v>56</v>
      </c>
      <c r="B9" s="27">
        <v>18950</v>
      </c>
      <c r="C9" s="27">
        <v>19238</v>
      </c>
      <c r="D9" s="28">
        <v>179241.4</v>
      </c>
      <c r="E9" s="28">
        <v>113639.7</v>
      </c>
      <c r="F9" s="28">
        <v>8494.1</v>
      </c>
      <c r="G9" s="28">
        <v>8619.3</v>
      </c>
      <c r="H9" s="28">
        <v>190363.7</v>
      </c>
      <c r="I9" s="28">
        <v>126543</v>
      </c>
    </row>
    <row r="10" spans="1:9" ht="15">
      <c r="A10" s="26" t="s">
        <v>57</v>
      </c>
      <c r="B10" s="27">
        <v>263</v>
      </c>
      <c r="C10" s="27">
        <v>1023</v>
      </c>
      <c r="D10" s="28">
        <v>9112.1</v>
      </c>
      <c r="E10" s="28">
        <v>8492.4</v>
      </c>
      <c r="F10" s="28">
        <v>2469.5</v>
      </c>
      <c r="G10" s="28">
        <v>2453.6</v>
      </c>
      <c r="H10" s="28">
        <v>9037.7</v>
      </c>
      <c r="I10" s="28">
        <v>19225.4</v>
      </c>
    </row>
    <row r="11" spans="1:9" ht="15">
      <c r="A11" s="26" t="s">
        <v>58</v>
      </c>
      <c r="B11" s="27">
        <v>12340</v>
      </c>
      <c r="C11" s="27">
        <v>10670</v>
      </c>
      <c r="D11" s="28">
        <v>15427.5</v>
      </c>
      <c r="E11" s="28">
        <v>19431.6</v>
      </c>
      <c r="F11" s="28">
        <v>682.7</v>
      </c>
      <c r="G11" s="28">
        <v>1108.7</v>
      </c>
      <c r="H11" s="28">
        <v>15407.6</v>
      </c>
      <c r="I11" s="28">
        <v>7714.9</v>
      </c>
    </row>
    <row r="12" spans="1:9" ht="15">
      <c r="A12" s="26" t="s">
        <v>59</v>
      </c>
      <c r="B12" s="27">
        <v>302</v>
      </c>
      <c r="C12" s="27">
        <v>285</v>
      </c>
      <c r="D12" s="28">
        <v>4458.1</v>
      </c>
      <c r="E12" s="28">
        <v>3198.6</v>
      </c>
      <c r="F12" s="28">
        <v>40</v>
      </c>
      <c r="G12" s="28"/>
      <c r="H12" s="28">
        <v>3419.4</v>
      </c>
      <c r="I12" s="28">
        <v>3282.7</v>
      </c>
    </row>
    <row r="13" spans="1:9" ht="15">
      <c r="A13" s="26" t="s">
        <v>60</v>
      </c>
      <c r="B13" s="27">
        <v>300.6</v>
      </c>
      <c r="C13" s="27">
        <v>356.8</v>
      </c>
      <c r="D13" s="28">
        <v>12189.2</v>
      </c>
      <c r="E13" s="28">
        <v>16467.9</v>
      </c>
      <c r="F13" s="28">
        <v>3059.8</v>
      </c>
      <c r="G13" s="28">
        <v>5120</v>
      </c>
      <c r="H13" s="28">
        <v>9175.7</v>
      </c>
      <c r="I13" s="28">
        <v>11742.5</v>
      </c>
    </row>
    <row r="16" spans="1:9" ht="15">
      <c r="A16" s="305" t="s">
        <v>61</v>
      </c>
      <c r="B16" s="305"/>
      <c r="C16" s="305"/>
      <c r="D16" s="305"/>
      <c r="E16" s="305"/>
      <c r="F16" s="305"/>
      <c r="G16" s="305"/>
      <c r="H16" s="305"/>
      <c r="I16" s="305"/>
    </row>
    <row r="17" spans="1:3" ht="15">
      <c r="A17" s="18"/>
      <c r="B17" s="18"/>
      <c r="C17" s="18"/>
    </row>
    <row r="18" spans="1:9" ht="15">
      <c r="A18" s="314" t="s">
        <v>49</v>
      </c>
      <c r="B18" s="315"/>
      <c r="C18" s="315"/>
      <c r="D18" s="318" t="s">
        <v>62</v>
      </c>
      <c r="E18" s="318"/>
      <c r="F18" s="318" t="s">
        <v>63</v>
      </c>
      <c r="G18" s="318"/>
      <c r="H18" s="312" t="s">
        <v>64</v>
      </c>
      <c r="I18" s="312"/>
    </row>
    <row r="19" spans="1:9" ht="15">
      <c r="A19" s="316"/>
      <c r="B19" s="317"/>
      <c r="C19" s="317"/>
      <c r="D19" s="29">
        <v>2016</v>
      </c>
      <c r="E19" s="29">
        <v>2017</v>
      </c>
      <c r="F19" s="29">
        <v>2016</v>
      </c>
      <c r="G19" s="29">
        <v>2017</v>
      </c>
      <c r="H19" s="22">
        <v>2016</v>
      </c>
      <c r="I19" s="21">
        <v>2017</v>
      </c>
    </row>
    <row r="20" spans="1:9" ht="15">
      <c r="A20" s="319" t="s">
        <v>6</v>
      </c>
      <c r="B20" s="319"/>
      <c r="C20" s="319"/>
      <c r="D20" s="30">
        <f aca="true" t="shared" si="1" ref="D20:I20">SUM(D21:D25)</f>
        <v>148158.00000000003</v>
      </c>
      <c r="E20" s="30">
        <f t="shared" si="1"/>
        <v>158224.80000000002</v>
      </c>
      <c r="F20" s="30">
        <f t="shared" si="1"/>
        <v>5053.1</v>
      </c>
      <c r="G20" s="30">
        <f t="shared" si="1"/>
        <v>3620.6</v>
      </c>
      <c r="H20" s="30">
        <f t="shared" si="1"/>
        <v>4085.7999999999997</v>
      </c>
      <c r="I20" s="30">
        <f t="shared" si="1"/>
        <v>4563.5</v>
      </c>
    </row>
    <row r="21" spans="1:9" ht="15">
      <c r="A21" s="320" t="s">
        <v>56</v>
      </c>
      <c r="B21" s="320"/>
      <c r="C21" s="320"/>
      <c r="D21" s="31">
        <v>86520.9</v>
      </c>
      <c r="E21" s="31">
        <v>93667.5</v>
      </c>
      <c r="F21" s="28">
        <v>3656.1</v>
      </c>
      <c r="G21" s="28">
        <v>2735.1</v>
      </c>
      <c r="H21" s="28">
        <v>1881.3</v>
      </c>
      <c r="I21" s="28">
        <v>2179.5</v>
      </c>
    </row>
    <row r="22" spans="1:9" ht="15">
      <c r="A22" s="320" t="s">
        <v>57</v>
      </c>
      <c r="B22" s="320"/>
      <c r="C22" s="320"/>
      <c r="D22" s="28">
        <v>16493.6</v>
      </c>
      <c r="E22" s="28">
        <v>15502.2</v>
      </c>
      <c r="F22" s="28">
        <v>646.1</v>
      </c>
      <c r="G22" s="28">
        <v>463.4</v>
      </c>
      <c r="H22" s="28">
        <v>822.2</v>
      </c>
      <c r="I22" s="28">
        <v>861.5</v>
      </c>
    </row>
    <row r="23" spans="1:9" ht="15">
      <c r="A23" s="320" t="s">
        <v>58</v>
      </c>
      <c r="B23" s="320"/>
      <c r="C23" s="320"/>
      <c r="D23" s="28">
        <v>36628.2</v>
      </c>
      <c r="E23" s="28">
        <v>41585.5</v>
      </c>
      <c r="F23" s="28">
        <v>288.6</v>
      </c>
      <c r="G23" s="28">
        <v>160.5</v>
      </c>
      <c r="H23" s="28">
        <v>367.1</v>
      </c>
      <c r="I23" s="28">
        <v>486.4</v>
      </c>
    </row>
    <row r="24" spans="1:9" ht="15">
      <c r="A24" s="320" t="s">
        <v>59</v>
      </c>
      <c r="B24" s="320"/>
      <c r="C24" s="320"/>
      <c r="D24" s="28">
        <v>2619.6</v>
      </c>
      <c r="E24" s="28">
        <v>1608.4</v>
      </c>
      <c r="F24" s="28">
        <v>160.8</v>
      </c>
      <c r="G24" s="28">
        <v>106.2</v>
      </c>
      <c r="H24" s="28">
        <v>132.6</v>
      </c>
      <c r="I24" s="28">
        <v>233.5</v>
      </c>
    </row>
    <row r="25" spans="1:9" ht="15">
      <c r="A25" s="320" t="s">
        <v>60</v>
      </c>
      <c r="B25" s="320"/>
      <c r="C25" s="320"/>
      <c r="D25" s="28">
        <v>5895.7</v>
      </c>
      <c r="E25" s="28">
        <v>5861.2</v>
      </c>
      <c r="F25" s="28">
        <v>301.5</v>
      </c>
      <c r="G25" s="28">
        <v>155.4</v>
      </c>
      <c r="H25" s="28">
        <v>882.6</v>
      </c>
      <c r="I25" s="28">
        <v>802.6</v>
      </c>
    </row>
    <row r="28" spans="1:9" ht="15">
      <c r="A28" s="305" t="s">
        <v>65</v>
      </c>
      <c r="B28" s="305"/>
      <c r="C28" s="305"/>
      <c r="D28" s="305"/>
      <c r="E28" s="305"/>
      <c r="F28" s="305"/>
      <c r="G28" s="305"/>
      <c r="H28" s="305"/>
      <c r="I28" s="305"/>
    </row>
    <row r="29" spans="1:3" ht="15">
      <c r="A29" s="18"/>
      <c r="B29" s="18"/>
      <c r="C29" s="18"/>
    </row>
    <row r="30" spans="1:9" ht="15">
      <c r="A30" s="306" t="s">
        <v>49</v>
      </c>
      <c r="B30" s="308" t="s">
        <v>66</v>
      </c>
      <c r="C30" s="309"/>
      <c r="D30" s="309"/>
      <c r="E30" s="310"/>
      <c r="F30" s="311" t="s">
        <v>67</v>
      </c>
      <c r="G30" s="312"/>
      <c r="H30" s="312"/>
      <c r="I30" s="312"/>
    </row>
    <row r="31" spans="1:9" ht="15">
      <c r="A31" s="307"/>
      <c r="B31" s="308">
        <v>2016</v>
      </c>
      <c r="C31" s="310"/>
      <c r="D31" s="308">
        <v>2017</v>
      </c>
      <c r="E31" s="310"/>
      <c r="F31" s="308">
        <v>2016</v>
      </c>
      <c r="G31" s="310"/>
      <c r="H31" s="308">
        <v>2017</v>
      </c>
      <c r="I31" s="309"/>
    </row>
    <row r="32" spans="1:9" ht="15">
      <c r="A32" s="23" t="s">
        <v>6</v>
      </c>
      <c r="B32" s="321">
        <f>SUM(B33:C37)</f>
        <v>67252.5</v>
      </c>
      <c r="C32" s="319"/>
      <c r="D32" s="321">
        <f>SUM(D33:E37)</f>
        <v>81817.9</v>
      </c>
      <c r="E32" s="319"/>
      <c r="F32" s="321">
        <f>SUM(F33:G37)</f>
        <v>11863.9</v>
      </c>
      <c r="G32" s="319"/>
      <c r="H32" s="321">
        <f>SUM(H33:I37)</f>
        <v>16583</v>
      </c>
      <c r="I32" s="319"/>
    </row>
    <row r="33" spans="1:9" ht="15">
      <c r="A33" s="26" t="s">
        <v>56</v>
      </c>
      <c r="B33" s="322">
        <v>39432</v>
      </c>
      <c r="C33" s="322"/>
      <c r="D33" s="322">
        <v>48605.2</v>
      </c>
      <c r="E33" s="322"/>
      <c r="F33" s="322">
        <v>7890.9</v>
      </c>
      <c r="G33" s="322"/>
      <c r="H33" s="322">
        <v>12038.6</v>
      </c>
      <c r="I33" s="322"/>
    </row>
    <row r="34" spans="1:9" ht="15">
      <c r="A34" s="26" t="s">
        <v>57</v>
      </c>
      <c r="B34" s="322">
        <v>8379.3</v>
      </c>
      <c r="C34" s="322"/>
      <c r="D34" s="322">
        <v>9245.6</v>
      </c>
      <c r="E34" s="322"/>
      <c r="F34" s="322">
        <v>107.4</v>
      </c>
      <c r="G34" s="322"/>
      <c r="H34" s="322">
        <v>355.9</v>
      </c>
      <c r="I34" s="322"/>
    </row>
    <row r="35" spans="1:9" ht="15">
      <c r="A35" s="26" t="s">
        <v>58</v>
      </c>
      <c r="B35" s="322">
        <v>14314.5</v>
      </c>
      <c r="C35" s="322"/>
      <c r="D35" s="322">
        <v>17360.8</v>
      </c>
      <c r="E35" s="322"/>
      <c r="F35" s="322">
        <v>2939.9</v>
      </c>
      <c r="G35" s="322"/>
      <c r="H35" s="322">
        <v>3462.3</v>
      </c>
      <c r="I35" s="322"/>
    </row>
    <row r="36" spans="1:9" ht="15">
      <c r="A36" s="26" t="s">
        <v>59</v>
      </c>
      <c r="B36" s="322">
        <v>1068.9</v>
      </c>
      <c r="C36" s="322"/>
      <c r="D36" s="322">
        <v>1387.5</v>
      </c>
      <c r="E36" s="322"/>
      <c r="F36" s="322">
        <v>100.7</v>
      </c>
      <c r="G36" s="322"/>
      <c r="H36" s="322">
        <v>197.6</v>
      </c>
      <c r="I36" s="322"/>
    </row>
    <row r="37" spans="1:9" ht="15">
      <c r="A37" s="26" t="s">
        <v>60</v>
      </c>
      <c r="B37" s="322">
        <v>4057.8</v>
      </c>
      <c r="C37" s="322"/>
      <c r="D37" s="322">
        <v>5218.8</v>
      </c>
      <c r="E37" s="322"/>
      <c r="F37" s="322">
        <v>825</v>
      </c>
      <c r="G37" s="322"/>
      <c r="H37" s="322">
        <v>528.6</v>
      </c>
      <c r="I37" s="322"/>
    </row>
  </sheetData>
  <sheetProtection/>
  <mergeCells count="51"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A30:A31"/>
    <mergeCell ref="B30:E30"/>
    <mergeCell ref="F30:I30"/>
    <mergeCell ref="B31:C31"/>
    <mergeCell ref="D31:E31"/>
    <mergeCell ref="F31:G31"/>
    <mergeCell ref="H31:I31"/>
    <mergeCell ref="A21:C21"/>
    <mergeCell ref="A22:C22"/>
    <mergeCell ref="A23:C23"/>
    <mergeCell ref="A24:C24"/>
    <mergeCell ref="A25:C25"/>
    <mergeCell ref="A28:I28"/>
    <mergeCell ref="A16:I16"/>
    <mergeCell ref="A18:C19"/>
    <mergeCell ref="D18:E18"/>
    <mergeCell ref="F18:G18"/>
    <mergeCell ref="H18:I18"/>
    <mergeCell ref="A20:C20"/>
    <mergeCell ref="A3:I3"/>
    <mergeCell ref="A5:A7"/>
    <mergeCell ref="B5:E5"/>
    <mergeCell ref="F5:I5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6">
      <selection activeCell="N11" sqref="N11"/>
    </sheetView>
  </sheetViews>
  <sheetFormatPr defaultColWidth="9.140625" defaultRowHeight="15"/>
  <cols>
    <col min="1" max="1" width="16.00390625" style="19" customWidth="1"/>
    <col min="2" max="3" width="9.7109375" style="19" customWidth="1"/>
    <col min="4" max="4" width="6.8515625" style="19" customWidth="1"/>
    <col min="5" max="6" width="9.7109375" style="19" customWidth="1"/>
    <col min="7" max="7" width="6.421875" style="19" customWidth="1"/>
    <col min="8" max="9" width="9.7109375" style="19" customWidth="1"/>
  </cols>
  <sheetData>
    <row r="1" spans="1:9" ht="15">
      <c r="A1" s="305" t="s">
        <v>68</v>
      </c>
      <c r="B1" s="305"/>
      <c r="C1" s="305"/>
      <c r="D1" s="305"/>
      <c r="E1" s="305"/>
      <c r="F1" s="305"/>
      <c r="G1" s="305"/>
      <c r="H1" s="305"/>
      <c r="I1" s="305"/>
    </row>
    <row r="2" spans="1:4" ht="15">
      <c r="A2" s="18"/>
      <c r="B2" s="18"/>
      <c r="C2" s="18"/>
      <c r="D2" s="18"/>
    </row>
    <row r="3" spans="1:9" ht="27.75" customHeight="1">
      <c r="A3" s="306" t="s">
        <v>49</v>
      </c>
      <c r="B3" s="318">
        <v>2016</v>
      </c>
      <c r="C3" s="318"/>
      <c r="D3" s="318"/>
      <c r="E3" s="323">
        <v>2017</v>
      </c>
      <c r="F3" s="323"/>
      <c r="G3" s="323"/>
      <c r="H3" s="308" t="s">
        <v>69</v>
      </c>
      <c r="I3" s="309"/>
    </row>
    <row r="4" spans="1:9" ht="25.5">
      <c r="A4" s="307"/>
      <c r="B4" s="32" t="s">
        <v>70</v>
      </c>
      <c r="C4" s="20" t="s">
        <v>71</v>
      </c>
      <c r="D4" s="21" t="s">
        <v>72</v>
      </c>
      <c r="E4" s="32" t="s">
        <v>70</v>
      </c>
      <c r="F4" s="20" t="s">
        <v>71</v>
      </c>
      <c r="G4" s="21" t="s">
        <v>72</v>
      </c>
      <c r="H4" s="32" t="s">
        <v>70</v>
      </c>
      <c r="I4" s="22" t="s">
        <v>71</v>
      </c>
    </row>
    <row r="5" spans="1:9" ht="15">
      <c r="A5" s="23" t="s">
        <v>6</v>
      </c>
      <c r="B5" s="25">
        <f>SUM(B6:B29)</f>
        <v>6022794.999999999</v>
      </c>
      <c r="C5" s="25">
        <f>SUM(C6:C29)</f>
        <v>6736551</v>
      </c>
      <c r="D5" s="25">
        <f aca="true" t="shared" si="0" ref="D5:D29">C5/B5*100</f>
        <v>111.85090975203376</v>
      </c>
      <c r="E5" s="25">
        <f>SUM(E6:E29)</f>
        <v>6628461.399999999</v>
      </c>
      <c r="F5" s="25">
        <f>SUM(F6:F29)</f>
        <v>6776707.2</v>
      </c>
      <c r="G5" s="25">
        <f aca="true" t="shared" si="1" ref="G5:G29">F5/E5*100</f>
        <v>102.23650393438213</v>
      </c>
      <c r="H5" s="25">
        <f aca="true" t="shared" si="2" ref="H5:I29">E5-B5</f>
        <v>605666.4000000004</v>
      </c>
      <c r="I5" s="25">
        <f t="shared" si="2"/>
        <v>40156.200000000186</v>
      </c>
    </row>
    <row r="6" spans="1:9" ht="15">
      <c r="A6" s="26" t="s">
        <v>7</v>
      </c>
      <c r="B6" s="28">
        <v>90398.8</v>
      </c>
      <c r="C6" s="28">
        <v>95324</v>
      </c>
      <c r="D6" s="28">
        <f t="shared" si="0"/>
        <v>105.44830241109395</v>
      </c>
      <c r="E6" s="28">
        <v>98545.8</v>
      </c>
      <c r="F6" s="28">
        <v>101812.7</v>
      </c>
      <c r="G6" s="28">
        <f t="shared" si="1"/>
        <v>103.31510830497088</v>
      </c>
      <c r="H6" s="28">
        <f t="shared" si="2"/>
        <v>8147</v>
      </c>
      <c r="I6" s="28">
        <f t="shared" si="2"/>
        <v>6488.699999999997</v>
      </c>
    </row>
    <row r="7" spans="1:9" ht="15">
      <c r="A7" s="26" t="s">
        <v>8</v>
      </c>
      <c r="B7" s="28">
        <v>81549.5</v>
      </c>
      <c r="C7" s="28">
        <v>88990</v>
      </c>
      <c r="D7" s="28">
        <f t="shared" si="0"/>
        <v>109.12390633909466</v>
      </c>
      <c r="E7" s="28">
        <v>88899</v>
      </c>
      <c r="F7" s="28">
        <v>104135.8</v>
      </c>
      <c r="G7" s="28">
        <f t="shared" si="1"/>
        <v>117.13945038751842</v>
      </c>
      <c r="H7" s="28">
        <f t="shared" si="2"/>
        <v>7349.5</v>
      </c>
      <c r="I7" s="28">
        <f t="shared" si="2"/>
        <v>15145.800000000003</v>
      </c>
    </row>
    <row r="8" spans="1:9" ht="15">
      <c r="A8" s="26" t="s">
        <v>5</v>
      </c>
      <c r="B8" s="28">
        <v>108584.2</v>
      </c>
      <c r="C8" s="28">
        <v>107855</v>
      </c>
      <c r="D8" s="28">
        <f t="shared" si="0"/>
        <v>99.32844741684333</v>
      </c>
      <c r="E8" s="28">
        <v>118370.1</v>
      </c>
      <c r="F8" s="28">
        <v>119131.2</v>
      </c>
      <c r="G8" s="28">
        <f t="shared" si="1"/>
        <v>100.64298332095689</v>
      </c>
      <c r="H8" s="28">
        <f t="shared" si="2"/>
        <v>9785.900000000009</v>
      </c>
      <c r="I8" s="28">
        <f t="shared" si="2"/>
        <v>11276.199999999997</v>
      </c>
    </row>
    <row r="9" spans="1:9" ht="15">
      <c r="A9" s="26" t="s">
        <v>9</v>
      </c>
      <c r="B9" s="28">
        <v>101101.6</v>
      </c>
      <c r="C9" s="28">
        <v>103686</v>
      </c>
      <c r="D9" s="28">
        <f t="shared" si="0"/>
        <v>102.55624045514611</v>
      </c>
      <c r="E9" s="28">
        <v>110213.2</v>
      </c>
      <c r="F9" s="28">
        <v>117005.9</v>
      </c>
      <c r="G9" s="28">
        <f t="shared" si="1"/>
        <v>106.16323634555572</v>
      </c>
      <c r="H9" s="28">
        <f t="shared" si="2"/>
        <v>9111.599999999991</v>
      </c>
      <c r="I9" s="28">
        <f t="shared" si="2"/>
        <v>13319.899999999994</v>
      </c>
    </row>
    <row r="10" spans="1:9" ht="15">
      <c r="A10" s="26" t="s">
        <v>10</v>
      </c>
      <c r="B10" s="28">
        <v>135730.2</v>
      </c>
      <c r="C10" s="28">
        <v>135777</v>
      </c>
      <c r="D10" s="28">
        <f t="shared" si="0"/>
        <v>100.03448016727302</v>
      </c>
      <c r="E10" s="28">
        <v>147962.6</v>
      </c>
      <c r="F10" s="28">
        <v>138312.7</v>
      </c>
      <c r="G10" s="28">
        <f t="shared" si="1"/>
        <v>93.47814920797553</v>
      </c>
      <c r="H10" s="28">
        <f t="shared" si="2"/>
        <v>12232.399999999994</v>
      </c>
      <c r="I10" s="28">
        <f t="shared" si="2"/>
        <v>2535.7000000000116</v>
      </c>
    </row>
    <row r="11" spans="1:9" ht="15">
      <c r="A11" s="26" t="s">
        <v>11</v>
      </c>
      <c r="B11" s="28">
        <v>136776.1</v>
      </c>
      <c r="C11" s="28">
        <v>138110</v>
      </c>
      <c r="D11" s="28">
        <f t="shared" si="0"/>
        <v>100.97524348186562</v>
      </c>
      <c r="E11" s="28">
        <v>149102.8</v>
      </c>
      <c r="F11" s="28">
        <v>141827.8</v>
      </c>
      <c r="G11" s="28">
        <f t="shared" si="1"/>
        <v>95.1208159739455</v>
      </c>
      <c r="H11" s="28">
        <f t="shared" si="2"/>
        <v>12326.699999999983</v>
      </c>
      <c r="I11" s="28">
        <f t="shared" si="2"/>
        <v>3717.7999999999884</v>
      </c>
    </row>
    <row r="12" spans="1:9" ht="15">
      <c r="A12" s="26" t="s">
        <v>73</v>
      </c>
      <c r="B12" s="28">
        <v>139003.1</v>
      </c>
      <c r="C12" s="28">
        <v>165579</v>
      </c>
      <c r="D12" s="28">
        <f t="shared" si="0"/>
        <v>119.11892612466917</v>
      </c>
      <c r="E12" s="28">
        <v>151530.5</v>
      </c>
      <c r="F12" s="28">
        <v>157968.6</v>
      </c>
      <c r="G12" s="28">
        <f t="shared" si="1"/>
        <v>104.2487156051092</v>
      </c>
      <c r="H12" s="28">
        <f t="shared" si="2"/>
        <v>12527.399999999994</v>
      </c>
      <c r="I12" s="28">
        <f t="shared" si="2"/>
        <v>-7610.399999999994</v>
      </c>
    </row>
    <row r="13" spans="1:9" ht="15">
      <c r="A13" s="26" t="s">
        <v>4</v>
      </c>
      <c r="B13" s="28">
        <v>137536.7</v>
      </c>
      <c r="C13" s="31">
        <v>139349</v>
      </c>
      <c r="D13" s="28">
        <f t="shared" si="0"/>
        <v>101.31768466162121</v>
      </c>
      <c r="E13" s="28">
        <v>149931.9</v>
      </c>
      <c r="F13" s="31">
        <v>148140.6</v>
      </c>
      <c r="G13" s="28">
        <f t="shared" si="1"/>
        <v>98.80525758694448</v>
      </c>
      <c r="H13" s="28">
        <f t="shared" si="2"/>
        <v>12395.199999999983</v>
      </c>
      <c r="I13" s="28">
        <f t="shared" si="2"/>
        <v>8791.600000000006</v>
      </c>
    </row>
    <row r="14" spans="1:9" ht="15">
      <c r="A14" s="26" t="s">
        <v>74</v>
      </c>
      <c r="B14" s="28">
        <v>133773.4</v>
      </c>
      <c r="C14" s="31">
        <v>126095</v>
      </c>
      <c r="D14" s="28">
        <f t="shared" si="0"/>
        <v>94.26014439342948</v>
      </c>
      <c r="E14" s="28">
        <v>145829.4</v>
      </c>
      <c r="F14" s="31">
        <v>129831.1</v>
      </c>
      <c r="G14" s="28">
        <f t="shared" si="1"/>
        <v>89.02944125121547</v>
      </c>
      <c r="H14" s="28">
        <f t="shared" si="2"/>
        <v>12056</v>
      </c>
      <c r="I14" s="28">
        <f t="shared" si="2"/>
        <v>3736.100000000006</v>
      </c>
    </row>
    <row r="15" spans="1:9" ht="15">
      <c r="A15" s="26" t="s">
        <v>3</v>
      </c>
      <c r="B15" s="28">
        <v>205306.2</v>
      </c>
      <c r="C15" s="31">
        <v>199151</v>
      </c>
      <c r="D15" s="28">
        <f t="shared" si="0"/>
        <v>97.0019414903203</v>
      </c>
      <c r="E15" s="28">
        <v>223809</v>
      </c>
      <c r="F15" s="31">
        <v>235738.3</v>
      </c>
      <c r="G15" s="28">
        <f t="shared" si="1"/>
        <v>105.33012524071866</v>
      </c>
      <c r="H15" s="28">
        <f t="shared" si="2"/>
        <v>18502.79999999999</v>
      </c>
      <c r="I15" s="28">
        <f t="shared" si="2"/>
        <v>36587.29999999999</v>
      </c>
    </row>
    <row r="16" spans="1:9" ht="15">
      <c r="A16" s="26" t="s">
        <v>12</v>
      </c>
      <c r="B16" s="28">
        <v>120838.4</v>
      </c>
      <c r="C16" s="31">
        <v>143589</v>
      </c>
      <c r="D16" s="28">
        <f t="shared" si="0"/>
        <v>118.82729331073567</v>
      </c>
      <c r="E16" s="28">
        <v>131728.7</v>
      </c>
      <c r="F16" s="31">
        <v>123519.3</v>
      </c>
      <c r="G16" s="28">
        <f t="shared" si="1"/>
        <v>93.7679488220866</v>
      </c>
      <c r="H16" s="28">
        <f t="shared" si="2"/>
        <v>10890.300000000017</v>
      </c>
      <c r="I16" s="28">
        <f t="shared" si="2"/>
        <v>-20069.699999999997</v>
      </c>
    </row>
    <row r="17" spans="1:9" ht="15">
      <c r="A17" s="26" t="s">
        <v>2</v>
      </c>
      <c r="B17" s="28">
        <v>100592.5</v>
      </c>
      <c r="C17" s="28">
        <v>103777</v>
      </c>
      <c r="D17" s="28">
        <f t="shared" si="0"/>
        <v>103.16574297288565</v>
      </c>
      <c r="E17" s="28">
        <v>109658.2</v>
      </c>
      <c r="F17" s="28">
        <v>101982.2</v>
      </c>
      <c r="G17" s="28">
        <f t="shared" si="1"/>
        <v>93.00006748241354</v>
      </c>
      <c r="H17" s="28">
        <f t="shared" si="2"/>
        <v>9065.699999999997</v>
      </c>
      <c r="I17" s="28">
        <f t="shared" si="2"/>
        <v>-1794.800000000003</v>
      </c>
    </row>
    <row r="18" spans="1:9" ht="15">
      <c r="A18" s="26" t="s">
        <v>13</v>
      </c>
      <c r="B18" s="28">
        <v>97670.2</v>
      </c>
      <c r="C18" s="28">
        <v>99131</v>
      </c>
      <c r="D18" s="28">
        <f t="shared" si="0"/>
        <v>101.49564555002448</v>
      </c>
      <c r="E18" s="28">
        <v>106472.6</v>
      </c>
      <c r="F18" s="28">
        <v>103628.7</v>
      </c>
      <c r="G18" s="28">
        <f t="shared" si="1"/>
        <v>97.32898417057532</v>
      </c>
      <c r="H18" s="28">
        <f t="shared" si="2"/>
        <v>8802.400000000009</v>
      </c>
      <c r="I18" s="28">
        <f t="shared" si="2"/>
        <v>4497.699999999997</v>
      </c>
    </row>
    <row r="19" spans="1:9" ht="15">
      <c r="A19" s="26" t="s">
        <v>14</v>
      </c>
      <c r="B19" s="28">
        <v>138386.3</v>
      </c>
      <c r="C19" s="28">
        <v>138171</v>
      </c>
      <c r="D19" s="28">
        <f t="shared" si="0"/>
        <v>99.84442101566412</v>
      </c>
      <c r="E19" s="28">
        <v>150858.1</v>
      </c>
      <c r="F19" s="28">
        <v>151323.5</v>
      </c>
      <c r="G19" s="28">
        <f t="shared" si="1"/>
        <v>100.30850183052816</v>
      </c>
      <c r="H19" s="28">
        <f t="shared" si="2"/>
        <v>12471.800000000017</v>
      </c>
      <c r="I19" s="28">
        <f t="shared" si="2"/>
        <v>13152.5</v>
      </c>
    </row>
    <row r="20" spans="1:9" ht="15">
      <c r="A20" s="26" t="s">
        <v>15</v>
      </c>
      <c r="B20" s="28">
        <v>94634.5</v>
      </c>
      <c r="C20" s="28">
        <v>103791</v>
      </c>
      <c r="D20" s="28">
        <f t="shared" si="0"/>
        <v>109.67564683070128</v>
      </c>
      <c r="E20" s="28">
        <v>103163.2</v>
      </c>
      <c r="F20" s="28">
        <v>100824</v>
      </c>
      <c r="G20" s="28">
        <f t="shared" si="1"/>
        <v>97.73252477627682</v>
      </c>
      <c r="H20" s="28">
        <f t="shared" si="2"/>
        <v>8528.699999999997</v>
      </c>
      <c r="I20" s="28">
        <f t="shared" si="2"/>
        <v>-2967</v>
      </c>
    </row>
    <row r="21" spans="1:9" ht="15">
      <c r="A21" s="26" t="s">
        <v>75</v>
      </c>
      <c r="B21" s="28">
        <v>130741.3</v>
      </c>
      <c r="C21" s="28">
        <v>134584</v>
      </c>
      <c r="D21" s="28">
        <f t="shared" si="0"/>
        <v>102.93916306476989</v>
      </c>
      <c r="E21" s="28">
        <v>142524.1</v>
      </c>
      <c r="F21" s="28">
        <v>149111.1</v>
      </c>
      <c r="G21" s="28">
        <f t="shared" si="1"/>
        <v>104.62167450978465</v>
      </c>
      <c r="H21" s="28">
        <f t="shared" si="2"/>
        <v>11782.800000000003</v>
      </c>
      <c r="I21" s="28">
        <f t="shared" si="2"/>
        <v>14527.100000000006</v>
      </c>
    </row>
    <row r="22" spans="1:9" ht="15">
      <c r="A22" s="26" t="s">
        <v>76</v>
      </c>
      <c r="B22" s="28">
        <v>95596.9</v>
      </c>
      <c r="C22" s="28">
        <v>88400</v>
      </c>
      <c r="D22" s="28">
        <f t="shared" si="0"/>
        <v>92.47161780350619</v>
      </c>
      <c r="E22" s="28">
        <v>104212.4</v>
      </c>
      <c r="F22" s="28">
        <v>99690.7</v>
      </c>
      <c r="G22" s="28">
        <f t="shared" si="1"/>
        <v>95.66107296252653</v>
      </c>
      <c r="H22" s="28">
        <f t="shared" si="2"/>
        <v>8615.5</v>
      </c>
      <c r="I22" s="28">
        <f t="shared" si="2"/>
        <v>11290.699999999997</v>
      </c>
    </row>
    <row r="23" spans="1:9" ht="15">
      <c r="A23" s="26" t="s">
        <v>16</v>
      </c>
      <c r="B23" s="28">
        <v>152294.8</v>
      </c>
      <c r="C23" s="28">
        <v>160929</v>
      </c>
      <c r="D23" s="28">
        <f t="shared" si="0"/>
        <v>105.66939908650855</v>
      </c>
      <c r="E23" s="28">
        <v>166020</v>
      </c>
      <c r="F23" s="28">
        <v>160708.9</v>
      </c>
      <c r="G23" s="28">
        <f t="shared" si="1"/>
        <v>96.80092759908445</v>
      </c>
      <c r="H23" s="28">
        <f t="shared" si="2"/>
        <v>13725.200000000012</v>
      </c>
      <c r="I23" s="28">
        <f t="shared" si="2"/>
        <v>-220.10000000000582</v>
      </c>
    </row>
    <row r="24" spans="1:9" ht="15">
      <c r="A24" s="26" t="s">
        <v>17</v>
      </c>
      <c r="B24" s="28">
        <v>106112</v>
      </c>
      <c r="C24" s="28">
        <v>98071</v>
      </c>
      <c r="D24" s="28">
        <f t="shared" si="0"/>
        <v>92.42215772014475</v>
      </c>
      <c r="E24" s="28">
        <v>115675.1</v>
      </c>
      <c r="F24" s="28">
        <v>101057</v>
      </c>
      <c r="G24" s="28">
        <f>F24/E23*100</f>
        <v>60.870377063004454</v>
      </c>
      <c r="H24" s="28">
        <f t="shared" si="2"/>
        <v>9563.100000000006</v>
      </c>
      <c r="I24" s="28">
        <f t="shared" si="2"/>
        <v>2986</v>
      </c>
    </row>
    <row r="25" spans="1:9" ht="15">
      <c r="A25" s="26" t="s">
        <v>77</v>
      </c>
      <c r="B25" s="28">
        <v>111384.4</v>
      </c>
      <c r="C25" s="28">
        <v>105097</v>
      </c>
      <c r="D25" s="28">
        <f t="shared" si="0"/>
        <v>94.35522389131692</v>
      </c>
      <c r="E25" s="19">
        <v>121422.7</v>
      </c>
      <c r="F25" s="28">
        <v>114486.9</v>
      </c>
      <c r="G25" s="28">
        <f>F25/E24*100</f>
        <v>98.97281264507227</v>
      </c>
      <c r="H25" s="28">
        <f t="shared" si="2"/>
        <v>10038.300000000003</v>
      </c>
      <c r="I25" s="28">
        <f t="shared" si="2"/>
        <v>9389.899999999994</v>
      </c>
    </row>
    <row r="26" spans="1:9" ht="15">
      <c r="A26" s="26" t="s">
        <v>78</v>
      </c>
      <c r="B26" s="28">
        <v>127857.5</v>
      </c>
      <c r="C26" s="28">
        <v>126772</v>
      </c>
      <c r="D26" s="28">
        <f t="shared" si="0"/>
        <v>99.15100795807832</v>
      </c>
      <c r="E26" s="28">
        <v>139380.4</v>
      </c>
      <c r="F26" s="28">
        <v>135662</v>
      </c>
      <c r="G26" s="28">
        <f t="shared" si="1"/>
        <v>97.33219304866395</v>
      </c>
      <c r="H26" s="28">
        <f t="shared" si="2"/>
        <v>11522.899999999994</v>
      </c>
      <c r="I26" s="28">
        <f t="shared" si="2"/>
        <v>8890</v>
      </c>
    </row>
    <row r="27" spans="1:9" ht="15">
      <c r="A27" s="26" t="s">
        <v>1</v>
      </c>
      <c r="B27" s="28">
        <v>3254690.3</v>
      </c>
      <c r="C27" s="28">
        <v>3923073</v>
      </c>
      <c r="D27" s="28">
        <f t="shared" si="0"/>
        <v>120.53598463730944</v>
      </c>
      <c r="E27" s="28">
        <v>3610886.8</v>
      </c>
      <c r="F27" s="28">
        <v>3831114.9</v>
      </c>
      <c r="G27" s="28">
        <f t="shared" si="1"/>
        <v>106.09900315900238</v>
      </c>
      <c r="H27" s="28">
        <f t="shared" si="2"/>
        <v>356196.5</v>
      </c>
      <c r="I27" s="28">
        <f t="shared" si="2"/>
        <v>-91958.1000000001</v>
      </c>
    </row>
    <row r="28" spans="1:9" ht="15">
      <c r="A28" s="26" t="s">
        <v>0</v>
      </c>
      <c r="B28" s="28">
        <v>137886.3</v>
      </c>
      <c r="C28" s="28">
        <v>134155</v>
      </c>
      <c r="D28" s="28">
        <f t="shared" si="0"/>
        <v>97.29392985379984</v>
      </c>
      <c r="E28" s="28">
        <v>150313.1</v>
      </c>
      <c r="F28" s="28">
        <v>121825.6</v>
      </c>
      <c r="G28" s="28">
        <f t="shared" si="1"/>
        <v>81.04789269864037</v>
      </c>
      <c r="H28" s="28">
        <f t="shared" si="2"/>
        <v>12426.800000000017</v>
      </c>
      <c r="I28" s="28">
        <f t="shared" si="2"/>
        <v>-12329.399999999994</v>
      </c>
    </row>
    <row r="29" spans="1:9" ht="15">
      <c r="A29" s="26" t="s">
        <v>79</v>
      </c>
      <c r="B29" s="28">
        <v>84349.8</v>
      </c>
      <c r="C29" s="28">
        <v>77095</v>
      </c>
      <c r="D29" s="28">
        <f t="shared" si="0"/>
        <v>91.39914973123825</v>
      </c>
      <c r="E29" s="28">
        <v>91951.7</v>
      </c>
      <c r="F29" s="28">
        <v>87867.7</v>
      </c>
      <c r="G29" s="28">
        <f t="shared" si="1"/>
        <v>95.55853779756112</v>
      </c>
      <c r="H29" s="28">
        <f t="shared" si="2"/>
        <v>7601.899999999994</v>
      </c>
      <c r="I29" s="28">
        <f t="shared" si="2"/>
        <v>10772.699999999997</v>
      </c>
    </row>
    <row r="34" spans="3:4" ht="15">
      <c r="C34" s="28"/>
      <c r="D34" s="28"/>
    </row>
    <row r="35" spans="3:4" ht="15">
      <c r="C35" s="28"/>
      <c r="D35" s="28"/>
    </row>
    <row r="51" ht="15">
      <c r="B51"/>
    </row>
    <row r="67" spans="6:7" ht="15">
      <c r="F67" s="19">
        <v>2015</v>
      </c>
      <c r="G67" s="19">
        <v>2016</v>
      </c>
    </row>
    <row r="68" spans="5:7" ht="15">
      <c r="E68" s="19" t="s">
        <v>80</v>
      </c>
      <c r="F68" s="19">
        <v>6210.9</v>
      </c>
      <c r="G68" s="19">
        <v>6022.8</v>
      </c>
    </row>
    <row r="69" spans="5:7" ht="15">
      <c r="E69" s="19" t="s">
        <v>81</v>
      </c>
      <c r="F69" s="19">
        <v>5535.9</v>
      </c>
      <c r="G69" s="19">
        <v>6736.6</v>
      </c>
    </row>
  </sheetData>
  <sheetProtection/>
  <mergeCells count="5">
    <mergeCell ref="A1:I1"/>
    <mergeCell ref="A3:A4"/>
    <mergeCell ref="B3:D3"/>
    <mergeCell ref="E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0.28125" style="19" customWidth="1"/>
    <col min="2" max="2" width="17.00390625" style="19" customWidth="1"/>
    <col min="3" max="3" width="24.57421875" style="19" customWidth="1"/>
    <col min="4" max="4" width="22.28125" style="19" customWidth="1"/>
  </cols>
  <sheetData>
    <row r="1" spans="1:4" ht="15">
      <c r="A1" s="305" t="s">
        <v>82</v>
      </c>
      <c r="B1" s="305"/>
      <c r="C1" s="305"/>
      <c r="D1" s="305"/>
    </row>
    <row r="2" spans="1:4" ht="15">
      <c r="A2" s="36"/>
      <c r="B2" s="36"/>
      <c r="C2" s="36"/>
      <c r="D2" s="36"/>
    </row>
    <row r="3" spans="1:5" ht="15">
      <c r="A3" s="324" t="s">
        <v>49</v>
      </c>
      <c r="B3" s="326" t="s">
        <v>83</v>
      </c>
      <c r="C3" s="327" t="s">
        <v>84</v>
      </c>
      <c r="D3" s="328"/>
      <c r="E3" s="40"/>
    </row>
    <row r="4" spans="1:5" ht="15">
      <c r="A4" s="325"/>
      <c r="B4" s="326"/>
      <c r="C4" s="38" t="s">
        <v>85</v>
      </c>
      <c r="D4" s="39" t="s">
        <v>86</v>
      </c>
      <c r="E4" s="40"/>
    </row>
    <row r="5" spans="1:4" ht="15">
      <c r="A5" s="37" t="s">
        <v>6</v>
      </c>
      <c r="B5" s="33">
        <f aca="true" t="shared" si="0" ref="B5:B29">C5+D5</f>
        <v>691987.9</v>
      </c>
      <c r="C5" s="24">
        <f>SUM(C6:C29)</f>
        <v>500819.7</v>
      </c>
      <c r="D5" s="24">
        <f>SUM(D6:D29)</f>
        <v>191168.19999999998</v>
      </c>
    </row>
    <row r="6" spans="1:4" ht="15">
      <c r="A6" s="26" t="s">
        <v>7</v>
      </c>
      <c r="B6" s="27">
        <f t="shared" si="0"/>
        <v>5885</v>
      </c>
      <c r="C6" s="27">
        <v>5291</v>
      </c>
      <c r="D6" s="27">
        <v>594</v>
      </c>
    </row>
    <row r="7" spans="1:4" ht="15">
      <c r="A7" s="26" t="s">
        <v>8</v>
      </c>
      <c r="B7" s="27">
        <f t="shared" si="0"/>
        <v>2912.6</v>
      </c>
      <c r="C7" s="27">
        <v>1795.3</v>
      </c>
      <c r="D7" s="27">
        <v>1117.3</v>
      </c>
    </row>
    <row r="8" spans="1:4" ht="15">
      <c r="A8" s="26" t="s">
        <v>5</v>
      </c>
      <c r="B8" s="27">
        <f t="shared" si="0"/>
        <v>725.2</v>
      </c>
      <c r="C8" s="27">
        <v>725.2</v>
      </c>
      <c r="D8" s="27">
        <v>0</v>
      </c>
    </row>
    <row r="9" spans="1:4" ht="15">
      <c r="A9" s="26" t="s">
        <v>9</v>
      </c>
      <c r="B9" s="27">
        <f t="shared" si="0"/>
        <v>18181.6</v>
      </c>
      <c r="C9" s="27">
        <v>0</v>
      </c>
      <c r="D9" s="27">
        <v>18181.6</v>
      </c>
    </row>
    <row r="10" spans="1:4" ht="15">
      <c r="A10" s="26" t="s">
        <v>10</v>
      </c>
      <c r="B10" s="27">
        <f t="shared" si="0"/>
        <v>6657.9</v>
      </c>
      <c r="C10" s="27">
        <v>4157.9</v>
      </c>
      <c r="D10" s="27">
        <v>2500</v>
      </c>
    </row>
    <row r="11" spans="1:4" ht="15">
      <c r="A11" s="26" t="s">
        <v>11</v>
      </c>
      <c r="B11" s="27">
        <f t="shared" si="0"/>
        <v>6215.099999999999</v>
      </c>
      <c r="C11" s="27">
        <v>186.4</v>
      </c>
      <c r="D11" s="27">
        <v>6028.7</v>
      </c>
    </row>
    <row r="12" spans="1:4" ht="15">
      <c r="A12" s="26" t="s">
        <v>73</v>
      </c>
      <c r="B12" s="27">
        <f t="shared" si="0"/>
        <v>3726</v>
      </c>
      <c r="C12" s="27">
        <v>541.2</v>
      </c>
      <c r="D12" s="27">
        <v>3184.8</v>
      </c>
    </row>
    <row r="13" spans="1:4" ht="15">
      <c r="A13" s="26" t="s">
        <v>4</v>
      </c>
      <c r="B13" s="27">
        <f t="shared" si="0"/>
        <v>126</v>
      </c>
      <c r="C13" s="27">
        <v>126</v>
      </c>
      <c r="D13" s="27">
        <v>0</v>
      </c>
    </row>
    <row r="14" spans="1:4" ht="15">
      <c r="A14" s="26" t="s">
        <v>74</v>
      </c>
      <c r="B14" s="27">
        <f t="shared" si="0"/>
        <v>1438.4</v>
      </c>
      <c r="C14" s="27">
        <v>934.4</v>
      </c>
      <c r="D14" s="27">
        <v>504</v>
      </c>
    </row>
    <row r="15" spans="1:4" ht="15">
      <c r="A15" s="26" t="s">
        <v>3</v>
      </c>
      <c r="B15" s="27">
        <f t="shared" si="0"/>
        <v>24381.3</v>
      </c>
      <c r="C15" s="27">
        <v>20381.3</v>
      </c>
      <c r="D15" s="27">
        <v>4000</v>
      </c>
    </row>
    <row r="16" spans="1:4" ht="15">
      <c r="A16" s="26" t="s">
        <v>12</v>
      </c>
      <c r="B16" s="27">
        <f t="shared" si="0"/>
        <v>4521.7</v>
      </c>
      <c r="C16" s="27">
        <v>128</v>
      </c>
      <c r="D16" s="27">
        <v>4393.7</v>
      </c>
    </row>
    <row r="17" spans="1:4" ht="15">
      <c r="A17" s="26" t="s">
        <v>2</v>
      </c>
      <c r="B17" s="27">
        <f t="shared" si="0"/>
        <v>3648.2</v>
      </c>
      <c r="C17" s="27">
        <v>268.2</v>
      </c>
      <c r="D17" s="27">
        <v>3380</v>
      </c>
    </row>
    <row r="18" spans="1:4" ht="15">
      <c r="A18" s="26" t="s">
        <v>13</v>
      </c>
      <c r="B18" s="27">
        <f t="shared" si="0"/>
        <v>2542.2</v>
      </c>
      <c r="C18" s="27">
        <v>537.8</v>
      </c>
      <c r="D18" s="27">
        <v>2004.4</v>
      </c>
    </row>
    <row r="19" spans="1:4" ht="15">
      <c r="A19" s="26" t="s">
        <v>14</v>
      </c>
      <c r="B19" s="27">
        <f t="shared" si="0"/>
        <v>2317.6</v>
      </c>
      <c r="C19" s="27">
        <v>1804</v>
      </c>
      <c r="D19" s="27">
        <v>513.6</v>
      </c>
    </row>
    <row r="20" spans="1:4" ht="15">
      <c r="A20" s="26" t="s">
        <v>15</v>
      </c>
      <c r="B20" s="27">
        <f t="shared" si="0"/>
        <v>9415.9</v>
      </c>
      <c r="C20" s="27">
        <v>5440.2</v>
      </c>
      <c r="D20" s="27">
        <v>3975.7</v>
      </c>
    </row>
    <row r="21" spans="1:4" ht="15">
      <c r="A21" s="26" t="s">
        <v>75</v>
      </c>
      <c r="B21" s="27">
        <f t="shared" si="0"/>
        <v>6414</v>
      </c>
      <c r="C21" s="27">
        <v>2881.8</v>
      </c>
      <c r="D21" s="27">
        <v>3532.2</v>
      </c>
    </row>
    <row r="22" spans="1:4" ht="15">
      <c r="A22" s="26" t="s">
        <v>76</v>
      </c>
      <c r="B22" s="27">
        <f t="shared" si="0"/>
        <v>5936.5</v>
      </c>
      <c r="C22" s="27">
        <v>3436.5</v>
      </c>
      <c r="D22" s="27">
        <v>2500</v>
      </c>
    </row>
    <row r="23" spans="1:4" ht="15">
      <c r="A23" s="26" t="s">
        <v>16</v>
      </c>
      <c r="B23" s="27">
        <f t="shared" si="0"/>
        <v>2220.9</v>
      </c>
      <c r="C23" s="27">
        <v>120.9</v>
      </c>
      <c r="D23" s="27">
        <v>2100</v>
      </c>
    </row>
    <row r="24" spans="1:4" ht="15">
      <c r="A24" s="26" t="s">
        <v>17</v>
      </c>
      <c r="B24" s="27">
        <f t="shared" si="0"/>
        <v>3587.2</v>
      </c>
      <c r="C24" s="27">
        <v>1520.8</v>
      </c>
      <c r="D24" s="27">
        <v>2066.4</v>
      </c>
    </row>
    <row r="25" spans="1:4" ht="15">
      <c r="A25" s="26" t="s">
        <v>77</v>
      </c>
      <c r="B25" s="27">
        <f t="shared" si="0"/>
        <v>284.5</v>
      </c>
      <c r="C25" s="27">
        <v>284.5</v>
      </c>
      <c r="D25" s="27">
        <v>0</v>
      </c>
    </row>
    <row r="26" spans="1:4" ht="15">
      <c r="A26" s="26" t="s">
        <v>78</v>
      </c>
      <c r="B26" s="27">
        <f t="shared" si="0"/>
        <v>278.5</v>
      </c>
      <c r="C26" s="27">
        <v>278.5</v>
      </c>
      <c r="D26" s="27">
        <v>0</v>
      </c>
    </row>
    <row r="27" spans="1:4" ht="15">
      <c r="A27" s="26" t="s">
        <v>1</v>
      </c>
      <c r="B27" s="27">
        <f t="shared" si="0"/>
        <v>579282.8</v>
      </c>
      <c r="C27" s="27">
        <v>448691</v>
      </c>
      <c r="D27" s="27">
        <v>130591.8</v>
      </c>
    </row>
    <row r="28" spans="1:4" ht="15">
      <c r="A28" s="26" t="s">
        <v>0</v>
      </c>
      <c r="B28" s="27">
        <f t="shared" si="0"/>
        <v>1060.3</v>
      </c>
      <c r="C28" s="27">
        <v>1060.3</v>
      </c>
      <c r="D28" s="27">
        <v>0</v>
      </c>
    </row>
    <row r="29" spans="1:4" ht="15">
      <c r="A29" s="34" t="s">
        <v>79</v>
      </c>
      <c r="B29" s="35">
        <f t="shared" si="0"/>
        <v>228.5</v>
      </c>
      <c r="C29" s="35">
        <v>228.5</v>
      </c>
      <c r="D29" s="35">
        <v>0</v>
      </c>
    </row>
  </sheetData>
  <sheetProtection/>
  <mergeCells count="4">
    <mergeCell ref="A1:D1"/>
    <mergeCell ref="A3:A4"/>
    <mergeCell ref="B3:B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4">
      <selection activeCell="K15" sqref="K15"/>
    </sheetView>
  </sheetViews>
  <sheetFormatPr defaultColWidth="9.140625" defaultRowHeight="15"/>
  <cols>
    <col min="1" max="1" width="52.140625" style="62" customWidth="1"/>
    <col min="2" max="3" width="12.140625" style="62" customWidth="1"/>
    <col min="4" max="4" width="8.00390625" style="62" customWidth="1"/>
    <col min="5" max="9" width="9.140625" style="62" customWidth="1"/>
    <col min="10" max="16384" width="9.140625" style="62" customWidth="1"/>
  </cols>
  <sheetData>
    <row r="1" spans="1:4" ht="31.5" customHeight="1">
      <c r="A1" s="236" t="s">
        <v>191</v>
      </c>
      <c r="B1" s="236"/>
      <c r="C1" s="236"/>
      <c r="D1" s="236"/>
    </row>
    <row r="2" spans="1:4" ht="15" customHeight="1">
      <c r="A2" s="237" t="s">
        <v>20</v>
      </c>
      <c r="B2" s="239" t="s">
        <v>89</v>
      </c>
      <c r="C2" s="239"/>
      <c r="D2" s="239"/>
    </row>
    <row r="3" spans="1:4" ht="15.75">
      <c r="A3" s="238"/>
      <c r="B3" s="63" t="s">
        <v>90</v>
      </c>
      <c r="C3" s="63" t="s">
        <v>91</v>
      </c>
      <c r="D3" s="64" t="s">
        <v>72</v>
      </c>
    </row>
    <row r="4" spans="1:4" ht="15.75">
      <c r="A4" s="65" t="s">
        <v>192</v>
      </c>
      <c r="B4" s="66">
        <v>3340195.3</v>
      </c>
      <c r="C4" s="67">
        <v>5143241</v>
      </c>
      <c r="D4" s="68">
        <v>154</v>
      </c>
    </row>
    <row r="5" spans="1:4" ht="15.75">
      <c r="A5" s="69" t="s">
        <v>193</v>
      </c>
      <c r="B5" s="70">
        <v>2782137.3</v>
      </c>
      <c r="C5" s="70">
        <v>4489139.7</v>
      </c>
      <c r="D5" s="71">
        <v>161.4</v>
      </c>
    </row>
    <row r="6" spans="1:4" ht="15.75">
      <c r="A6" s="69" t="s">
        <v>194</v>
      </c>
      <c r="B6" s="72" t="s">
        <v>100</v>
      </c>
      <c r="C6" s="72" t="s">
        <v>100</v>
      </c>
      <c r="D6" s="71" t="s">
        <v>100</v>
      </c>
    </row>
    <row r="7" spans="1:4" ht="15.75">
      <c r="A7" s="69" t="s">
        <v>195</v>
      </c>
      <c r="B7" s="73">
        <v>73662.2</v>
      </c>
      <c r="C7" s="70">
        <v>47814.7</v>
      </c>
      <c r="D7" s="71">
        <v>64.9</v>
      </c>
    </row>
    <row r="8" spans="1:4" ht="15.75">
      <c r="A8" s="69" t="s">
        <v>196</v>
      </c>
      <c r="B8" s="73">
        <v>32709</v>
      </c>
      <c r="C8" s="70">
        <v>78600.8</v>
      </c>
      <c r="D8" s="74">
        <v>240.3</v>
      </c>
    </row>
    <row r="9" spans="1:4" ht="15.75" customHeight="1">
      <c r="A9" s="69" t="s">
        <v>197</v>
      </c>
      <c r="B9" s="73">
        <v>2013500</v>
      </c>
      <c r="C9" s="70">
        <v>2003432.4</v>
      </c>
      <c r="D9" s="71">
        <v>99.5</v>
      </c>
    </row>
    <row r="10" spans="1:4" ht="15.75">
      <c r="A10" s="69" t="s">
        <v>198</v>
      </c>
      <c r="B10" s="73">
        <v>94082</v>
      </c>
      <c r="C10" s="73">
        <v>86612.1</v>
      </c>
      <c r="D10" s="71">
        <v>92.1</v>
      </c>
    </row>
    <row r="11" spans="1:4" ht="15.75">
      <c r="A11" s="69" t="s">
        <v>199</v>
      </c>
      <c r="B11" s="73">
        <v>13210</v>
      </c>
      <c r="C11" s="73">
        <v>10209.6</v>
      </c>
      <c r="D11" s="71">
        <v>77.3</v>
      </c>
    </row>
    <row r="12" spans="1:4" ht="15.75">
      <c r="A12" s="69" t="s">
        <v>200</v>
      </c>
      <c r="B12" s="73">
        <v>87573.1</v>
      </c>
      <c r="C12" s="73">
        <v>113018.8</v>
      </c>
      <c r="D12" s="71">
        <v>129.1</v>
      </c>
    </row>
    <row r="13" spans="1:4" ht="15.75">
      <c r="A13" s="69" t="s">
        <v>201</v>
      </c>
      <c r="B13" s="72" t="s">
        <v>100</v>
      </c>
      <c r="C13" s="72" t="s">
        <v>100</v>
      </c>
      <c r="D13" s="71" t="s">
        <v>100</v>
      </c>
    </row>
    <row r="14" spans="1:4" ht="15.75">
      <c r="A14" s="69" t="s">
        <v>202</v>
      </c>
      <c r="B14" s="73">
        <v>43367.2</v>
      </c>
      <c r="C14" s="70">
        <v>38879.3</v>
      </c>
      <c r="D14" s="71">
        <v>89.7</v>
      </c>
    </row>
    <row r="15" spans="1:4" ht="15.75">
      <c r="A15" s="69" t="s">
        <v>203</v>
      </c>
      <c r="B15" s="73">
        <v>166498.6</v>
      </c>
      <c r="C15" s="70">
        <v>1663670.9</v>
      </c>
      <c r="D15" s="71">
        <v>999.2</v>
      </c>
    </row>
    <row r="16" spans="1:4" ht="15.75">
      <c r="A16" s="69" t="s">
        <v>204</v>
      </c>
      <c r="B16" s="71">
        <v>1650</v>
      </c>
      <c r="C16" s="70">
        <v>1163.9</v>
      </c>
      <c r="D16" s="71">
        <v>70.5</v>
      </c>
    </row>
    <row r="17" spans="1:4" ht="15.75">
      <c r="A17" s="69" t="s">
        <v>205</v>
      </c>
      <c r="B17" s="72" t="s">
        <v>100</v>
      </c>
      <c r="C17" s="73">
        <v>4575</v>
      </c>
      <c r="D17" s="71" t="s">
        <v>100</v>
      </c>
    </row>
    <row r="18" spans="1:4" ht="15" customHeight="1">
      <c r="A18" s="69" t="s">
        <v>206</v>
      </c>
      <c r="B18" s="73">
        <v>230</v>
      </c>
      <c r="C18" s="73">
        <v>3210</v>
      </c>
      <c r="D18" s="71">
        <v>1395.7</v>
      </c>
    </row>
    <row r="19" spans="1:4" ht="30" customHeight="1">
      <c r="A19" s="75" t="s">
        <v>207</v>
      </c>
      <c r="B19" s="72" t="s">
        <v>100</v>
      </c>
      <c r="C19" s="72" t="s">
        <v>100</v>
      </c>
      <c r="D19" s="71" t="s">
        <v>100</v>
      </c>
    </row>
    <row r="20" spans="1:4" ht="15.75">
      <c r="A20" s="69" t="s">
        <v>208</v>
      </c>
      <c r="B20" s="73">
        <v>59168.6</v>
      </c>
      <c r="C20" s="70">
        <v>72108.2</v>
      </c>
      <c r="D20" s="71">
        <v>121.9</v>
      </c>
    </row>
    <row r="21" spans="1:4" ht="15.75">
      <c r="A21" s="69" t="s">
        <v>209</v>
      </c>
      <c r="B21" s="72" t="s">
        <v>100</v>
      </c>
      <c r="C21" s="72" t="s">
        <v>100</v>
      </c>
      <c r="D21" s="71" t="s">
        <v>100</v>
      </c>
    </row>
    <row r="22" spans="1:4" ht="15.75">
      <c r="A22" s="69" t="s">
        <v>210</v>
      </c>
      <c r="B22" s="70">
        <v>96351.6</v>
      </c>
      <c r="C22" s="70">
        <v>147584.2</v>
      </c>
      <c r="D22" s="71">
        <v>153.2</v>
      </c>
    </row>
    <row r="23" spans="1:4" ht="15.75">
      <c r="A23" s="69" t="s">
        <v>196</v>
      </c>
      <c r="B23" s="73">
        <v>28020</v>
      </c>
      <c r="C23" s="70">
        <v>41398.3</v>
      </c>
      <c r="D23" s="71">
        <v>147.7</v>
      </c>
    </row>
    <row r="24" spans="1:4" ht="15.75">
      <c r="A24" s="69" t="s">
        <v>211</v>
      </c>
      <c r="B24" s="71">
        <v>1000</v>
      </c>
      <c r="C24" s="73">
        <v>8038.7</v>
      </c>
      <c r="D24" s="71">
        <v>803.9</v>
      </c>
    </row>
    <row r="25" spans="1:4" ht="15.75">
      <c r="A25" s="69" t="s">
        <v>212</v>
      </c>
      <c r="B25" s="73">
        <v>71115</v>
      </c>
      <c r="C25" s="73">
        <v>168822.8</v>
      </c>
      <c r="D25" s="71">
        <v>237.4</v>
      </c>
    </row>
    <row r="26" spans="1:4" ht="15.75">
      <c r="A26" s="69" t="s">
        <v>213</v>
      </c>
      <c r="B26" s="73">
        <v>558058</v>
      </c>
      <c r="C26" s="73">
        <v>654101.3</v>
      </c>
      <c r="D26" s="71">
        <v>117.2</v>
      </c>
    </row>
    <row r="27" spans="1:4" ht="15.75">
      <c r="A27" s="69" t="s">
        <v>214</v>
      </c>
      <c r="B27" s="72" t="s">
        <v>100</v>
      </c>
      <c r="C27" s="71">
        <v>47832</v>
      </c>
      <c r="D27" s="71" t="s">
        <v>100</v>
      </c>
    </row>
    <row r="28" spans="1:4" ht="15.75">
      <c r="A28" s="69" t="s">
        <v>215</v>
      </c>
      <c r="B28" s="73">
        <v>463430</v>
      </c>
      <c r="C28" s="73">
        <v>456740.8</v>
      </c>
      <c r="D28" s="71">
        <v>98.6</v>
      </c>
    </row>
    <row r="29" spans="1:4" ht="15.75">
      <c r="A29" s="69" t="s">
        <v>216</v>
      </c>
      <c r="B29" s="73">
        <v>56330</v>
      </c>
      <c r="C29" s="70">
        <v>106474.5</v>
      </c>
      <c r="D29" s="74">
        <v>189</v>
      </c>
    </row>
    <row r="30" spans="1:4" ht="15.75">
      <c r="A30" s="69" t="s">
        <v>196</v>
      </c>
      <c r="B30" s="73">
        <v>38298</v>
      </c>
      <c r="C30" s="73">
        <v>43054</v>
      </c>
      <c r="D30" s="71">
        <v>112.4</v>
      </c>
    </row>
    <row r="31" spans="1:5" ht="15.75">
      <c r="A31" s="76"/>
      <c r="B31" s="76"/>
      <c r="C31" s="76"/>
      <c r="D31" s="76"/>
      <c r="E31" s="76"/>
    </row>
    <row r="32" spans="1:5" ht="15.75">
      <c r="A32" s="76"/>
      <c r="B32" s="76"/>
      <c r="C32" s="76"/>
      <c r="D32" s="76"/>
      <c r="E32" s="76"/>
    </row>
    <row r="33" spans="1:5" ht="15.75">
      <c r="A33" s="76"/>
      <c r="B33" s="76"/>
      <c r="C33" s="76"/>
      <c r="D33" s="76"/>
      <c r="E33" s="76"/>
    </row>
    <row r="34" spans="1:5" ht="15.75">
      <c r="A34" s="76"/>
      <c r="B34" s="76"/>
      <c r="C34" s="76"/>
      <c r="D34" s="76"/>
      <c r="E34" s="76"/>
    </row>
    <row r="35" spans="1:5" ht="15.75">
      <c r="A35" s="76"/>
      <c r="B35" s="76"/>
      <c r="C35" s="76"/>
      <c r="D35" s="76"/>
      <c r="E35" s="76"/>
    </row>
    <row r="36" spans="1:5" ht="15.75">
      <c r="A36" s="76"/>
      <c r="B36" s="76"/>
      <c r="C36" s="76"/>
      <c r="D36" s="76"/>
      <c r="E36" s="76"/>
    </row>
    <row r="37" spans="1:5" ht="15.75">
      <c r="A37" s="76"/>
      <c r="B37" s="76"/>
      <c r="C37" s="76"/>
      <c r="D37" s="76"/>
      <c r="E37" s="76"/>
    </row>
    <row r="38" spans="1:5" ht="15.75">
      <c r="A38" s="76"/>
      <c r="B38" s="76"/>
      <c r="C38" s="76"/>
      <c r="D38" s="76"/>
      <c r="E38" s="76"/>
    </row>
    <row r="39" spans="1:5" ht="15.75">
      <c r="A39" s="76"/>
      <c r="B39" s="76"/>
      <c r="C39" s="76"/>
      <c r="D39" s="76"/>
      <c r="E39" s="76"/>
    </row>
    <row r="40" spans="1:5" ht="15.75">
      <c r="A40" s="76"/>
      <c r="B40" s="76"/>
      <c r="C40" s="76"/>
      <c r="D40" s="76"/>
      <c r="E40" s="76"/>
    </row>
    <row r="41" spans="1:5" ht="15.75">
      <c r="A41" s="76"/>
      <c r="B41" s="76"/>
      <c r="C41" s="76"/>
      <c r="D41" s="76"/>
      <c r="E41" s="76"/>
    </row>
    <row r="42" spans="1:5" ht="15.75">
      <c r="A42" s="76"/>
      <c r="B42" s="76"/>
      <c r="C42" s="76"/>
      <c r="D42" s="76"/>
      <c r="E42" s="76"/>
    </row>
  </sheetData>
  <sheetProtection/>
  <mergeCells count="3">
    <mergeCell ref="A1:D1"/>
    <mergeCell ref="A2:A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H18" sqref="H18"/>
    </sheetView>
  </sheetViews>
  <sheetFormatPr defaultColWidth="9.140625" defaultRowHeight="15"/>
  <cols>
    <col min="1" max="1" width="27.28125" style="1" customWidth="1"/>
    <col min="2" max="5" width="14.140625" style="1" customWidth="1"/>
    <col min="6" max="16384" width="9.140625" style="1" customWidth="1"/>
  </cols>
  <sheetData>
    <row r="1" spans="1:5" ht="28.5" customHeight="1">
      <c r="A1" s="240" t="s">
        <v>189</v>
      </c>
      <c r="B1" s="240"/>
      <c r="C1" s="240"/>
      <c r="D1" s="240"/>
      <c r="E1" s="240"/>
    </row>
    <row r="2" spans="1:5" ht="15">
      <c r="A2" s="55" t="s">
        <v>151</v>
      </c>
      <c r="B2" s="42">
        <v>2014</v>
      </c>
      <c r="C2" s="42">
        <v>2015</v>
      </c>
      <c r="D2" s="43">
        <v>2016</v>
      </c>
      <c r="E2" s="43">
        <v>2017</v>
      </c>
    </row>
    <row r="3" spans="1:5" ht="15">
      <c r="A3" s="53" t="s">
        <v>135</v>
      </c>
      <c r="B3" s="56">
        <v>2574773.6</v>
      </c>
      <c r="C3" s="56">
        <v>1757191</v>
      </c>
      <c r="D3" s="57">
        <v>28756623.7</v>
      </c>
      <c r="E3" s="57">
        <v>3900255.7</v>
      </c>
    </row>
    <row r="4" spans="1:5" ht="15">
      <c r="A4" s="47" t="s">
        <v>167</v>
      </c>
      <c r="B4" s="58">
        <v>38914.4</v>
      </c>
      <c r="C4" s="58">
        <v>17093.6</v>
      </c>
      <c r="D4" s="58">
        <v>646187.6</v>
      </c>
      <c r="E4" s="59">
        <v>11693.4</v>
      </c>
    </row>
    <row r="5" spans="1:5" ht="15">
      <c r="A5" s="47" t="s">
        <v>168</v>
      </c>
      <c r="B5" s="59">
        <v>13420</v>
      </c>
      <c r="C5" s="59">
        <v>6256.2</v>
      </c>
      <c r="D5" s="59">
        <v>589573.1</v>
      </c>
      <c r="E5" s="59">
        <v>4183.6</v>
      </c>
    </row>
    <row r="6" spans="1:5" ht="15">
      <c r="A6" s="47" t="s">
        <v>169</v>
      </c>
      <c r="B6" s="58">
        <v>34269.4</v>
      </c>
      <c r="C6" s="58">
        <v>19688.3</v>
      </c>
      <c r="D6" s="59">
        <v>669427</v>
      </c>
      <c r="E6" s="59">
        <v>14381</v>
      </c>
    </row>
    <row r="7" spans="1:5" ht="15">
      <c r="A7" s="47" t="s">
        <v>9</v>
      </c>
      <c r="B7" s="58">
        <v>10448.6</v>
      </c>
      <c r="C7" s="58">
        <v>8592.6</v>
      </c>
      <c r="D7" s="59">
        <v>650000.4</v>
      </c>
      <c r="E7" s="59">
        <v>7748.4</v>
      </c>
    </row>
    <row r="8" spans="1:5" ht="15">
      <c r="A8" s="47" t="s">
        <v>170</v>
      </c>
      <c r="B8" s="58">
        <v>7858.9</v>
      </c>
      <c r="C8" s="58">
        <v>11586.1</v>
      </c>
      <c r="D8" s="58">
        <v>916889.6</v>
      </c>
      <c r="E8" s="59">
        <v>243214</v>
      </c>
    </row>
    <row r="9" spans="1:5" ht="15">
      <c r="A9" s="47" t="s">
        <v>171</v>
      </c>
      <c r="B9" s="58">
        <v>24178.8</v>
      </c>
      <c r="C9" s="59">
        <v>11317</v>
      </c>
      <c r="D9" s="60">
        <v>829709.8</v>
      </c>
      <c r="E9" s="60">
        <v>175449.9</v>
      </c>
    </row>
    <row r="10" spans="1:5" ht="15">
      <c r="A10" s="47" t="s">
        <v>172</v>
      </c>
      <c r="B10" s="58">
        <v>16734.6</v>
      </c>
      <c r="C10" s="58">
        <v>10811.6</v>
      </c>
      <c r="D10" s="58">
        <v>646014.8</v>
      </c>
      <c r="E10" s="58">
        <v>17928.4</v>
      </c>
    </row>
    <row r="11" spans="1:5" ht="15">
      <c r="A11" s="47" t="s">
        <v>173</v>
      </c>
      <c r="B11" s="58">
        <v>12669.2</v>
      </c>
      <c r="C11" s="58">
        <v>9268.3</v>
      </c>
      <c r="D11" s="58">
        <v>640523.1</v>
      </c>
      <c r="E11" s="58">
        <v>24125.8</v>
      </c>
    </row>
    <row r="12" spans="1:5" ht="15">
      <c r="A12" s="47" t="s">
        <v>174</v>
      </c>
      <c r="B12" s="58">
        <v>16224.7</v>
      </c>
      <c r="C12" s="58">
        <v>13450.2</v>
      </c>
      <c r="D12" s="61">
        <v>740143.9</v>
      </c>
      <c r="E12" s="61">
        <v>13349.1</v>
      </c>
    </row>
    <row r="13" spans="1:5" ht="15">
      <c r="A13" s="47" t="s">
        <v>175</v>
      </c>
      <c r="B13" s="59">
        <v>31659.2</v>
      </c>
      <c r="C13" s="59">
        <v>25903.8</v>
      </c>
      <c r="D13" s="59">
        <v>1000029.1</v>
      </c>
      <c r="E13" s="59">
        <v>451023.3</v>
      </c>
    </row>
    <row r="14" spans="1:5" ht="15">
      <c r="A14" s="47" t="s">
        <v>176</v>
      </c>
      <c r="B14" s="58">
        <v>13261.3</v>
      </c>
      <c r="C14" s="58">
        <v>6236.1</v>
      </c>
      <c r="D14" s="58">
        <v>805958.3</v>
      </c>
      <c r="E14" s="58">
        <v>37035.9</v>
      </c>
    </row>
    <row r="15" spans="1:5" ht="15">
      <c r="A15" s="47" t="s">
        <v>177</v>
      </c>
      <c r="B15" s="59">
        <v>17152.7</v>
      </c>
      <c r="C15" s="59">
        <v>12021.1</v>
      </c>
      <c r="D15" s="58">
        <v>632323.4</v>
      </c>
      <c r="E15" s="58">
        <v>39330.1</v>
      </c>
    </row>
    <row r="16" spans="1:5" ht="15">
      <c r="A16" s="47" t="s">
        <v>13</v>
      </c>
      <c r="B16" s="58">
        <v>30027.9</v>
      </c>
      <c r="C16" s="58">
        <v>16537.1</v>
      </c>
      <c r="D16" s="58">
        <v>637102.1</v>
      </c>
      <c r="E16" s="59">
        <v>18767</v>
      </c>
    </row>
    <row r="17" spans="1:5" ht="15">
      <c r="A17" s="47" t="s">
        <v>178</v>
      </c>
      <c r="B17" s="58">
        <v>25799.6</v>
      </c>
      <c r="C17" s="59">
        <v>14038</v>
      </c>
      <c r="D17" s="58">
        <v>623851.5</v>
      </c>
      <c r="E17" s="58">
        <v>10830.9</v>
      </c>
    </row>
    <row r="18" spans="1:5" ht="15">
      <c r="A18" s="47" t="s">
        <v>179</v>
      </c>
      <c r="B18" s="58">
        <v>21114.4</v>
      </c>
      <c r="C18" s="59">
        <v>14285.1</v>
      </c>
      <c r="D18" s="58">
        <v>601113.6</v>
      </c>
      <c r="E18" s="59">
        <v>12432</v>
      </c>
    </row>
    <row r="19" spans="1:5" ht="15">
      <c r="A19" s="47" t="s">
        <v>180</v>
      </c>
      <c r="B19" s="58">
        <v>14221.6</v>
      </c>
      <c r="C19" s="58">
        <v>17372.3</v>
      </c>
      <c r="D19" s="58">
        <v>749874.3</v>
      </c>
      <c r="E19" s="58">
        <v>7276.3</v>
      </c>
    </row>
    <row r="20" spans="1:5" ht="15">
      <c r="A20" s="47" t="s">
        <v>181</v>
      </c>
      <c r="B20" s="58">
        <v>19795.4</v>
      </c>
      <c r="C20" s="58">
        <v>16680.7</v>
      </c>
      <c r="D20" s="60">
        <v>598326.9</v>
      </c>
      <c r="E20" s="60">
        <v>180274.5</v>
      </c>
    </row>
    <row r="21" spans="1:5" ht="15">
      <c r="A21" s="47" t="s">
        <v>16</v>
      </c>
      <c r="B21" s="59">
        <v>1152.9</v>
      </c>
      <c r="C21" s="58">
        <v>2438.9</v>
      </c>
      <c r="D21" s="58">
        <v>799748.5</v>
      </c>
      <c r="E21" s="58">
        <v>8704.2</v>
      </c>
    </row>
    <row r="22" spans="1:5" ht="15">
      <c r="A22" s="47" t="s">
        <v>182</v>
      </c>
      <c r="B22" s="58">
        <v>19991.2</v>
      </c>
      <c r="C22" s="58">
        <v>13901.8</v>
      </c>
      <c r="D22" s="58">
        <v>599482.7</v>
      </c>
      <c r="E22" s="58">
        <v>213703.2</v>
      </c>
    </row>
    <row r="23" spans="1:5" ht="15">
      <c r="A23" s="47" t="s">
        <v>183</v>
      </c>
      <c r="B23" s="58">
        <v>7629.6</v>
      </c>
      <c r="C23" s="58">
        <v>4370.7</v>
      </c>
      <c r="D23" s="58">
        <v>528495.8</v>
      </c>
      <c r="E23" s="58">
        <v>6568.6</v>
      </c>
    </row>
    <row r="24" spans="1:5" ht="15">
      <c r="A24" s="47" t="s">
        <v>78</v>
      </c>
      <c r="B24" s="58">
        <v>20805.7</v>
      </c>
      <c r="C24" s="59">
        <v>13700.2</v>
      </c>
      <c r="D24" s="59">
        <v>489861.4</v>
      </c>
      <c r="E24" s="59">
        <v>16475.7</v>
      </c>
    </row>
    <row r="25" spans="1:5" ht="15">
      <c r="A25" s="47" t="s">
        <v>184</v>
      </c>
      <c r="B25" s="59">
        <v>205722.1</v>
      </c>
      <c r="C25" s="58">
        <v>172436.3</v>
      </c>
      <c r="D25" s="59">
        <v>6340932.1</v>
      </c>
      <c r="E25" s="59">
        <v>190779.8</v>
      </c>
    </row>
    <row r="26" spans="1:5" ht="15">
      <c r="A26" s="47" t="s">
        <v>18</v>
      </c>
      <c r="B26" s="58">
        <v>13042.3</v>
      </c>
      <c r="C26" s="59">
        <v>14348.3</v>
      </c>
      <c r="D26" s="58">
        <v>591680.4</v>
      </c>
      <c r="E26" s="58">
        <v>335231.5</v>
      </c>
    </row>
    <row r="27" spans="1:5" ht="15">
      <c r="A27" s="47" t="s">
        <v>19</v>
      </c>
      <c r="B27" s="59">
        <v>8346</v>
      </c>
      <c r="C27" s="58">
        <v>17217.6</v>
      </c>
      <c r="D27" s="58">
        <v>543163.4</v>
      </c>
      <c r="E27" s="58">
        <v>10552.6</v>
      </c>
    </row>
    <row r="28" spans="1:5" ht="25.5">
      <c r="A28" s="50" t="s">
        <v>185</v>
      </c>
      <c r="B28" s="59">
        <v>1950333.1</v>
      </c>
      <c r="C28" s="59">
        <v>1287639.1</v>
      </c>
      <c r="D28" s="58">
        <v>6886210.9</v>
      </c>
      <c r="E28" s="58">
        <v>1849196.5</v>
      </c>
    </row>
    <row r="29" ht="15">
      <c r="C29" s="1" t="s">
        <v>190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5.421875" style="1" customWidth="1"/>
    <col min="2" max="5" width="14.140625" style="1" customWidth="1"/>
    <col min="6" max="16384" width="9.140625" style="1" customWidth="1"/>
  </cols>
  <sheetData>
    <row r="1" spans="1:5" ht="28.5" customHeight="1">
      <c r="A1" s="240" t="s">
        <v>188</v>
      </c>
      <c r="B1" s="240"/>
      <c r="C1" s="240"/>
      <c r="D1" s="240"/>
      <c r="E1" s="240"/>
    </row>
    <row r="2" spans="1:5" ht="15">
      <c r="A2" s="55" t="s">
        <v>151</v>
      </c>
      <c r="B2" s="42">
        <v>2014</v>
      </c>
      <c r="C2" s="42">
        <v>2015</v>
      </c>
      <c r="D2" s="43">
        <v>2016</v>
      </c>
      <c r="E2" s="43">
        <v>2017</v>
      </c>
    </row>
    <row r="3" spans="1:5" ht="15">
      <c r="A3" s="53" t="s">
        <v>135</v>
      </c>
      <c r="B3" s="57">
        <v>24355659.1</v>
      </c>
      <c r="C3" s="57">
        <v>24852446.1</v>
      </c>
      <c r="D3" s="57">
        <v>26810547.8</v>
      </c>
      <c r="E3" s="57">
        <v>28962256.1</v>
      </c>
    </row>
    <row r="4" spans="1:5" ht="15">
      <c r="A4" s="47" t="s">
        <v>167</v>
      </c>
      <c r="B4" s="58">
        <v>507291.8</v>
      </c>
      <c r="C4" s="58">
        <v>519423.8</v>
      </c>
      <c r="D4" s="58">
        <v>495308.3</v>
      </c>
      <c r="E4" s="58">
        <v>521730.1</v>
      </c>
    </row>
    <row r="5" spans="1:5" ht="15">
      <c r="A5" s="47" t="s">
        <v>168</v>
      </c>
      <c r="B5" s="58">
        <v>603689.5</v>
      </c>
      <c r="C5" s="58">
        <v>497216.9</v>
      </c>
      <c r="D5" s="58">
        <v>554448.8</v>
      </c>
      <c r="E5" s="58">
        <v>522748.3</v>
      </c>
    </row>
    <row r="6" spans="1:5" ht="15">
      <c r="A6" s="47" t="s">
        <v>169</v>
      </c>
      <c r="B6" s="58">
        <v>695699.2</v>
      </c>
      <c r="C6" s="58">
        <v>607631.9</v>
      </c>
      <c r="D6" s="58">
        <v>615073.6</v>
      </c>
      <c r="E6" s="58">
        <v>580380.5</v>
      </c>
    </row>
    <row r="7" spans="1:5" ht="15">
      <c r="A7" s="47" t="s">
        <v>9</v>
      </c>
      <c r="B7" s="58">
        <v>603314.9</v>
      </c>
      <c r="C7" s="58">
        <v>541124.9</v>
      </c>
      <c r="D7" s="59">
        <v>608308</v>
      </c>
      <c r="E7" s="59">
        <v>650509.8</v>
      </c>
    </row>
    <row r="8" spans="1:5" ht="15">
      <c r="A8" s="47" t="s">
        <v>170</v>
      </c>
      <c r="B8" s="58">
        <v>781444.5</v>
      </c>
      <c r="C8" s="58">
        <v>719340.5</v>
      </c>
      <c r="D8" s="58">
        <v>864660.4</v>
      </c>
      <c r="E8" s="58">
        <v>853872.2</v>
      </c>
    </row>
    <row r="9" spans="1:5" ht="15">
      <c r="A9" s="47" t="s">
        <v>171</v>
      </c>
      <c r="B9" s="58">
        <v>821496.6</v>
      </c>
      <c r="C9" s="58">
        <v>763089.7</v>
      </c>
      <c r="D9" s="58">
        <v>781271.6</v>
      </c>
      <c r="E9" s="58">
        <v>714445.6</v>
      </c>
    </row>
    <row r="10" spans="1:5" ht="15">
      <c r="A10" s="47" t="s">
        <v>172</v>
      </c>
      <c r="B10" s="59">
        <v>647584.5</v>
      </c>
      <c r="C10" s="58">
        <v>572299.4</v>
      </c>
      <c r="D10" s="58">
        <v>570674.3</v>
      </c>
      <c r="E10" s="58">
        <v>719861.6</v>
      </c>
    </row>
    <row r="11" spans="1:5" ht="15">
      <c r="A11" s="47" t="s">
        <v>173</v>
      </c>
      <c r="B11" s="58">
        <v>634530.2</v>
      </c>
      <c r="C11" s="59">
        <v>591554</v>
      </c>
      <c r="D11" s="58">
        <v>609721.2</v>
      </c>
      <c r="E11" s="58">
        <v>590647.1</v>
      </c>
    </row>
    <row r="12" spans="1:5" ht="15">
      <c r="A12" s="47" t="s">
        <v>174</v>
      </c>
      <c r="B12" s="59">
        <v>730644</v>
      </c>
      <c r="C12" s="58">
        <v>693843.7</v>
      </c>
      <c r="D12" s="58">
        <v>649353.7</v>
      </c>
      <c r="E12" s="58">
        <v>641191.3</v>
      </c>
    </row>
    <row r="13" spans="1:5" ht="15">
      <c r="A13" s="47" t="s">
        <v>175</v>
      </c>
      <c r="B13" s="59">
        <v>1018544.6</v>
      </c>
      <c r="C13" s="59">
        <v>992896.5</v>
      </c>
      <c r="D13" s="58">
        <v>974536.9</v>
      </c>
      <c r="E13" s="59">
        <v>952871</v>
      </c>
    </row>
    <row r="14" spans="1:5" ht="15">
      <c r="A14" s="47" t="s">
        <v>176</v>
      </c>
      <c r="B14" s="59">
        <v>666841</v>
      </c>
      <c r="C14" s="58">
        <v>677335.2</v>
      </c>
      <c r="D14" s="58">
        <v>772735.5</v>
      </c>
      <c r="E14" s="59">
        <v>753068.4</v>
      </c>
    </row>
    <row r="15" spans="1:5" ht="15">
      <c r="A15" s="47" t="s">
        <v>177</v>
      </c>
      <c r="B15" s="59">
        <v>583360.2</v>
      </c>
      <c r="C15" s="58">
        <v>575728.2</v>
      </c>
      <c r="D15" s="58">
        <v>551666.2</v>
      </c>
      <c r="E15" s="59">
        <v>523149.9</v>
      </c>
    </row>
    <row r="16" spans="1:5" ht="15">
      <c r="A16" s="47" t="s">
        <v>13</v>
      </c>
      <c r="B16" s="59">
        <v>642773</v>
      </c>
      <c r="C16" s="58">
        <v>668719.8</v>
      </c>
      <c r="D16" s="58">
        <v>582347.1</v>
      </c>
      <c r="E16" s="58">
        <v>580013.6</v>
      </c>
    </row>
    <row r="17" spans="1:5" ht="15">
      <c r="A17" s="47" t="s">
        <v>178</v>
      </c>
      <c r="B17" s="58">
        <v>623161.5</v>
      </c>
      <c r="C17" s="58">
        <v>615021.5</v>
      </c>
      <c r="D17" s="58">
        <v>601241.2</v>
      </c>
      <c r="E17" s="58">
        <v>608999.3</v>
      </c>
    </row>
    <row r="18" spans="1:5" ht="15">
      <c r="A18" s="47" t="s">
        <v>179</v>
      </c>
      <c r="B18" s="58">
        <v>565282.8</v>
      </c>
      <c r="C18" s="58">
        <v>549590.3</v>
      </c>
      <c r="D18" s="58">
        <v>546128.3</v>
      </c>
      <c r="E18" s="58">
        <v>539754.8</v>
      </c>
    </row>
    <row r="19" spans="1:5" ht="15">
      <c r="A19" s="47" t="s">
        <v>180</v>
      </c>
      <c r="B19" s="58">
        <v>780515.3</v>
      </c>
      <c r="C19" s="58">
        <v>679653.7</v>
      </c>
      <c r="D19" s="58">
        <v>734537.3</v>
      </c>
      <c r="E19" s="59">
        <v>742603.4</v>
      </c>
    </row>
    <row r="20" spans="1:5" ht="15">
      <c r="A20" s="47" t="s">
        <v>181</v>
      </c>
      <c r="B20" s="58">
        <v>619712.7</v>
      </c>
      <c r="C20" s="58">
        <v>607704.5</v>
      </c>
      <c r="D20" s="58">
        <v>597267.3</v>
      </c>
      <c r="E20" s="59">
        <v>617727.2</v>
      </c>
    </row>
    <row r="21" spans="1:5" ht="15">
      <c r="A21" s="47" t="s">
        <v>16</v>
      </c>
      <c r="B21" s="59">
        <v>807585.6</v>
      </c>
      <c r="C21" s="58">
        <v>833315.9</v>
      </c>
      <c r="D21" s="59">
        <v>741935.4</v>
      </c>
      <c r="E21" s="59">
        <v>822038.5</v>
      </c>
    </row>
    <row r="22" spans="1:5" ht="15">
      <c r="A22" s="47" t="s">
        <v>182</v>
      </c>
      <c r="B22" s="59">
        <v>602167</v>
      </c>
      <c r="C22" s="58">
        <v>573101.7</v>
      </c>
      <c r="D22" s="58">
        <v>552506.6</v>
      </c>
      <c r="E22" s="58">
        <v>592230.3</v>
      </c>
    </row>
    <row r="23" spans="1:5" ht="15">
      <c r="A23" s="47" t="s">
        <v>183</v>
      </c>
      <c r="B23" s="58">
        <v>572761.2</v>
      </c>
      <c r="C23" s="58">
        <v>495454.1</v>
      </c>
      <c r="D23" s="59">
        <v>500614.6</v>
      </c>
      <c r="E23" s="59">
        <v>508979.2</v>
      </c>
    </row>
    <row r="24" spans="1:5" ht="15">
      <c r="A24" s="47" t="s">
        <v>78</v>
      </c>
      <c r="B24" s="58">
        <v>475705.8</v>
      </c>
      <c r="C24" s="58">
        <v>433933.9</v>
      </c>
      <c r="D24" s="58">
        <v>480491.1</v>
      </c>
      <c r="E24" s="58">
        <v>474210.2</v>
      </c>
    </row>
    <row r="25" spans="1:5" ht="15">
      <c r="A25" s="47" t="s">
        <v>184</v>
      </c>
      <c r="B25" s="59">
        <v>5886716.1</v>
      </c>
      <c r="C25" s="58">
        <v>5611874.7</v>
      </c>
      <c r="D25" s="58">
        <v>6054040.7</v>
      </c>
      <c r="E25" s="58">
        <v>6206865.4</v>
      </c>
    </row>
    <row r="26" spans="1:5" ht="15">
      <c r="A26" s="47" t="s">
        <v>18</v>
      </c>
      <c r="B26" s="58">
        <v>539922.7</v>
      </c>
      <c r="C26" s="59">
        <v>499946</v>
      </c>
      <c r="D26" s="58">
        <v>544462.2</v>
      </c>
      <c r="E26" s="59">
        <v>593875.6</v>
      </c>
    </row>
    <row r="27" spans="1:5" ht="15">
      <c r="A27" s="47" t="s">
        <v>19</v>
      </c>
      <c r="B27" s="58">
        <v>648556.7</v>
      </c>
      <c r="C27" s="59">
        <v>631924</v>
      </c>
      <c r="D27" s="59">
        <v>476695.1</v>
      </c>
      <c r="E27" s="59">
        <v>462690.7</v>
      </c>
    </row>
    <row r="28" spans="1:5" ht="25.5">
      <c r="A28" s="50" t="s">
        <v>185</v>
      </c>
      <c r="B28" s="59">
        <v>3296357.7</v>
      </c>
      <c r="C28" s="58">
        <v>4900721.3</v>
      </c>
      <c r="D28" s="59">
        <v>6350522.4</v>
      </c>
      <c r="E28" s="59">
        <v>8187792.1</v>
      </c>
    </row>
    <row r="30" spans="4:5" ht="15">
      <c r="D30" s="54"/>
      <c r="E30" s="5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5.421875" style="1" customWidth="1"/>
    <col min="2" max="5" width="14.140625" style="1" customWidth="1"/>
    <col min="6" max="16384" width="9.140625" style="1" customWidth="1"/>
  </cols>
  <sheetData>
    <row r="1" spans="1:5" ht="28.5" customHeight="1">
      <c r="A1" s="240" t="s">
        <v>186</v>
      </c>
      <c r="B1" s="240"/>
      <c r="C1" s="240"/>
      <c r="D1" s="240"/>
      <c r="E1" s="240"/>
    </row>
    <row r="2" spans="1:5" ht="15">
      <c r="A2" s="55" t="s">
        <v>151</v>
      </c>
      <c r="B2" s="42">
        <v>2014</v>
      </c>
      <c r="C2" s="42">
        <v>2015</v>
      </c>
      <c r="D2" s="43">
        <v>2016</v>
      </c>
      <c r="E2" s="43">
        <v>2017</v>
      </c>
    </row>
    <row r="3" spans="1:5" ht="15">
      <c r="A3" s="53" t="s">
        <v>135</v>
      </c>
      <c r="B3" s="56">
        <v>3585262.3</v>
      </c>
      <c r="C3" s="57">
        <v>3081747.3</v>
      </c>
      <c r="D3" s="56">
        <v>3500999.7</v>
      </c>
      <c r="E3" s="56">
        <v>5143241</v>
      </c>
    </row>
    <row r="4" spans="1:5" ht="15">
      <c r="A4" s="47" t="s">
        <v>167</v>
      </c>
      <c r="B4" s="58">
        <v>36311.2</v>
      </c>
      <c r="C4" s="58">
        <v>40840.5</v>
      </c>
      <c r="D4" s="58">
        <v>40309.2</v>
      </c>
      <c r="E4" s="58">
        <v>41146.9</v>
      </c>
    </row>
    <row r="5" spans="1:5" ht="15">
      <c r="A5" s="47" t="s">
        <v>168</v>
      </c>
      <c r="B5" s="58">
        <v>36706.9</v>
      </c>
      <c r="C5" s="58">
        <v>26200.9</v>
      </c>
      <c r="D5" s="58">
        <v>40836.2</v>
      </c>
      <c r="E5" s="58">
        <v>37406.8</v>
      </c>
    </row>
    <row r="6" spans="1:5" ht="15">
      <c r="A6" s="47" t="s">
        <v>169</v>
      </c>
      <c r="B6" s="58">
        <v>58749.2</v>
      </c>
      <c r="C6" s="58">
        <v>50473.8</v>
      </c>
      <c r="D6" s="58">
        <v>54383.5</v>
      </c>
      <c r="E6" s="58">
        <v>51686.6</v>
      </c>
    </row>
    <row r="7" spans="1:5" ht="15">
      <c r="A7" s="47" t="s">
        <v>9</v>
      </c>
      <c r="B7" s="58">
        <v>50960.5</v>
      </c>
      <c r="C7" s="58">
        <v>41503.5</v>
      </c>
      <c r="D7" s="58">
        <v>39378.9</v>
      </c>
      <c r="E7" s="59">
        <v>45928</v>
      </c>
    </row>
    <row r="8" spans="1:5" ht="15">
      <c r="A8" s="47" t="s">
        <v>170</v>
      </c>
      <c r="B8" s="58">
        <v>55835.6</v>
      </c>
      <c r="C8" s="58">
        <v>54509.9</v>
      </c>
      <c r="D8" s="58">
        <v>59043.1</v>
      </c>
      <c r="E8" s="58">
        <v>295893.7</v>
      </c>
    </row>
    <row r="9" spans="1:5" ht="15">
      <c r="A9" s="47" t="s">
        <v>171</v>
      </c>
      <c r="B9" s="59">
        <v>73848.6</v>
      </c>
      <c r="C9" s="58">
        <v>48691.9</v>
      </c>
      <c r="D9" s="59">
        <v>57001.7</v>
      </c>
      <c r="E9" s="59">
        <v>248081.3</v>
      </c>
    </row>
    <row r="10" spans="1:5" ht="15">
      <c r="A10" s="47" t="s">
        <v>172</v>
      </c>
      <c r="B10" s="58">
        <v>59042.3</v>
      </c>
      <c r="C10" s="58">
        <v>74895.4</v>
      </c>
      <c r="D10" s="58">
        <v>74531.9</v>
      </c>
      <c r="E10" s="58">
        <v>105142.4</v>
      </c>
    </row>
    <row r="11" spans="1:5" ht="15">
      <c r="A11" s="47" t="s">
        <v>173</v>
      </c>
      <c r="B11" s="58">
        <v>59120.1</v>
      </c>
      <c r="C11" s="58">
        <v>60411.4</v>
      </c>
      <c r="D11" s="58">
        <v>59991.1</v>
      </c>
      <c r="E11" s="59">
        <v>80226</v>
      </c>
    </row>
    <row r="12" spans="1:5" ht="15">
      <c r="A12" s="47" t="s">
        <v>174</v>
      </c>
      <c r="B12" s="58">
        <v>44923.2</v>
      </c>
      <c r="C12" s="58">
        <v>45550.6</v>
      </c>
      <c r="D12" s="58">
        <v>59722.6</v>
      </c>
      <c r="E12" s="58">
        <v>56895.1</v>
      </c>
    </row>
    <row r="13" spans="1:5" ht="15">
      <c r="A13" s="47" t="s">
        <v>175</v>
      </c>
      <c r="B13" s="58">
        <v>135061.4</v>
      </c>
      <c r="C13" s="58">
        <v>162942.4</v>
      </c>
      <c r="D13" s="59">
        <v>130119</v>
      </c>
      <c r="E13" s="59">
        <v>582042.3</v>
      </c>
    </row>
    <row r="14" spans="1:5" ht="15">
      <c r="A14" s="47" t="s">
        <v>176</v>
      </c>
      <c r="B14" s="58">
        <v>44415.5</v>
      </c>
      <c r="C14" s="58">
        <v>59075.8</v>
      </c>
      <c r="D14" s="58">
        <v>72411.5</v>
      </c>
      <c r="E14" s="58">
        <v>96066.3</v>
      </c>
    </row>
    <row r="15" spans="1:5" ht="15">
      <c r="A15" s="47" t="s">
        <v>177</v>
      </c>
      <c r="B15" s="59">
        <v>39430</v>
      </c>
      <c r="C15" s="58">
        <v>24303.6</v>
      </c>
      <c r="D15" s="58">
        <v>54194.8</v>
      </c>
      <c r="E15" s="58">
        <v>73916.2</v>
      </c>
    </row>
    <row r="16" spans="1:5" ht="15">
      <c r="A16" s="47" t="s">
        <v>13</v>
      </c>
      <c r="B16" s="58">
        <v>56163.2</v>
      </c>
      <c r="C16" s="58">
        <v>50310.1</v>
      </c>
      <c r="D16" s="58">
        <v>47828.8</v>
      </c>
      <c r="E16" s="58">
        <v>62176.1</v>
      </c>
    </row>
    <row r="17" spans="1:5" ht="15">
      <c r="A17" s="47" t="s">
        <v>178</v>
      </c>
      <c r="B17" s="58">
        <v>55591.9</v>
      </c>
      <c r="C17" s="58">
        <v>52277.7</v>
      </c>
      <c r="D17" s="58">
        <v>58209.3</v>
      </c>
      <c r="E17" s="58">
        <v>53831.7</v>
      </c>
    </row>
    <row r="18" spans="1:5" ht="15">
      <c r="A18" s="47" t="s">
        <v>179</v>
      </c>
      <c r="B18" s="58">
        <v>47564.3</v>
      </c>
      <c r="C18" s="58">
        <v>37825.4</v>
      </c>
      <c r="D18" s="58">
        <v>47442.6</v>
      </c>
      <c r="E18" s="58">
        <v>47588.5</v>
      </c>
    </row>
    <row r="19" spans="1:5" ht="15">
      <c r="A19" s="47" t="s">
        <v>180</v>
      </c>
      <c r="B19" s="58">
        <v>76510.9</v>
      </c>
      <c r="C19" s="59">
        <v>65066.1</v>
      </c>
      <c r="D19" s="58">
        <v>75943.4</v>
      </c>
      <c r="E19" s="58">
        <v>69810.4</v>
      </c>
    </row>
    <row r="20" spans="1:5" ht="15">
      <c r="A20" s="47" t="s">
        <v>181</v>
      </c>
      <c r="B20" s="58">
        <v>29980.2</v>
      </c>
      <c r="C20" s="59">
        <v>41627</v>
      </c>
      <c r="D20" s="58">
        <v>47378.9</v>
      </c>
      <c r="E20" s="58">
        <v>215204.4</v>
      </c>
    </row>
    <row r="21" spans="1:5" ht="15">
      <c r="A21" s="47" t="s">
        <v>16</v>
      </c>
      <c r="B21" s="59">
        <v>93182.3</v>
      </c>
      <c r="C21" s="58">
        <v>95515.4</v>
      </c>
      <c r="D21" s="59">
        <v>143015.3</v>
      </c>
      <c r="E21" s="59">
        <v>167668.3</v>
      </c>
    </row>
    <row r="22" spans="1:5" ht="15">
      <c r="A22" s="47" t="s">
        <v>182</v>
      </c>
      <c r="B22" s="58">
        <v>45806.4</v>
      </c>
      <c r="C22" s="58">
        <v>46712.1</v>
      </c>
      <c r="D22" s="58">
        <v>52812.9</v>
      </c>
      <c r="E22" s="58">
        <v>253159.3</v>
      </c>
    </row>
    <row r="23" spans="1:5" ht="15">
      <c r="A23" s="47" t="s">
        <v>183</v>
      </c>
      <c r="B23" s="58">
        <v>49289.1</v>
      </c>
      <c r="C23" s="59">
        <v>42796</v>
      </c>
      <c r="D23" s="59">
        <v>48174.8</v>
      </c>
      <c r="E23" s="59">
        <v>50384.8</v>
      </c>
    </row>
    <row r="24" spans="1:5" ht="15">
      <c r="A24" s="47" t="s">
        <v>78</v>
      </c>
      <c r="B24" s="58">
        <v>70117.3</v>
      </c>
      <c r="C24" s="58">
        <v>55577.9</v>
      </c>
      <c r="D24" s="58">
        <v>58419.3</v>
      </c>
      <c r="E24" s="58">
        <v>66323.6</v>
      </c>
    </row>
    <row r="25" spans="1:5" ht="15">
      <c r="A25" s="47" t="s">
        <v>184</v>
      </c>
      <c r="B25" s="59">
        <v>174357.2</v>
      </c>
      <c r="C25" s="58">
        <v>158692.6</v>
      </c>
      <c r="D25" s="58">
        <v>104958.1</v>
      </c>
      <c r="E25" s="58">
        <v>190779.8</v>
      </c>
    </row>
    <row r="26" spans="1:5" ht="15">
      <c r="A26" s="47" t="s">
        <v>18</v>
      </c>
      <c r="B26" s="58">
        <v>33906.5</v>
      </c>
      <c r="C26" s="58">
        <v>39091.3</v>
      </c>
      <c r="D26" s="59">
        <v>54175.1</v>
      </c>
      <c r="E26" s="59">
        <v>379267.1</v>
      </c>
    </row>
    <row r="27" spans="1:5" ht="15">
      <c r="A27" s="47" t="s">
        <v>19</v>
      </c>
      <c r="B27" s="59">
        <v>42180</v>
      </c>
      <c r="C27" s="58">
        <v>42438.3</v>
      </c>
      <c r="D27" s="58">
        <v>36599.6</v>
      </c>
      <c r="E27" s="58">
        <v>39748.6</v>
      </c>
    </row>
    <row r="28" spans="1:5" ht="15">
      <c r="A28" s="50" t="s">
        <v>187</v>
      </c>
      <c r="B28" s="58">
        <v>2116208.5</v>
      </c>
      <c r="C28" s="58">
        <v>1664417.7</v>
      </c>
      <c r="D28" s="58">
        <v>1984118.1</v>
      </c>
      <c r="E28" s="58">
        <v>1832866.8</v>
      </c>
    </row>
    <row r="30" spans="4:5" ht="15">
      <c r="D30" s="54"/>
      <c r="E30" s="5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3">
      <selection activeCell="B35" sqref="B35"/>
    </sheetView>
  </sheetViews>
  <sheetFormatPr defaultColWidth="9.140625" defaultRowHeight="15"/>
  <cols>
    <col min="1" max="1" width="18.7109375" style="62" customWidth="1"/>
    <col min="2" max="3" width="9.00390625" style="62" customWidth="1"/>
    <col min="4" max="4" width="9.00390625" style="62" bestFit="1" customWidth="1"/>
    <col min="5" max="5" width="8.8515625" style="62" customWidth="1"/>
    <col min="6" max="7" width="8.7109375" style="62" customWidth="1"/>
    <col min="8" max="18" width="9.140625" style="62" customWidth="1"/>
    <col min="19" max="19" width="22.28125" style="62" customWidth="1"/>
    <col min="20" max="20" width="15.7109375" style="62" customWidth="1"/>
    <col min="21" max="16384" width="9.140625" style="62" customWidth="1"/>
  </cols>
  <sheetData>
    <row r="1" spans="1:18" ht="28.5" customHeight="1">
      <c r="A1" s="241" t="s">
        <v>150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ht="15" customHeight="1">
      <c r="A2" s="237" t="s">
        <v>151</v>
      </c>
      <c r="B2" s="242" t="s">
        <v>152</v>
      </c>
      <c r="C2" s="243"/>
      <c r="D2" s="242" t="s">
        <v>153</v>
      </c>
      <c r="E2" s="243"/>
      <c r="F2" s="244" t="s">
        <v>33</v>
      </c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38.25">
      <c r="A3" s="238"/>
      <c r="B3" s="77">
        <v>2016</v>
      </c>
      <c r="C3" s="77">
        <v>2017</v>
      </c>
      <c r="D3" s="78">
        <v>2016</v>
      </c>
      <c r="E3" s="78">
        <v>2017</v>
      </c>
      <c r="F3" s="79" t="s">
        <v>154</v>
      </c>
      <c r="G3" s="79" t="s">
        <v>155</v>
      </c>
      <c r="H3" s="79" t="s">
        <v>156</v>
      </c>
      <c r="I3" s="79" t="s">
        <v>157</v>
      </c>
      <c r="J3" s="79" t="s">
        <v>158</v>
      </c>
      <c r="K3" s="79" t="s">
        <v>159</v>
      </c>
      <c r="L3" s="79" t="s">
        <v>160</v>
      </c>
      <c r="M3" s="80" t="s">
        <v>161</v>
      </c>
      <c r="N3" s="79" t="s">
        <v>162</v>
      </c>
      <c r="O3" s="79" t="s">
        <v>163</v>
      </c>
      <c r="P3" s="80" t="s">
        <v>164</v>
      </c>
      <c r="Q3" s="79" t="s">
        <v>165</v>
      </c>
      <c r="R3" s="81" t="s">
        <v>166</v>
      </c>
    </row>
    <row r="4" spans="1:18" ht="15.75">
      <c r="A4" s="65" t="s">
        <v>135</v>
      </c>
      <c r="B4" s="82">
        <v>175637.3</v>
      </c>
      <c r="C4" s="82">
        <v>117139.7</v>
      </c>
      <c r="D4" s="83">
        <v>915888.8</v>
      </c>
      <c r="E4" s="83">
        <v>641843.3</v>
      </c>
      <c r="F4" s="84">
        <v>169619</v>
      </c>
      <c r="G4" s="83">
        <v>78351.6</v>
      </c>
      <c r="H4" s="83">
        <v>11503.3</v>
      </c>
      <c r="I4" s="84">
        <v>131349</v>
      </c>
      <c r="J4" s="83">
        <v>38936.5</v>
      </c>
      <c r="K4" s="83">
        <v>3020.2</v>
      </c>
      <c r="L4" s="83">
        <v>4320.8</v>
      </c>
      <c r="M4" s="84">
        <v>5523.8</v>
      </c>
      <c r="N4" s="83">
        <v>56763.1</v>
      </c>
      <c r="O4" s="83">
        <v>47953.1</v>
      </c>
      <c r="P4" s="83">
        <v>40833.2</v>
      </c>
      <c r="Q4" s="84">
        <v>53256.5</v>
      </c>
      <c r="R4" s="84">
        <v>413.2</v>
      </c>
    </row>
    <row r="5" spans="1:20" ht="15.75">
      <c r="A5" s="69" t="s">
        <v>167</v>
      </c>
      <c r="B5" s="85">
        <v>5640.2</v>
      </c>
      <c r="C5" s="85">
        <v>4691.5</v>
      </c>
      <c r="D5" s="86">
        <v>26229.7</v>
      </c>
      <c r="E5" s="86">
        <v>26733.5</v>
      </c>
      <c r="F5" s="87">
        <v>8254</v>
      </c>
      <c r="G5" s="85">
        <v>4261.7</v>
      </c>
      <c r="H5" s="87">
        <v>2004.1</v>
      </c>
      <c r="I5" s="87">
        <v>400</v>
      </c>
      <c r="J5" s="85">
        <v>3124.5</v>
      </c>
      <c r="K5" s="85" t="s">
        <v>100</v>
      </c>
      <c r="L5" s="87" t="s">
        <v>100</v>
      </c>
      <c r="M5" s="85">
        <v>656.4</v>
      </c>
      <c r="N5" s="87" t="s">
        <v>100</v>
      </c>
      <c r="O5" s="85">
        <v>1252.1</v>
      </c>
      <c r="P5" s="85">
        <v>5507.1</v>
      </c>
      <c r="Q5" s="85">
        <v>1273.6</v>
      </c>
      <c r="R5" s="85" t="s">
        <v>100</v>
      </c>
      <c r="S5" s="88"/>
      <c r="T5" s="89"/>
    </row>
    <row r="6" spans="1:20" ht="15.75">
      <c r="A6" s="69" t="s">
        <v>168</v>
      </c>
      <c r="B6" s="85" t="s">
        <v>100</v>
      </c>
      <c r="C6" s="85">
        <v>1243.5</v>
      </c>
      <c r="D6" s="86">
        <v>27067.7</v>
      </c>
      <c r="E6" s="86">
        <v>11329.1</v>
      </c>
      <c r="F6" s="86">
        <v>403.4</v>
      </c>
      <c r="G6" s="86">
        <v>334.5</v>
      </c>
      <c r="H6" s="85" t="s">
        <v>100</v>
      </c>
      <c r="I6" s="85" t="s">
        <v>100</v>
      </c>
      <c r="J6" s="85">
        <v>2769.1</v>
      </c>
      <c r="K6" s="85" t="s">
        <v>100</v>
      </c>
      <c r="L6" s="85">
        <v>80.5</v>
      </c>
      <c r="M6" s="85" t="s">
        <v>100</v>
      </c>
      <c r="N6" s="85" t="s">
        <v>100</v>
      </c>
      <c r="O6" s="85">
        <v>5423.4</v>
      </c>
      <c r="P6" s="85">
        <v>244.7</v>
      </c>
      <c r="Q6" s="87">
        <v>2073.5</v>
      </c>
      <c r="R6" s="85" t="s">
        <v>100</v>
      </c>
      <c r="S6" s="88"/>
      <c r="T6" s="89"/>
    </row>
    <row r="7" spans="1:20" ht="15.75">
      <c r="A7" s="69" t="s">
        <v>169</v>
      </c>
      <c r="B7" s="85">
        <v>1605.8</v>
      </c>
      <c r="C7" s="85">
        <v>1507.3</v>
      </c>
      <c r="D7" s="90">
        <v>9163</v>
      </c>
      <c r="E7" s="90">
        <v>651.5</v>
      </c>
      <c r="F7" s="85" t="s">
        <v>100</v>
      </c>
      <c r="G7" s="87" t="s">
        <v>100</v>
      </c>
      <c r="H7" s="85" t="s">
        <v>100</v>
      </c>
      <c r="I7" s="85" t="s">
        <v>100</v>
      </c>
      <c r="J7" s="85" t="s">
        <v>100</v>
      </c>
      <c r="K7" s="85" t="s">
        <v>100</v>
      </c>
      <c r="L7" s="85" t="s">
        <v>100</v>
      </c>
      <c r="M7" s="85" t="s">
        <v>100</v>
      </c>
      <c r="N7" s="85" t="s">
        <v>100</v>
      </c>
      <c r="O7" s="85">
        <v>651.5</v>
      </c>
      <c r="P7" s="85" t="s">
        <v>100</v>
      </c>
      <c r="Q7" s="85" t="s">
        <v>100</v>
      </c>
      <c r="R7" s="85" t="s">
        <v>100</v>
      </c>
      <c r="S7" s="91"/>
      <c r="T7" s="92"/>
    </row>
    <row r="8" spans="1:20" ht="15.75">
      <c r="A8" s="69" t="s">
        <v>9</v>
      </c>
      <c r="B8" s="85">
        <v>700.1</v>
      </c>
      <c r="C8" s="87">
        <v>25000</v>
      </c>
      <c r="D8" s="90">
        <v>2120</v>
      </c>
      <c r="E8" s="90">
        <v>22328.1</v>
      </c>
      <c r="F8" s="90">
        <v>3727.4</v>
      </c>
      <c r="G8" s="86">
        <v>15301.8</v>
      </c>
      <c r="H8" s="86">
        <v>356.9</v>
      </c>
      <c r="I8" s="85" t="s">
        <v>100</v>
      </c>
      <c r="J8" s="87" t="s">
        <v>100</v>
      </c>
      <c r="K8" s="87" t="s">
        <v>100</v>
      </c>
      <c r="L8" s="87" t="s">
        <v>100</v>
      </c>
      <c r="M8" s="87" t="s">
        <v>100</v>
      </c>
      <c r="N8" s="87" t="s">
        <v>100</v>
      </c>
      <c r="O8" s="87">
        <v>2942</v>
      </c>
      <c r="P8" s="87" t="s">
        <v>100</v>
      </c>
      <c r="Q8" s="87" t="s">
        <v>100</v>
      </c>
      <c r="R8" s="87" t="s">
        <v>100</v>
      </c>
      <c r="S8" s="88"/>
      <c r="T8" s="89"/>
    </row>
    <row r="9" spans="1:20" ht="15.75">
      <c r="A9" s="69" t="s">
        <v>170</v>
      </c>
      <c r="B9" s="87">
        <v>7459</v>
      </c>
      <c r="C9" s="87">
        <v>7692.5</v>
      </c>
      <c r="D9" s="86">
        <v>31004.3</v>
      </c>
      <c r="E9" s="86">
        <v>13740.6</v>
      </c>
      <c r="F9" s="85" t="s">
        <v>100</v>
      </c>
      <c r="G9" s="85">
        <v>105.4</v>
      </c>
      <c r="H9" s="85">
        <v>226.4</v>
      </c>
      <c r="I9" s="87">
        <v>3276.1</v>
      </c>
      <c r="J9" s="87">
        <v>5190.9</v>
      </c>
      <c r="K9" s="87" t="s">
        <v>100</v>
      </c>
      <c r="L9" s="85" t="s">
        <v>100</v>
      </c>
      <c r="M9" s="85" t="s">
        <v>100</v>
      </c>
      <c r="N9" s="85" t="s">
        <v>100</v>
      </c>
      <c r="O9" s="85" t="s">
        <v>100</v>
      </c>
      <c r="P9" s="85">
        <v>22.8</v>
      </c>
      <c r="Q9" s="87">
        <v>4919</v>
      </c>
      <c r="R9" s="85" t="s">
        <v>100</v>
      </c>
      <c r="S9" s="88"/>
      <c r="T9" s="89"/>
    </row>
    <row r="10" spans="1:20" ht="15.75">
      <c r="A10" s="69" t="s">
        <v>171</v>
      </c>
      <c r="B10" s="85">
        <v>12263.1</v>
      </c>
      <c r="C10" s="85">
        <v>13647.5</v>
      </c>
      <c r="D10" s="90">
        <v>23781</v>
      </c>
      <c r="E10" s="90">
        <v>35136.9</v>
      </c>
      <c r="F10" s="85">
        <v>32.6</v>
      </c>
      <c r="G10" s="87">
        <v>5378.7</v>
      </c>
      <c r="H10" s="85">
        <v>1171.7</v>
      </c>
      <c r="I10" s="87">
        <v>1862.7</v>
      </c>
      <c r="J10" s="85">
        <v>4645.1</v>
      </c>
      <c r="K10" s="85" t="s">
        <v>100</v>
      </c>
      <c r="L10" s="85" t="s">
        <v>100</v>
      </c>
      <c r="M10" s="85" t="s">
        <v>100</v>
      </c>
      <c r="N10" s="87">
        <v>7881.3</v>
      </c>
      <c r="O10" s="85">
        <v>5971.7</v>
      </c>
      <c r="P10" s="85" t="s">
        <v>100</v>
      </c>
      <c r="Q10" s="85">
        <v>7779.9</v>
      </c>
      <c r="R10" s="85">
        <v>413.2</v>
      </c>
      <c r="S10" s="91"/>
      <c r="T10" s="92"/>
    </row>
    <row r="11" spans="1:20" ht="15.75">
      <c r="A11" s="69" t="s">
        <v>172</v>
      </c>
      <c r="B11" s="87">
        <v>75.8</v>
      </c>
      <c r="C11" s="87">
        <v>197.4</v>
      </c>
      <c r="D11" s="86">
        <v>37222.7</v>
      </c>
      <c r="E11" s="86">
        <v>18120.1</v>
      </c>
      <c r="F11" s="87">
        <v>3738.4</v>
      </c>
      <c r="G11" s="87">
        <v>1687.4</v>
      </c>
      <c r="H11" s="85">
        <v>197.8</v>
      </c>
      <c r="I11" s="85">
        <v>10025.2</v>
      </c>
      <c r="J11" s="85">
        <v>2050.3</v>
      </c>
      <c r="K11" s="85" t="s">
        <v>100</v>
      </c>
      <c r="L11" s="85" t="s">
        <v>100</v>
      </c>
      <c r="M11" s="85" t="s">
        <v>100</v>
      </c>
      <c r="N11" s="85" t="s">
        <v>100</v>
      </c>
      <c r="O11" s="85" t="s">
        <v>100</v>
      </c>
      <c r="P11" s="87">
        <v>100</v>
      </c>
      <c r="Q11" s="87">
        <v>321</v>
      </c>
      <c r="R11" s="85" t="s">
        <v>100</v>
      </c>
      <c r="S11" s="91"/>
      <c r="T11" s="92"/>
    </row>
    <row r="12" spans="1:20" ht="15.75">
      <c r="A12" s="69" t="s">
        <v>173</v>
      </c>
      <c r="B12" s="85" t="s">
        <v>100</v>
      </c>
      <c r="C12" s="85" t="s">
        <v>100</v>
      </c>
      <c r="D12" s="86">
        <v>37257.1</v>
      </c>
      <c r="E12" s="86">
        <v>7447.7</v>
      </c>
      <c r="F12" s="87" t="s">
        <v>100</v>
      </c>
      <c r="G12" s="85" t="s">
        <v>100</v>
      </c>
      <c r="H12" s="85">
        <v>1350.9</v>
      </c>
      <c r="I12" s="85" t="s">
        <v>100</v>
      </c>
      <c r="J12" s="85" t="s">
        <v>100</v>
      </c>
      <c r="K12" s="85" t="s">
        <v>100</v>
      </c>
      <c r="L12" s="85" t="s">
        <v>100</v>
      </c>
      <c r="M12" s="85" t="s">
        <v>100</v>
      </c>
      <c r="N12" s="85" t="s">
        <v>100</v>
      </c>
      <c r="O12" s="85">
        <v>6096.8</v>
      </c>
      <c r="P12" s="85" t="s">
        <v>100</v>
      </c>
      <c r="Q12" s="85" t="s">
        <v>100</v>
      </c>
      <c r="R12" s="85" t="s">
        <v>100</v>
      </c>
      <c r="S12" s="91"/>
      <c r="T12" s="92"/>
    </row>
    <row r="13" spans="1:20" ht="15.75">
      <c r="A13" s="69" t="s">
        <v>174</v>
      </c>
      <c r="B13" s="85">
        <v>1325.5</v>
      </c>
      <c r="C13" s="87">
        <v>1375</v>
      </c>
      <c r="D13" s="86">
        <v>2908.9</v>
      </c>
      <c r="E13" s="86">
        <v>7614.5</v>
      </c>
      <c r="F13" s="85">
        <v>375.6</v>
      </c>
      <c r="G13" s="85">
        <v>1335.4</v>
      </c>
      <c r="H13" s="85">
        <v>589.6</v>
      </c>
      <c r="I13" s="85" t="s">
        <v>100</v>
      </c>
      <c r="J13" s="85">
        <v>1701.4</v>
      </c>
      <c r="K13" s="85">
        <v>14</v>
      </c>
      <c r="L13" s="85" t="s">
        <v>100</v>
      </c>
      <c r="M13" s="85" t="s">
        <v>100</v>
      </c>
      <c r="N13" s="87" t="s">
        <v>100</v>
      </c>
      <c r="O13" s="85">
        <v>3351.4</v>
      </c>
      <c r="P13" s="87" t="s">
        <v>100</v>
      </c>
      <c r="Q13" s="87">
        <v>247.1</v>
      </c>
      <c r="R13" s="85" t="s">
        <v>100</v>
      </c>
      <c r="S13" s="91"/>
      <c r="T13" s="92"/>
    </row>
    <row r="14" spans="1:20" ht="15.75">
      <c r="A14" s="69" t="s">
        <v>175</v>
      </c>
      <c r="B14" s="85">
        <v>9.5</v>
      </c>
      <c r="C14" s="87">
        <v>700</v>
      </c>
      <c r="D14" s="90">
        <v>36635.3</v>
      </c>
      <c r="E14" s="90">
        <v>21391</v>
      </c>
      <c r="F14" s="87">
        <v>5314</v>
      </c>
      <c r="G14" s="85" t="s">
        <v>100</v>
      </c>
      <c r="H14" s="85" t="s">
        <v>100</v>
      </c>
      <c r="I14" s="85">
        <v>14718.7</v>
      </c>
      <c r="J14" s="85">
        <v>347.8</v>
      </c>
      <c r="K14" s="85" t="s">
        <v>100</v>
      </c>
      <c r="L14" s="85" t="s">
        <v>100</v>
      </c>
      <c r="M14" s="87" t="s">
        <v>100</v>
      </c>
      <c r="N14" s="85" t="s">
        <v>100</v>
      </c>
      <c r="O14" s="85">
        <v>952.6</v>
      </c>
      <c r="P14" s="85" t="s">
        <v>100</v>
      </c>
      <c r="Q14" s="85">
        <v>57.9</v>
      </c>
      <c r="R14" s="85" t="s">
        <v>100</v>
      </c>
      <c r="S14" s="88"/>
      <c r="T14" s="89"/>
    </row>
    <row r="15" spans="1:20" ht="15.75">
      <c r="A15" s="69" t="s">
        <v>176</v>
      </c>
      <c r="B15" s="85">
        <v>524.4</v>
      </c>
      <c r="C15" s="85">
        <v>524.4</v>
      </c>
      <c r="D15" s="86">
        <v>61134.9</v>
      </c>
      <c r="E15" s="86">
        <v>13151.7</v>
      </c>
      <c r="F15" s="85" t="s">
        <v>100</v>
      </c>
      <c r="G15" s="85">
        <v>12380.7</v>
      </c>
      <c r="H15" s="85" t="s">
        <v>100</v>
      </c>
      <c r="I15" s="85" t="s">
        <v>100</v>
      </c>
      <c r="J15" s="87" t="s">
        <v>100</v>
      </c>
      <c r="K15" s="85" t="s">
        <v>100</v>
      </c>
      <c r="L15" s="85" t="s">
        <v>100</v>
      </c>
      <c r="M15" s="85" t="s">
        <v>100</v>
      </c>
      <c r="N15" s="85" t="s">
        <v>100</v>
      </c>
      <c r="O15" s="85" t="s">
        <v>100</v>
      </c>
      <c r="P15" s="87" t="s">
        <v>100</v>
      </c>
      <c r="Q15" s="87">
        <v>771</v>
      </c>
      <c r="R15" s="85" t="s">
        <v>100</v>
      </c>
      <c r="S15" s="91"/>
      <c r="T15" s="92"/>
    </row>
    <row r="16" spans="1:20" ht="15.75">
      <c r="A16" s="69" t="s">
        <v>177</v>
      </c>
      <c r="B16" s="85">
        <v>376.1</v>
      </c>
      <c r="C16" s="85" t="s">
        <v>100</v>
      </c>
      <c r="D16" s="90">
        <v>13038</v>
      </c>
      <c r="E16" s="90">
        <v>20863.7</v>
      </c>
      <c r="F16" s="86">
        <v>3283.6</v>
      </c>
      <c r="G16" s="86">
        <v>3516.5</v>
      </c>
      <c r="H16" s="85" t="s">
        <v>100</v>
      </c>
      <c r="I16" s="85" t="s">
        <v>100</v>
      </c>
      <c r="J16" s="85">
        <v>4808.8</v>
      </c>
      <c r="K16" s="87" t="s">
        <v>100</v>
      </c>
      <c r="L16" s="85" t="s">
        <v>100</v>
      </c>
      <c r="M16" s="85" t="s">
        <v>100</v>
      </c>
      <c r="N16" s="85" t="s">
        <v>100</v>
      </c>
      <c r="O16" s="87">
        <v>5376.7</v>
      </c>
      <c r="P16" s="87" t="s">
        <v>100</v>
      </c>
      <c r="Q16" s="87">
        <v>3878.1</v>
      </c>
      <c r="R16" s="85" t="s">
        <v>100</v>
      </c>
      <c r="S16" s="91"/>
      <c r="T16" s="92"/>
    </row>
    <row r="17" spans="1:20" ht="15.75">
      <c r="A17" s="69" t="s">
        <v>13</v>
      </c>
      <c r="B17" s="85" t="s">
        <v>100</v>
      </c>
      <c r="C17" s="85" t="s">
        <v>100</v>
      </c>
      <c r="D17" s="90">
        <v>5638</v>
      </c>
      <c r="E17" s="90">
        <v>17486.1</v>
      </c>
      <c r="F17" s="85">
        <v>3783.5</v>
      </c>
      <c r="G17" s="87">
        <v>3344.9</v>
      </c>
      <c r="H17" s="85">
        <v>95.4</v>
      </c>
      <c r="I17" s="85">
        <v>8282.4</v>
      </c>
      <c r="J17" s="85" t="s">
        <v>100</v>
      </c>
      <c r="K17" s="85" t="s">
        <v>100</v>
      </c>
      <c r="L17" s="85" t="s">
        <v>100</v>
      </c>
      <c r="M17" s="85" t="s">
        <v>100</v>
      </c>
      <c r="N17" s="87">
        <v>110</v>
      </c>
      <c r="O17" s="87">
        <v>1860</v>
      </c>
      <c r="P17" s="85" t="s">
        <v>100</v>
      </c>
      <c r="Q17" s="85">
        <v>9.9</v>
      </c>
      <c r="R17" s="85" t="s">
        <v>100</v>
      </c>
      <c r="S17" s="91"/>
      <c r="T17" s="92"/>
    </row>
    <row r="18" spans="1:20" ht="15.75">
      <c r="A18" s="69" t="s">
        <v>178</v>
      </c>
      <c r="B18" s="85" t="s">
        <v>100</v>
      </c>
      <c r="C18" s="85" t="s">
        <v>100</v>
      </c>
      <c r="D18" s="86">
        <v>25570.4</v>
      </c>
      <c r="E18" s="90">
        <v>5620</v>
      </c>
      <c r="F18" s="90">
        <v>2150</v>
      </c>
      <c r="G18" s="90">
        <v>593</v>
      </c>
      <c r="H18" s="85" t="s">
        <v>100</v>
      </c>
      <c r="I18" s="85" t="s">
        <v>100</v>
      </c>
      <c r="J18" s="87">
        <v>2877</v>
      </c>
      <c r="K18" s="85" t="s">
        <v>100</v>
      </c>
      <c r="L18" s="85" t="s">
        <v>100</v>
      </c>
      <c r="M18" s="85" t="s">
        <v>100</v>
      </c>
      <c r="N18" s="87" t="s">
        <v>100</v>
      </c>
      <c r="O18" s="85" t="s">
        <v>100</v>
      </c>
      <c r="P18" s="85" t="s">
        <v>100</v>
      </c>
      <c r="Q18" s="87" t="s">
        <v>100</v>
      </c>
      <c r="R18" s="85" t="s">
        <v>100</v>
      </c>
      <c r="S18" s="91"/>
      <c r="T18" s="92"/>
    </row>
    <row r="19" spans="1:20" ht="15.75">
      <c r="A19" s="69" t="s">
        <v>179</v>
      </c>
      <c r="B19" s="87">
        <v>17359.1</v>
      </c>
      <c r="C19" s="87">
        <v>9950</v>
      </c>
      <c r="D19" s="86">
        <v>19475.6</v>
      </c>
      <c r="E19" s="86">
        <v>12487.4</v>
      </c>
      <c r="F19" s="87">
        <v>5451.2</v>
      </c>
      <c r="G19" s="87">
        <v>743.2</v>
      </c>
      <c r="H19" s="87">
        <v>1000</v>
      </c>
      <c r="I19" s="87" t="s">
        <v>100</v>
      </c>
      <c r="J19" s="87">
        <v>78.8</v>
      </c>
      <c r="K19" s="85">
        <v>1034.1</v>
      </c>
      <c r="L19" s="85" t="s">
        <v>100</v>
      </c>
      <c r="M19" s="85" t="s">
        <v>100</v>
      </c>
      <c r="N19" s="85" t="s">
        <v>100</v>
      </c>
      <c r="O19" s="85" t="s">
        <v>100</v>
      </c>
      <c r="P19" s="85" t="s">
        <v>100</v>
      </c>
      <c r="Q19" s="87">
        <v>4180.1</v>
      </c>
      <c r="R19" s="85" t="s">
        <v>100</v>
      </c>
      <c r="S19" s="91"/>
      <c r="T19" s="92"/>
    </row>
    <row r="20" spans="1:20" ht="15.75">
      <c r="A20" s="69" t="s">
        <v>180</v>
      </c>
      <c r="B20" s="85">
        <v>30575.1</v>
      </c>
      <c r="C20" s="85">
        <v>11784.1</v>
      </c>
      <c r="D20" s="86">
        <v>25373.4</v>
      </c>
      <c r="E20" s="86">
        <v>13942.8</v>
      </c>
      <c r="F20" s="87">
        <v>8254.3</v>
      </c>
      <c r="G20" s="85">
        <v>1357.3</v>
      </c>
      <c r="H20" s="85">
        <v>849.3</v>
      </c>
      <c r="I20" s="85">
        <v>3360.4</v>
      </c>
      <c r="J20" s="85" t="s">
        <v>100</v>
      </c>
      <c r="K20" s="85" t="s">
        <v>100</v>
      </c>
      <c r="L20" s="85" t="s">
        <v>100</v>
      </c>
      <c r="M20" s="85" t="s">
        <v>100</v>
      </c>
      <c r="N20" s="85" t="s">
        <v>100</v>
      </c>
      <c r="O20" s="87" t="s">
        <v>100</v>
      </c>
      <c r="P20" s="87">
        <v>121.6</v>
      </c>
      <c r="Q20" s="87" t="s">
        <v>100</v>
      </c>
      <c r="R20" s="85" t="s">
        <v>100</v>
      </c>
      <c r="S20" s="91"/>
      <c r="T20" s="92"/>
    </row>
    <row r="21" spans="1:20" ht="15.75">
      <c r="A21" s="69" t="s">
        <v>181</v>
      </c>
      <c r="B21" s="87">
        <v>27525</v>
      </c>
      <c r="C21" s="87">
        <v>5500</v>
      </c>
      <c r="D21" s="86">
        <v>13701.9</v>
      </c>
      <c r="E21" s="86">
        <v>16495.6</v>
      </c>
      <c r="F21" s="90">
        <v>10076.1</v>
      </c>
      <c r="G21" s="85" t="s">
        <v>100</v>
      </c>
      <c r="H21" s="87">
        <v>201.7</v>
      </c>
      <c r="I21" s="87" t="s">
        <v>100</v>
      </c>
      <c r="J21" s="87">
        <v>1750</v>
      </c>
      <c r="K21" s="85" t="s">
        <v>100</v>
      </c>
      <c r="L21" s="85">
        <v>3159.8</v>
      </c>
      <c r="M21" s="85" t="s">
        <v>100</v>
      </c>
      <c r="N21" s="87" t="s">
        <v>100</v>
      </c>
      <c r="O21" s="87">
        <v>1308</v>
      </c>
      <c r="P21" s="87" t="s">
        <v>100</v>
      </c>
      <c r="Q21" s="85" t="s">
        <v>100</v>
      </c>
      <c r="R21" s="85" t="s">
        <v>100</v>
      </c>
      <c r="S21" s="91"/>
      <c r="T21" s="92"/>
    </row>
    <row r="22" spans="1:20" ht="15.75">
      <c r="A22" s="69" t="s">
        <v>16</v>
      </c>
      <c r="B22" s="85">
        <v>6044.5</v>
      </c>
      <c r="C22" s="85" t="s">
        <v>100</v>
      </c>
      <c r="D22" s="86">
        <v>43607.5</v>
      </c>
      <c r="E22" s="86">
        <v>21215.8</v>
      </c>
      <c r="F22" s="86">
        <v>3472.5</v>
      </c>
      <c r="G22" s="90">
        <v>3365.6</v>
      </c>
      <c r="H22" s="85" t="s">
        <v>100</v>
      </c>
      <c r="I22" s="85">
        <v>4847.3</v>
      </c>
      <c r="J22" s="87">
        <v>5899.9</v>
      </c>
      <c r="K22" s="85" t="s">
        <v>100</v>
      </c>
      <c r="L22" s="87" t="s">
        <v>100</v>
      </c>
      <c r="M22" s="85" t="s">
        <v>100</v>
      </c>
      <c r="N22" s="87" t="s">
        <v>100</v>
      </c>
      <c r="O22" s="85">
        <v>3387.6</v>
      </c>
      <c r="P22" s="85" t="s">
        <v>100</v>
      </c>
      <c r="Q22" s="85">
        <v>242.9</v>
      </c>
      <c r="R22" s="85" t="s">
        <v>100</v>
      </c>
      <c r="S22" s="91"/>
      <c r="T22" s="92"/>
    </row>
    <row r="23" spans="1:20" ht="15.75">
      <c r="A23" s="69" t="s">
        <v>182</v>
      </c>
      <c r="B23" s="85">
        <v>504.5</v>
      </c>
      <c r="C23" s="85">
        <v>2410</v>
      </c>
      <c r="D23" s="90">
        <v>26199.1</v>
      </c>
      <c r="E23" s="90">
        <v>3162</v>
      </c>
      <c r="F23" s="90">
        <v>1000</v>
      </c>
      <c r="G23" s="85" t="s">
        <v>100</v>
      </c>
      <c r="H23" s="85" t="s">
        <v>100</v>
      </c>
      <c r="I23" s="85" t="s">
        <v>100</v>
      </c>
      <c r="J23" s="87">
        <v>642</v>
      </c>
      <c r="K23" s="85" t="s">
        <v>100</v>
      </c>
      <c r="L23" s="87" t="s">
        <v>100</v>
      </c>
      <c r="M23" s="85" t="s">
        <v>100</v>
      </c>
      <c r="N23" s="85" t="s">
        <v>100</v>
      </c>
      <c r="O23" s="87">
        <v>1520</v>
      </c>
      <c r="P23" s="87" t="s">
        <v>100</v>
      </c>
      <c r="Q23" s="85" t="s">
        <v>100</v>
      </c>
      <c r="R23" s="87" t="s">
        <v>100</v>
      </c>
      <c r="S23" s="91"/>
      <c r="T23" s="92"/>
    </row>
    <row r="24" spans="1:20" ht="15.75">
      <c r="A24" s="69" t="s">
        <v>183</v>
      </c>
      <c r="B24" s="85">
        <v>4841.9</v>
      </c>
      <c r="C24" s="85" t="s">
        <v>100</v>
      </c>
      <c r="D24" s="90">
        <v>24134.1</v>
      </c>
      <c r="E24" s="90">
        <v>18492.1</v>
      </c>
      <c r="F24" s="87">
        <v>813</v>
      </c>
      <c r="G24" s="87">
        <v>45.6</v>
      </c>
      <c r="H24" s="87" t="s">
        <v>100</v>
      </c>
      <c r="I24" s="85">
        <v>17521.4</v>
      </c>
      <c r="J24" s="85">
        <v>112.1</v>
      </c>
      <c r="K24" s="85" t="s">
        <v>100</v>
      </c>
      <c r="L24" s="85" t="s">
        <v>100</v>
      </c>
      <c r="M24" s="85" t="s">
        <v>100</v>
      </c>
      <c r="N24" s="85" t="s">
        <v>100</v>
      </c>
      <c r="O24" s="85" t="s">
        <v>100</v>
      </c>
      <c r="P24" s="85" t="s">
        <v>100</v>
      </c>
      <c r="Q24" s="85" t="s">
        <v>100</v>
      </c>
      <c r="R24" s="85" t="s">
        <v>100</v>
      </c>
      <c r="S24" s="91"/>
      <c r="T24" s="92"/>
    </row>
    <row r="25" spans="1:20" ht="15.75">
      <c r="A25" s="69" t="s">
        <v>78</v>
      </c>
      <c r="B25" s="85" t="s">
        <v>100</v>
      </c>
      <c r="C25" s="85" t="s">
        <v>100</v>
      </c>
      <c r="D25" s="86">
        <v>4172.4</v>
      </c>
      <c r="E25" s="86">
        <v>3828.8</v>
      </c>
      <c r="F25" s="90">
        <v>2667</v>
      </c>
      <c r="G25" s="85" t="s">
        <v>100</v>
      </c>
      <c r="H25" s="87">
        <v>806.5</v>
      </c>
      <c r="I25" s="85" t="s">
        <v>100</v>
      </c>
      <c r="J25" s="87">
        <v>18.3</v>
      </c>
      <c r="K25" s="87" t="s">
        <v>100</v>
      </c>
      <c r="L25" s="87">
        <v>337</v>
      </c>
      <c r="M25" s="85" t="s">
        <v>100</v>
      </c>
      <c r="N25" s="87" t="s">
        <v>100</v>
      </c>
      <c r="O25" s="85" t="s">
        <v>100</v>
      </c>
      <c r="P25" s="85" t="s">
        <v>100</v>
      </c>
      <c r="Q25" s="85" t="s">
        <v>100</v>
      </c>
      <c r="R25" s="85" t="s">
        <v>100</v>
      </c>
      <c r="S25" s="91"/>
      <c r="T25" s="92"/>
    </row>
    <row r="26" spans="1:20" ht="15.75">
      <c r="A26" s="69" t="s">
        <v>184</v>
      </c>
      <c r="B26" s="87">
        <v>42714.8</v>
      </c>
      <c r="C26" s="87">
        <v>21685.8</v>
      </c>
      <c r="D26" s="86">
        <v>308162.6</v>
      </c>
      <c r="E26" s="86">
        <v>272285.9</v>
      </c>
      <c r="F26" s="85">
        <v>65879.2</v>
      </c>
      <c r="G26" s="85">
        <v>22837.8</v>
      </c>
      <c r="H26" s="87">
        <v>1318.6</v>
      </c>
      <c r="I26" s="85">
        <v>67054.8</v>
      </c>
      <c r="J26" s="85">
        <v>677.2</v>
      </c>
      <c r="K26" s="87">
        <v>1471</v>
      </c>
      <c r="L26" s="87">
        <v>19.7</v>
      </c>
      <c r="M26" s="85">
        <v>4425.4</v>
      </c>
      <c r="N26" s="85">
        <v>47359.1</v>
      </c>
      <c r="O26" s="85" t="s">
        <v>100</v>
      </c>
      <c r="P26" s="87">
        <v>34837</v>
      </c>
      <c r="Q26" s="87">
        <v>26406.1</v>
      </c>
      <c r="R26" s="87" t="s">
        <v>100</v>
      </c>
      <c r="S26" s="91"/>
      <c r="T26" s="92"/>
    </row>
    <row r="27" spans="1:20" ht="15.75">
      <c r="A27" s="69" t="s">
        <v>18</v>
      </c>
      <c r="B27" s="85">
        <v>1822.4</v>
      </c>
      <c r="C27" s="85">
        <v>4198.7</v>
      </c>
      <c r="D27" s="86">
        <v>9229.8</v>
      </c>
      <c r="E27" s="86">
        <v>9684.5</v>
      </c>
      <c r="F27" s="85" t="s">
        <v>100</v>
      </c>
      <c r="G27" s="85" t="s">
        <v>100</v>
      </c>
      <c r="H27" s="85">
        <v>1334.4</v>
      </c>
      <c r="I27" s="85" t="s">
        <v>100</v>
      </c>
      <c r="J27" s="87">
        <v>1243.3</v>
      </c>
      <c r="K27" s="85" t="s">
        <v>100</v>
      </c>
      <c r="L27" s="85">
        <v>723.8</v>
      </c>
      <c r="M27" s="85" t="s">
        <v>100</v>
      </c>
      <c r="N27" s="85" t="s">
        <v>100</v>
      </c>
      <c r="O27" s="85">
        <v>5287.4</v>
      </c>
      <c r="P27" s="85" t="s">
        <v>100</v>
      </c>
      <c r="Q27" s="87">
        <v>1095.6</v>
      </c>
      <c r="R27" s="85" t="s">
        <v>100</v>
      </c>
      <c r="S27" s="91"/>
      <c r="T27" s="92"/>
    </row>
    <row r="28" spans="1:20" ht="15.75">
      <c r="A28" s="69" t="s">
        <v>19</v>
      </c>
      <c r="B28" s="85" t="s">
        <v>100</v>
      </c>
      <c r="C28" s="85" t="s">
        <v>100</v>
      </c>
      <c r="D28" s="86">
        <v>4065.9</v>
      </c>
      <c r="E28" s="90">
        <v>2980</v>
      </c>
      <c r="F28" s="85" t="s">
        <v>100</v>
      </c>
      <c r="G28" s="85" t="s">
        <v>100</v>
      </c>
      <c r="H28" s="85" t="s">
        <v>100</v>
      </c>
      <c r="I28" s="85" t="s">
        <v>100</v>
      </c>
      <c r="J28" s="87" t="s">
        <v>100</v>
      </c>
      <c r="K28" s="87">
        <v>408.1</v>
      </c>
      <c r="L28" s="85" t="s">
        <v>100</v>
      </c>
      <c r="M28" s="85" t="s">
        <v>100</v>
      </c>
      <c r="N28" s="85" t="s">
        <v>100</v>
      </c>
      <c r="O28" s="85">
        <v>2571.9</v>
      </c>
      <c r="P28" s="85" t="s">
        <v>100</v>
      </c>
      <c r="Q28" s="85" t="s">
        <v>100</v>
      </c>
      <c r="R28" s="85" t="s">
        <v>100</v>
      </c>
      <c r="S28" s="91"/>
      <c r="T28" s="92"/>
    </row>
    <row r="29" spans="1:20" ht="40.5" customHeight="1">
      <c r="A29" s="75" t="s">
        <v>185</v>
      </c>
      <c r="B29" s="85">
        <v>14270.4</v>
      </c>
      <c r="C29" s="87">
        <v>5032</v>
      </c>
      <c r="D29" s="86">
        <v>98995.5</v>
      </c>
      <c r="E29" s="86">
        <v>45653.8</v>
      </c>
      <c r="F29" s="85">
        <v>40943.2</v>
      </c>
      <c r="G29" s="87">
        <v>1762.1</v>
      </c>
      <c r="H29" s="85" t="s">
        <v>100</v>
      </c>
      <c r="I29" s="85" t="s">
        <v>100</v>
      </c>
      <c r="J29" s="87">
        <v>1000</v>
      </c>
      <c r="K29" s="87">
        <v>93</v>
      </c>
      <c r="L29" s="85" t="s">
        <v>100</v>
      </c>
      <c r="M29" s="87">
        <v>442</v>
      </c>
      <c r="N29" s="85">
        <v>1412.7</v>
      </c>
      <c r="O29" s="85" t="s">
        <v>100</v>
      </c>
      <c r="P29" s="85" t="s">
        <v>100</v>
      </c>
      <c r="Q29" s="85">
        <v>0.8</v>
      </c>
      <c r="R29" s="85" t="s">
        <v>100</v>
      </c>
      <c r="S29" s="91"/>
      <c r="T29" s="92"/>
    </row>
    <row r="30" spans="19:20" ht="15.75">
      <c r="S30" s="91"/>
      <c r="T30" s="93"/>
    </row>
    <row r="31" spans="4:20" ht="15.75">
      <c r="D31" s="94"/>
      <c r="E31" s="94"/>
      <c r="S31" s="91"/>
      <c r="T31" s="93"/>
    </row>
    <row r="32" spans="19:20" ht="15.75">
      <c r="S32" s="91"/>
      <c r="T32" s="93"/>
    </row>
    <row r="33" spans="19:20" ht="15.75">
      <c r="S33" s="91"/>
      <c r="T33" s="93"/>
    </row>
    <row r="34" spans="19:20" ht="15.75">
      <c r="S34" s="91"/>
      <c r="T34" s="93"/>
    </row>
    <row r="35" spans="19:20" ht="15.75">
      <c r="S35" s="91"/>
      <c r="T35" s="93"/>
    </row>
    <row r="36" spans="19:20" ht="15.75">
      <c r="S36" s="91"/>
      <c r="T36" s="93"/>
    </row>
    <row r="37" spans="19:20" ht="15.75">
      <c r="S37" s="91"/>
      <c r="T37" s="93"/>
    </row>
    <row r="38" spans="19:20" ht="15.75">
      <c r="S38" s="91"/>
      <c r="T38" s="93"/>
    </row>
    <row r="39" spans="19:20" ht="15.75">
      <c r="S39" s="91"/>
      <c r="T39" s="92"/>
    </row>
    <row r="40" spans="19:20" ht="15.75">
      <c r="S40" s="91"/>
      <c r="T40" s="92"/>
    </row>
  </sheetData>
  <sheetProtection/>
  <mergeCells count="5">
    <mergeCell ref="A1:R1"/>
    <mergeCell ref="A2:A3"/>
    <mergeCell ref="B2:C2"/>
    <mergeCell ref="D2:E2"/>
    <mergeCell ref="F2: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7.7109375" style="1" customWidth="1"/>
    <col min="2" max="5" width="14.140625" style="1" customWidth="1"/>
    <col min="6" max="16384" width="9.140625" style="1" customWidth="1"/>
  </cols>
  <sheetData>
    <row r="1" spans="1:5" ht="28.5" customHeight="1">
      <c r="A1" s="240" t="s">
        <v>147</v>
      </c>
      <c r="B1" s="240"/>
      <c r="C1" s="240"/>
      <c r="D1" s="240"/>
      <c r="E1" s="240"/>
    </row>
    <row r="2" spans="1:5" ht="15.75" customHeight="1">
      <c r="A2" s="52" t="s">
        <v>134</v>
      </c>
      <c r="B2" s="42">
        <v>2014</v>
      </c>
      <c r="C2" s="42">
        <v>2015</v>
      </c>
      <c r="D2" s="43">
        <v>2016</v>
      </c>
      <c r="E2" s="43">
        <v>2017</v>
      </c>
    </row>
    <row r="3" spans="1:5" ht="15">
      <c r="A3" s="53" t="s">
        <v>135</v>
      </c>
      <c r="B3" s="46">
        <v>2793043.9</v>
      </c>
      <c r="C3" s="45">
        <v>3721468.3</v>
      </c>
      <c r="D3" s="45">
        <v>3363076.7</v>
      </c>
      <c r="E3" s="45">
        <v>2589527.1</v>
      </c>
    </row>
    <row r="4" spans="1:5" ht="15">
      <c r="A4" s="47" t="s">
        <v>136</v>
      </c>
      <c r="B4" s="49">
        <v>279000</v>
      </c>
      <c r="C4" s="49">
        <v>390000</v>
      </c>
      <c r="D4" s="49" t="s">
        <v>100</v>
      </c>
      <c r="E4" s="49">
        <v>19819.8</v>
      </c>
    </row>
    <row r="5" spans="1:5" ht="15">
      <c r="A5" s="47" t="s">
        <v>137</v>
      </c>
      <c r="B5" s="49">
        <v>1195413</v>
      </c>
      <c r="C5" s="49">
        <v>1541497</v>
      </c>
      <c r="D5" s="49">
        <v>1034750</v>
      </c>
      <c r="E5" s="49">
        <v>1107118</v>
      </c>
    </row>
    <row r="6" spans="1:5" ht="15">
      <c r="A6" s="47" t="s">
        <v>138</v>
      </c>
      <c r="B6" s="49">
        <v>1094071</v>
      </c>
      <c r="C6" s="49">
        <v>1539438</v>
      </c>
      <c r="D6" s="49">
        <v>1879016</v>
      </c>
      <c r="E6" s="49">
        <v>1444178.8</v>
      </c>
    </row>
    <row r="7" spans="1:5" ht="15">
      <c r="A7" s="47" t="s">
        <v>139</v>
      </c>
      <c r="B7" s="49">
        <v>2375</v>
      </c>
      <c r="C7" s="49">
        <v>1455</v>
      </c>
      <c r="D7" s="49">
        <v>2051</v>
      </c>
      <c r="E7" s="49">
        <v>2790</v>
      </c>
    </row>
    <row r="8" spans="1:5" ht="15" customHeight="1">
      <c r="A8" s="47" t="s">
        <v>140</v>
      </c>
      <c r="B8" s="49" t="s">
        <v>100</v>
      </c>
      <c r="C8" s="49">
        <v>4360.6</v>
      </c>
      <c r="D8" s="49">
        <v>720</v>
      </c>
      <c r="E8" s="49" t="s">
        <v>100</v>
      </c>
    </row>
    <row r="9" spans="1:5" ht="15" customHeight="1">
      <c r="A9" s="47" t="s">
        <v>141</v>
      </c>
      <c r="B9" s="49" t="s">
        <v>100</v>
      </c>
      <c r="C9" s="49">
        <v>5115</v>
      </c>
      <c r="D9" s="49">
        <v>178398.4</v>
      </c>
      <c r="E9" s="49" t="s">
        <v>100</v>
      </c>
    </row>
    <row r="10" spans="1:5" ht="15">
      <c r="A10" s="47" t="s">
        <v>142</v>
      </c>
      <c r="B10" s="49">
        <v>2290</v>
      </c>
      <c r="C10" s="49">
        <v>22440</v>
      </c>
      <c r="D10" s="49">
        <v>12040</v>
      </c>
      <c r="E10" s="49">
        <v>9730</v>
      </c>
    </row>
    <row r="11" spans="1:5" ht="15">
      <c r="A11" s="47" t="s">
        <v>143</v>
      </c>
      <c r="B11" s="49">
        <v>5316.2</v>
      </c>
      <c r="C11" s="49">
        <v>4992.8</v>
      </c>
      <c r="D11" s="49">
        <v>4927.7</v>
      </c>
      <c r="E11" s="49">
        <v>5890.5</v>
      </c>
    </row>
    <row r="12" spans="1:5" ht="15" customHeight="1">
      <c r="A12" s="47" t="s">
        <v>148</v>
      </c>
      <c r="B12" s="49" t="s">
        <v>100</v>
      </c>
      <c r="C12" s="49" t="s">
        <v>100</v>
      </c>
      <c r="D12" s="49">
        <v>1744</v>
      </c>
      <c r="E12" s="49" t="s">
        <v>100</v>
      </c>
    </row>
    <row r="13" spans="1:5" ht="15">
      <c r="A13" s="47" t="s">
        <v>149</v>
      </c>
      <c r="B13" s="49">
        <v>214578.7</v>
      </c>
      <c r="C13" s="49">
        <v>212169.9</v>
      </c>
      <c r="D13" s="49">
        <v>249429.6</v>
      </c>
      <c r="E13" s="49" t="s">
        <v>100</v>
      </c>
    </row>
    <row r="15" spans="4:5" ht="15">
      <c r="D15" s="54"/>
      <c r="E15" s="5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9.140625" style="1" customWidth="1"/>
    <col min="2" max="5" width="14.140625" style="1" customWidth="1"/>
    <col min="6" max="16384" width="9.140625" style="1" customWidth="1"/>
  </cols>
  <sheetData>
    <row r="1" spans="1:5" ht="28.5" customHeight="1">
      <c r="A1" s="240" t="s">
        <v>133</v>
      </c>
      <c r="B1" s="240"/>
      <c r="C1" s="240"/>
      <c r="D1" s="240"/>
      <c r="E1" s="240"/>
    </row>
    <row r="2" spans="1:5" ht="15">
      <c r="A2" s="52" t="s">
        <v>134</v>
      </c>
      <c r="B2" s="42">
        <v>2014</v>
      </c>
      <c r="C2" s="42">
        <v>2015</v>
      </c>
      <c r="D2" s="43">
        <v>2016</v>
      </c>
      <c r="E2" s="43">
        <v>2017</v>
      </c>
    </row>
    <row r="3" spans="1:5" ht="15">
      <c r="A3" s="53" t="s">
        <v>135</v>
      </c>
      <c r="B3" s="46">
        <v>2812931.9</v>
      </c>
      <c r="C3" s="46">
        <v>3770322.3</v>
      </c>
      <c r="D3" s="46">
        <v>3904993.4</v>
      </c>
      <c r="E3" s="46">
        <v>3132100.7</v>
      </c>
    </row>
    <row r="4" spans="1:5" ht="15">
      <c r="A4" s="47" t="s">
        <v>136</v>
      </c>
      <c r="B4" s="49">
        <v>292593</v>
      </c>
      <c r="C4" s="49">
        <v>378000</v>
      </c>
      <c r="D4" s="49">
        <v>570939.6</v>
      </c>
      <c r="E4" s="49">
        <v>749119.8</v>
      </c>
    </row>
    <row r="5" spans="1:5" ht="15">
      <c r="A5" s="47" t="s">
        <v>137</v>
      </c>
      <c r="B5" s="49">
        <v>1217290</v>
      </c>
      <c r="C5" s="49">
        <v>1588051</v>
      </c>
      <c r="D5" s="49">
        <v>993598.8</v>
      </c>
      <c r="E5" s="49">
        <v>871950</v>
      </c>
    </row>
    <row r="6" spans="1:5" ht="15">
      <c r="A6" s="47" t="s">
        <v>138</v>
      </c>
      <c r="B6" s="49">
        <v>1079108</v>
      </c>
      <c r="C6" s="49">
        <v>1553103</v>
      </c>
      <c r="D6" s="49">
        <v>1891135</v>
      </c>
      <c r="E6" s="49">
        <v>1491015.2</v>
      </c>
    </row>
    <row r="7" spans="1:5" ht="15">
      <c r="A7" s="47" t="s">
        <v>139</v>
      </c>
      <c r="B7" s="49">
        <v>1756</v>
      </c>
      <c r="C7" s="49">
        <v>1590</v>
      </c>
      <c r="D7" s="49">
        <v>2230</v>
      </c>
      <c r="E7" s="49">
        <v>3320</v>
      </c>
    </row>
    <row r="8" spans="1:5" ht="15" customHeight="1">
      <c r="A8" s="47" t="s">
        <v>140</v>
      </c>
      <c r="B8" s="48" t="s">
        <v>100</v>
      </c>
      <c r="C8" s="48">
        <v>4360.6</v>
      </c>
      <c r="D8" s="49">
        <v>720</v>
      </c>
      <c r="E8" s="49" t="s">
        <v>100</v>
      </c>
    </row>
    <row r="9" spans="1:5" ht="15" customHeight="1">
      <c r="A9" s="47" t="s">
        <v>141</v>
      </c>
      <c r="B9" s="48" t="s">
        <v>100</v>
      </c>
      <c r="C9" s="49">
        <v>6055</v>
      </c>
      <c r="D9" s="49">
        <v>178398.4</v>
      </c>
      <c r="E9" s="49" t="s">
        <v>100</v>
      </c>
    </row>
    <row r="10" spans="1:5" ht="15">
      <c r="A10" s="47" t="s">
        <v>142</v>
      </c>
      <c r="B10" s="49">
        <v>2290</v>
      </c>
      <c r="C10" s="49">
        <v>22000</v>
      </c>
      <c r="D10" s="49">
        <v>12040</v>
      </c>
      <c r="E10" s="49">
        <v>10395</v>
      </c>
    </row>
    <row r="11" spans="1:5" ht="15">
      <c r="A11" s="47" t="s">
        <v>143</v>
      </c>
      <c r="B11" s="49">
        <v>5316.2</v>
      </c>
      <c r="C11" s="48">
        <v>4992.8</v>
      </c>
      <c r="D11" s="48">
        <v>4927.7</v>
      </c>
      <c r="E11" s="48">
        <v>6300.7</v>
      </c>
    </row>
    <row r="12" spans="1:5" ht="15">
      <c r="A12" s="47" t="s">
        <v>144</v>
      </c>
      <c r="B12" s="48" t="s">
        <v>100</v>
      </c>
      <c r="C12" s="48" t="s">
        <v>100</v>
      </c>
      <c r="D12" s="48">
        <v>35.3</v>
      </c>
      <c r="E12" s="48" t="s">
        <v>100</v>
      </c>
    </row>
    <row r="13" spans="1:5" ht="15" customHeight="1">
      <c r="A13" s="47" t="s">
        <v>145</v>
      </c>
      <c r="B13" s="48" t="s">
        <v>100</v>
      </c>
      <c r="C13" s="48" t="s">
        <v>100</v>
      </c>
      <c r="D13" s="49">
        <v>1539</v>
      </c>
      <c r="E13" s="49" t="s">
        <v>100</v>
      </c>
    </row>
    <row r="14" spans="1:5" ht="15">
      <c r="A14" s="47" t="s">
        <v>146</v>
      </c>
      <c r="B14" s="49">
        <v>214578.7</v>
      </c>
      <c r="C14" s="48">
        <v>212169.9</v>
      </c>
      <c r="D14" s="48">
        <v>249429.6</v>
      </c>
      <c r="E14" s="48" t="s">
        <v>100</v>
      </c>
    </row>
    <row r="16" spans="4:5" ht="15">
      <c r="D16" s="54"/>
      <c r="E16" s="5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140625" style="96" customWidth="1"/>
    <col min="2" max="2" width="12.8515625" style="96" customWidth="1"/>
    <col min="3" max="5" width="9.140625" style="96" customWidth="1"/>
    <col min="6" max="6" width="12.57421875" style="96" customWidth="1"/>
    <col min="7" max="7" width="8.7109375" style="96" customWidth="1"/>
    <col min="8" max="8" width="10.28125" style="96" bestFit="1" customWidth="1"/>
    <col min="9" max="9" width="9.140625" style="96" customWidth="1"/>
    <col min="10" max="10" width="9.57421875" style="96" customWidth="1"/>
    <col min="11" max="11" width="9.140625" style="96" hidden="1" customWidth="1"/>
    <col min="12" max="12" width="0" style="96" hidden="1" customWidth="1"/>
    <col min="13" max="13" width="9.57421875" style="96" bestFit="1" customWidth="1"/>
    <col min="14" max="16384" width="9.140625" style="96" customWidth="1"/>
  </cols>
  <sheetData>
    <row r="1" spans="1:8" ht="28.5" customHeight="1">
      <c r="A1" s="246" t="s">
        <v>217</v>
      </c>
      <c r="B1" s="246"/>
      <c r="C1" s="246"/>
      <c r="D1" s="246"/>
      <c r="E1" s="246"/>
      <c r="F1" s="246"/>
      <c r="G1" s="246"/>
      <c r="H1" s="246"/>
    </row>
    <row r="2" spans="1:8" ht="15.75">
      <c r="A2" s="97"/>
      <c r="B2" s="97"/>
      <c r="C2" s="97"/>
      <c r="D2" s="97"/>
      <c r="E2" s="97"/>
      <c r="F2" s="97"/>
      <c r="G2" s="97"/>
      <c r="H2" s="97"/>
    </row>
    <row r="3" spans="1:8" ht="12.75" customHeight="1">
      <c r="A3" s="98"/>
      <c r="B3" s="98"/>
      <c r="C3" s="98"/>
      <c r="D3" s="98"/>
      <c r="E3" s="98"/>
      <c r="F3" s="98"/>
      <c r="G3" s="98"/>
      <c r="H3" s="98"/>
    </row>
    <row r="4" spans="1:17" ht="45" customHeight="1">
      <c r="A4" s="247"/>
      <c r="B4" s="248"/>
      <c r="C4" s="99">
        <v>2014</v>
      </c>
      <c r="D4" s="99">
        <v>2015</v>
      </c>
      <c r="E4" s="99">
        <v>2016</v>
      </c>
      <c r="F4" s="100" t="s">
        <v>218</v>
      </c>
      <c r="G4" s="99">
        <v>2017</v>
      </c>
      <c r="H4" s="101" t="s">
        <v>219</v>
      </c>
      <c r="J4" s="102"/>
      <c r="K4" s="102"/>
      <c r="N4" s="249"/>
      <c r="O4" s="249"/>
      <c r="P4" s="249"/>
      <c r="Q4" s="249"/>
    </row>
    <row r="5" spans="1:13" ht="12.75">
      <c r="A5" s="250" t="s">
        <v>220</v>
      </c>
      <c r="B5" s="250"/>
      <c r="C5" s="104">
        <v>6.5</v>
      </c>
      <c r="D5" s="105">
        <v>11.3</v>
      </c>
      <c r="E5" s="106">
        <v>21.7</v>
      </c>
      <c r="F5" s="107">
        <f>(C5+D5+E5)/3</f>
        <v>13.166666666666666</v>
      </c>
      <c r="G5" s="108">
        <v>111.5</v>
      </c>
      <c r="H5" s="109">
        <f aca="true" t="shared" si="0" ref="H5:H10">E5-F5</f>
        <v>8.533333333333333</v>
      </c>
      <c r="J5" s="102"/>
      <c r="K5" s="110"/>
      <c r="M5" s="111"/>
    </row>
    <row r="6" spans="1:13" ht="12.75">
      <c r="A6" s="112" t="s">
        <v>221</v>
      </c>
      <c r="B6" s="112" t="s">
        <v>222</v>
      </c>
      <c r="C6" s="104">
        <v>0</v>
      </c>
      <c r="D6" s="105"/>
      <c r="E6" s="113">
        <v>0</v>
      </c>
      <c r="F6" s="107">
        <f aca="true" t="shared" si="1" ref="F6:F20">(C6+D6+E6)/3</f>
        <v>0</v>
      </c>
      <c r="G6" s="114">
        <v>0.01</v>
      </c>
      <c r="H6" s="109">
        <f t="shared" si="0"/>
        <v>0</v>
      </c>
      <c r="J6" s="102"/>
      <c r="K6" s="110"/>
      <c r="M6" s="111"/>
    </row>
    <row r="7" spans="1:13" ht="12.75">
      <c r="A7" s="112" t="s">
        <v>221</v>
      </c>
      <c r="B7" s="112" t="s">
        <v>223</v>
      </c>
      <c r="C7" s="104">
        <v>0.6</v>
      </c>
      <c r="D7" s="105">
        <v>0.9</v>
      </c>
      <c r="E7" s="115">
        <v>1.2</v>
      </c>
      <c r="F7" s="107">
        <f t="shared" si="1"/>
        <v>0.9</v>
      </c>
      <c r="G7" s="116">
        <v>2.5</v>
      </c>
      <c r="H7" s="109">
        <f t="shared" si="0"/>
        <v>0.29999999999999993</v>
      </c>
      <c r="J7" s="102"/>
      <c r="K7" s="110"/>
      <c r="M7" s="111"/>
    </row>
    <row r="8" spans="1:13" ht="16.5" customHeight="1">
      <c r="A8" s="112" t="s">
        <v>224</v>
      </c>
      <c r="B8" s="112" t="s">
        <v>225</v>
      </c>
      <c r="C8" s="117">
        <v>1</v>
      </c>
      <c r="D8" s="105">
        <v>1.1</v>
      </c>
      <c r="E8" s="115">
        <v>2.9</v>
      </c>
      <c r="F8" s="107">
        <f t="shared" si="1"/>
        <v>1.6666666666666667</v>
      </c>
      <c r="G8" s="116">
        <v>10.2</v>
      </c>
      <c r="H8" s="109">
        <f t="shared" si="0"/>
        <v>1.2333333333333332</v>
      </c>
      <c r="I8" s="102"/>
      <c r="J8" s="102"/>
      <c r="K8" s="110"/>
      <c r="M8" s="111"/>
    </row>
    <row r="9" spans="1:13" ht="15" customHeight="1">
      <c r="A9" s="112" t="s">
        <v>226</v>
      </c>
      <c r="B9" s="112" t="s">
        <v>227</v>
      </c>
      <c r="C9" s="104">
        <v>2.4</v>
      </c>
      <c r="D9" s="105">
        <v>3.7</v>
      </c>
      <c r="E9" s="115">
        <v>8.2</v>
      </c>
      <c r="F9" s="107">
        <f t="shared" si="1"/>
        <v>4.766666666666667</v>
      </c>
      <c r="G9" s="116">
        <v>50.9</v>
      </c>
      <c r="H9" s="109">
        <f t="shared" si="0"/>
        <v>3.4333333333333327</v>
      </c>
      <c r="I9" s="118"/>
      <c r="J9" s="118"/>
      <c r="K9" s="110"/>
      <c r="M9" s="111"/>
    </row>
    <row r="10" spans="1:13" ht="16.5" customHeight="1">
      <c r="A10" s="112" t="s">
        <v>226</v>
      </c>
      <c r="B10" s="112" t="s">
        <v>228</v>
      </c>
      <c r="C10" s="104">
        <v>2.5</v>
      </c>
      <c r="D10" s="105">
        <v>5.6</v>
      </c>
      <c r="E10" s="115">
        <v>9.4</v>
      </c>
      <c r="F10" s="107">
        <f t="shared" si="1"/>
        <v>5.833333333333333</v>
      </c>
      <c r="G10" s="116">
        <v>47.8</v>
      </c>
      <c r="H10" s="109">
        <f t="shared" si="0"/>
        <v>3.5666666666666673</v>
      </c>
      <c r="I10" s="118"/>
      <c r="J10" s="118"/>
      <c r="K10" s="110"/>
      <c r="M10" s="111"/>
    </row>
    <row r="11" spans="1:11" ht="16.5" customHeight="1">
      <c r="A11" s="112" t="s">
        <v>229</v>
      </c>
      <c r="B11" s="112"/>
      <c r="C11" s="115"/>
      <c r="D11" s="105"/>
      <c r="E11" s="115"/>
      <c r="F11" s="107"/>
      <c r="G11" s="116"/>
      <c r="H11" s="109"/>
      <c r="J11" s="102"/>
      <c r="K11" s="102"/>
    </row>
    <row r="12" spans="1:11" ht="16.5" customHeight="1">
      <c r="A12" s="112"/>
      <c r="B12" s="112"/>
      <c r="C12" s="115"/>
      <c r="D12" s="105"/>
      <c r="E12" s="115"/>
      <c r="F12" s="107"/>
      <c r="G12" s="116"/>
      <c r="H12" s="109"/>
      <c r="K12" s="102"/>
    </row>
    <row r="13" spans="1:8" ht="16.5" customHeight="1">
      <c r="A13" s="251" t="s">
        <v>230</v>
      </c>
      <c r="B13" s="251"/>
      <c r="C13" s="104">
        <v>0.5</v>
      </c>
      <c r="D13" s="105">
        <v>0.6</v>
      </c>
      <c r="E13" s="115">
        <v>0.6</v>
      </c>
      <c r="F13" s="107">
        <f t="shared" si="1"/>
        <v>0.5666666666666668</v>
      </c>
      <c r="G13" s="107">
        <v>1.2</v>
      </c>
      <c r="H13" s="109">
        <f>E13-F13</f>
        <v>0.033333333333333215</v>
      </c>
    </row>
    <row r="14" spans="1:8" ht="16.5" customHeight="1">
      <c r="A14" s="112"/>
      <c r="B14" s="112"/>
      <c r="C14" s="104"/>
      <c r="D14" s="105"/>
      <c r="E14" s="115"/>
      <c r="F14" s="107"/>
      <c r="G14" s="116"/>
      <c r="H14" s="109"/>
    </row>
    <row r="15" spans="1:12" ht="34.5" customHeight="1">
      <c r="A15" s="252" t="s">
        <v>231</v>
      </c>
      <c r="B15" s="252"/>
      <c r="C15" s="104">
        <v>0.2</v>
      </c>
      <c r="D15" s="105">
        <v>0.1</v>
      </c>
      <c r="E15" s="120">
        <v>0.5</v>
      </c>
      <c r="F15" s="107">
        <f t="shared" si="1"/>
        <v>0.26666666666666666</v>
      </c>
      <c r="G15" s="107">
        <v>2.2</v>
      </c>
      <c r="H15" s="109">
        <f aca="true" t="shared" si="2" ref="H15:H20">G15-F15</f>
        <v>1.9333333333333336</v>
      </c>
      <c r="K15" s="96">
        <v>4157223</v>
      </c>
      <c r="L15" s="121">
        <f>54818/K15*100</f>
        <v>1.318620627279316</v>
      </c>
    </row>
    <row r="16" spans="1:12" ht="12.75">
      <c r="A16" s="112"/>
      <c r="B16" s="112" t="s">
        <v>222</v>
      </c>
      <c r="C16" s="104">
        <v>0</v>
      </c>
      <c r="D16" s="105">
        <v>0</v>
      </c>
      <c r="E16" s="115">
        <v>0</v>
      </c>
      <c r="F16" s="107">
        <f t="shared" si="1"/>
        <v>0</v>
      </c>
      <c r="G16" s="116">
        <v>0.5</v>
      </c>
      <c r="H16" s="109">
        <f t="shared" si="2"/>
        <v>0.5</v>
      </c>
      <c r="K16" s="96">
        <v>1945</v>
      </c>
      <c r="L16" s="121">
        <f>21/K16*100</f>
        <v>1.0796915167095116</v>
      </c>
    </row>
    <row r="17" spans="1:12" ht="12.75">
      <c r="A17" s="112"/>
      <c r="B17" s="112" t="s">
        <v>223</v>
      </c>
      <c r="C17" s="104">
        <v>0.4</v>
      </c>
      <c r="D17" s="105">
        <v>3</v>
      </c>
      <c r="E17" s="115">
        <v>0.6</v>
      </c>
      <c r="F17" s="107">
        <f t="shared" si="1"/>
        <v>1.3333333333333333</v>
      </c>
      <c r="G17" s="116">
        <v>1.1</v>
      </c>
      <c r="H17" s="109">
        <f t="shared" si="2"/>
        <v>-0.23333333333333317</v>
      </c>
      <c r="K17" s="96">
        <v>183343</v>
      </c>
      <c r="L17" s="121">
        <f>4410/K17*100</f>
        <v>2.405327719083903</v>
      </c>
    </row>
    <row r="18" spans="1:12" ht="15" customHeight="1">
      <c r="A18" s="112"/>
      <c r="B18" s="112" t="s">
        <v>225</v>
      </c>
      <c r="C18" s="104">
        <v>0.3</v>
      </c>
      <c r="D18" s="105">
        <v>0.2</v>
      </c>
      <c r="E18" s="115">
        <v>0.7</v>
      </c>
      <c r="F18" s="107">
        <f t="shared" si="1"/>
        <v>0.39999999999999997</v>
      </c>
      <c r="G18" s="116">
        <v>2.3</v>
      </c>
      <c r="H18" s="109">
        <f t="shared" si="2"/>
        <v>1.9</v>
      </c>
      <c r="K18" s="96">
        <v>355375</v>
      </c>
      <c r="L18" s="121">
        <f>4410/K18*100</f>
        <v>1.2409426661976786</v>
      </c>
    </row>
    <row r="19" spans="1:12" ht="12.75">
      <c r="A19" s="112"/>
      <c r="B19" s="112" t="s">
        <v>227</v>
      </c>
      <c r="C19" s="104">
        <v>0.1</v>
      </c>
      <c r="D19" s="105">
        <v>0.08</v>
      </c>
      <c r="E19" s="115">
        <v>0.4</v>
      </c>
      <c r="F19" s="107">
        <f t="shared" si="1"/>
        <v>0.19333333333333336</v>
      </c>
      <c r="G19" s="107">
        <v>2</v>
      </c>
      <c r="H19" s="109">
        <f t="shared" si="2"/>
        <v>1.8066666666666666</v>
      </c>
      <c r="K19" s="96">
        <v>1997118</v>
      </c>
      <c r="L19" s="121">
        <f>24428/K19*100</f>
        <v>1.2231625772738517</v>
      </c>
    </row>
    <row r="20" spans="1:12" ht="16.5" customHeight="1">
      <c r="A20" s="122"/>
      <c r="B20" s="123" t="s">
        <v>228</v>
      </c>
      <c r="C20" s="124">
        <v>0.2</v>
      </c>
      <c r="D20" s="125">
        <v>0.1</v>
      </c>
      <c r="E20" s="126">
        <v>0.6</v>
      </c>
      <c r="F20" s="127">
        <f t="shared" si="1"/>
        <v>0.3</v>
      </c>
      <c r="G20" s="128">
        <v>2.5</v>
      </c>
      <c r="H20" s="127">
        <f t="shared" si="2"/>
        <v>2.2</v>
      </c>
      <c r="I20" s="102"/>
      <c r="K20" s="96">
        <v>1619442</v>
      </c>
      <c r="L20" s="121">
        <f>23266/K20*100</f>
        <v>1.4366676917110954</v>
      </c>
    </row>
    <row r="21" spans="1:8" ht="15.75">
      <c r="A21" s="129"/>
      <c r="B21" s="129"/>
      <c r="C21" s="102"/>
      <c r="D21" s="102"/>
      <c r="E21" s="102"/>
      <c r="F21" s="102"/>
      <c r="G21" s="102"/>
      <c r="H21" s="130"/>
    </row>
    <row r="22" spans="1:8" ht="15.75" customHeight="1">
      <c r="A22" s="245"/>
      <c r="B22" s="245"/>
      <c r="C22" s="245"/>
      <c r="D22" s="245"/>
      <c r="E22" s="245"/>
      <c r="F22" s="245"/>
      <c r="G22" s="245"/>
      <c r="H22" s="245"/>
    </row>
    <row r="23" spans="1:8" ht="15.75">
      <c r="A23" s="129"/>
      <c r="B23" s="129"/>
      <c r="C23" s="129"/>
      <c r="D23" s="129"/>
      <c r="E23" s="129"/>
      <c r="F23" s="130"/>
      <c r="G23" s="129"/>
      <c r="H23" s="130"/>
    </row>
    <row r="24" spans="1:8" ht="15.75">
      <c r="A24" s="129"/>
      <c r="B24" s="129"/>
      <c r="C24" s="129"/>
      <c r="D24" s="129"/>
      <c r="E24" s="129"/>
      <c r="F24" s="130"/>
      <c r="G24" s="129"/>
      <c r="H24" s="130"/>
    </row>
    <row r="25" spans="1:9" ht="15.75" customHeight="1">
      <c r="A25" s="131"/>
      <c r="B25" s="132"/>
      <c r="C25" s="131"/>
      <c r="D25" s="131"/>
      <c r="E25" s="131"/>
      <c r="F25" s="131"/>
      <c r="G25" s="131"/>
      <c r="H25" s="131"/>
      <c r="I25" s="131"/>
    </row>
    <row r="26" spans="1:9" ht="14.25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8" ht="33" customHeight="1">
      <c r="A27" s="131"/>
      <c r="B27" s="131"/>
      <c r="C27" s="131"/>
      <c r="D27" s="131"/>
      <c r="E27" s="131"/>
      <c r="F27" s="131"/>
      <c r="G27" s="131"/>
      <c r="H27" s="131"/>
    </row>
  </sheetData>
  <sheetProtection/>
  <mergeCells count="7">
    <mergeCell ref="A22:H22"/>
    <mergeCell ref="A1:H1"/>
    <mergeCell ref="A4:B4"/>
    <mergeCell ref="N4:Q4"/>
    <mergeCell ref="A5:B5"/>
    <mergeCell ref="A13:B13"/>
    <mergeCell ref="A15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altantsetseg_tu</dc:creator>
  <cp:keywords/>
  <dc:description/>
  <cp:lastModifiedBy>Orgil_L</cp:lastModifiedBy>
  <cp:lastPrinted>2017-05-15T08:36:20Z</cp:lastPrinted>
  <dcterms:created xsi:type="dcterms:W3CDTF">2015-01-08T02:39:47Z</dcterms:created>
  <dcterms:modified xsi:type="dcterms:W3CDTF">2017-05-15T08:36:53Z</dcterms:modified>
  <cp:category/>
  <cp:version/>
  <cp:contentType/>
  <cp:contentStatus/>
</cp:coreProperties>
</file>