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2255" windowHeight="5985" firstSheet="8" activeTab="12"/>
  </bookViews>
  <sheets>
    <sheet name="NVVR " sheetId="38" r:id="rId1"/>
    <sheet name="negdsen tusuv" sheetId="120" r:id="rId2"/>
    <sheet name="tusuv" sheetId="121" r:id="rId3"/>
    <sheet name="orlogo" sheetId="122" r:id="rId4"/>
    <sheet name="zarlaga" sheetId="123" r:id="rId5"/>
    <sheet name="tatvariin orlogo" sheetId="124" r:id="rId6"/>
    <sheet name="tusviin ur, avlaga" sheetId="125" r:id="rId7"/>
    <sheet name="aj uildveriin uildverlelt" sheetId="126" r:id="rId8"/>
    <sheet name="aj uildveriin borluulalt" sheetId="127" r:id="rId9"/>
    <sheet name="ND1" sheetId="77" r:id="rId10"/>
    <sheet name="ND2" sheetId="107" r:id="rId11"/>
    <sheet name="une" sheetId="21" r:id="rId12"/>
    <sheet name="Maliin une" sheetId="119" r:id="rId13"/>
    <sheet name="Bank" sheetId="108" r:id="rId14"/>
    <sheet name="horogdol aimgiin dungeer" sheetId="109" r:id="rId15"/>
    <sheet name="horsum" sheetId="110" r:id="rId16"/>
    <sheet name="em2" sheetId="111" r:id="rId17"/>
    <sheet name="em4" sheetId="112" r:id="rId18"/>
    <sheet name="em5" sheetId="113" r:id="rId19"/>
    <sheet name="em6" sheetId="114" r:id="rId20"/>
    <sheet name="em7" sheetId="115" r:id="rId21"/>
    <sheet name="gx2" sheetId="116" r:id="rId22"/>
    <sheet name="gx4" sheetId="117" r:id="rId23"/>
    <sheet name="gx5" sheetId="118" r:id="rId24"/>
    <sheet name="Sheet1" sheetId="106" r:id="rId25"/>
  </sheets>
  <definedNames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9" hidden="1">#REF!</definedName>
    <definedName name="_Sort" localSheetId="10" hidden="1">#REF!</definedName>
    <definedName name="_Sort" localSheetId="0" hidden="1">#REF!</definedName>
    <definedName name="_Sort" hidden="1">#REF!</definedName>
    <definedName name="maltaiiiii" hidden="1">#REF!</definedName>
  </definedNames>
  <calcPr calcId="144525"/>
</workbook>
</file>

<file path=xl/calcChain.xml><?xml version="1.0" encoding="utf-8"?>
<calcChain xmlns="http://schemas.openxmlformats.org/spreadsheetml/2006/main">
  <c r="G6" i="119" l="1"/>
  <c r="G7" i="119"/>
  <c r="G8" i="119"/>
  <c r="G9" i="119"/>
  <c r="G10" i="119"/>
  <c r="G11" i="119"/>
  <c r="G12" i="119"/>
  <c r="G13" i="119"/>
  <c r="G14" i="119"/>
  <c r="G15" i="119"/>
  <c r="G16" i="119"/>
  <c r="G17" i="119"/>
  <c r="G18" i="119"/>
  <c r="G19" i="119"/>
  <c r="G20" i="119"/>
  <c r="G21" i="119"/>
  <c r="G22" i="119"/>
  <c r="G23" i="119"/>
  <c r="G24" i="119"/>
  <c r="G25" i="119"/>
  <c r="G26" i="119"/>
  <c r="G27" i="119"/>
  <c r="G28" i="119"/>
  <c r="G29" i="119"/>
  <c r="G30" i="119"/>
  <c r="G31" i="119"/>
  <c r="G32" i="119"/>
  <c r="G33" i="119"/>
  <c r="G34" i="119"/>
  <c r="G35" i="119"/>
  <c r="G36" i="119"/>
  <c r="G37" i="119"/>
  <c r="G38" i="119"/>
  <c r="G39" i="119"/>
  <c r="G5" i="119"/>
  <c r="F6" i="119"/>
  <c r="F7" i="119"/>
  <c r="F8" i="119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24" i="119"/>
  <c r="F25" i="119"/>
  <c r="F26" i="119"/>
  <c r="F27" i="119"/>
  <c r="F28" i="119"/>
  <c r="F29" i="119"/>
  <c r="F30" i="119"/>
  <c r="F31" i="119"/>
  <c r="F32" i="119"/>
  <c r="F33" i="119"/>
  <c r="F34" i="119"/>
  <c r="F35" i="119"/>
  <c r="F36" i="119"/>
  <c r="F37" i="119"/>
  <c r="F38" i="119"/>
  <c r="F39" i="119"/>
  <c r="F5" i="119"/>
  <c r="G40" i="120" l="1"/>
  <c r="G39" i="120"/>
  <c r="K23" i="108" l="1"/>
  <c r="K22" i="108"/>
  <c r="J22" i="108"/>
  <c r="J21" i="108"/>
  <c r="J34" i="108"/>
  <c r="J33" i="108"/>
  <c r="F5" i="77"/>
  <c r="K7" i="77" l="1"/>
  <c r="K6" i="77"/>
  <c r="K30" i="110" l="1"/>
  <c r="J30" i="110"/>
  <c r="H30" i="110"/>
  <c r="E30" i="110"/>
  <c r="G30" i="110" s="1"/>
  <c r="C30" i="110"/>
  <c r="D30" i="110" s="1"/>
  <c r="I29" i="110"/>
  <c r="G29" i="110"/>
  <c r="F29" i="110"/>
  <c r="D29" i="110"/>
  <c r="I28" i="110"/>
  <c r="G28" i="110"/>
  <c r="F28" i="110"/>
  <c r="D28" i="110"/>
  <c r="I27" i="110"/>
  <c r="G27" i="110"/>
  <c r="F27" i="110"/>
  <c r="D27" i="110"/>
  <c r="I26" i="110"/>
  <c r="G26" i="110"/>
  <c r="F26" i="110"/>
  <c r="D26" i="110"/>
  <c r="I25" i="110"/>
  <c r="G25" i="110"/>
  <c r="F25" i="110"/>
  <c r="D25" i="110"/>
  <c r="I24" i="110"/>
  <c r="G24" i="110"/>
  <c r="F24" i="110"/>
  <c r="D24" i="110"/>
  <c r="I23" i="110"/>
  <c r="G23" i="110"/>
  <c r="F23" i="110"/>
  <c r="D23" i="110"/>
  <c r="I22" i="110"/>
  <c r="G22" i="110"/>
  <c r="F22" i="110"/>
  <c r="D22" i="110"/>
  <c r="I21" i="110"/>
  <c r="G21" i="110"/>
  <c r="F21" i="110"/>
  <c r="D21" i="110"/>
  <c r="I20" i="110"/>
  <c r="G20" i="110"/>
  <c r="F20" i="110"/>
  <c r="D20" i="110"/>
  <c r="I19" i="110"/>
  <c r="G19" i="110"/>
  <c r="F19" i="110"/>
  <c r="D19" i="110"/>
  <c r="I18" i="110"/>
  <c r="G18" i="110"/>
  <c r="F18" i="110"/>
  <c r="D18" i="110"/>
  <c r="I17" i="110"/>
  <c r="G17" i="110"/>
  <c r="F17" i="110"/>
  <c r="D17" i="110"/>
  <c r="I16" i="110"/>
  <c r="G16" i="110"/>
  <c r="F16" i="110"/>
  <c r="D16" i="110"/>
  <c r="I15" i="110"/>
  <c r="G15" i="110"/>
  <c r="F15" i="110"/>
  <c r="D15" i="110"/>
  <c r="I14" i="110"/>
  <c r="G14" i="110"/>
  <c r="F14" i="110"/>
  <c r="D14" i="110"/>
  <c r="I13" i="110"/>
  <c r="G13" i="110"/>
  <c r="F13" i="110"/>
  <c r="D13" i="110"/>
  <c r="I12" i="110"/>
  <c r="G12" i="110"/>
  <c r="F12" i="110"/>
  <c r="D12" i="110"/>
  <c r="I11" i="110"/>
  <c r="G11" i="110"/>
  <c r="F11" i="110"/>
  <c r="D11" i="110"/>
  <c r="I10" i="110"/>
  <c r="G10" i="110"/>
  <c r="F10" i="110"/>
  <c r="D10" i="110"/>
  <c r="I9" i="110"/>
  <c r="G9" i="110"/>
  <c r="F9" i="110"/>
  <c r="D9" i="110"/>
  <c r="I8" i="110"/>
  <c r="G8" i="110"/>
  <c r="F8" i="110"/>
  <c r="D8" i="110"/>
  <c r="I7" i="110"/>
  <c r="G7" i="110"/>
  <c r="F7" i="110"/>
  <c r="D7" i="110"/>
  <c r="L20" i="109"/>
  <c r="H20" i="109"/>
  <c r="F20" i="109"/>
  <c r="L19" i="109"/>
  <c r="F19" i="109"/>
  <c r="H19" i="109" s="1"/>
  <c r="L18" i="109"/>
  <c r="F18" i="109"/>
  <c r="H18" i="109" s="1"/>
  <c r="L17" i="109"/>
  <c r="F17" i="109"/>
  <c r="H17" i="109" s="1"/>
  <c r="L16" i="109"/>
  <c r="H16" i="109"/>
  <c r="F16" i="109"/>
  <c r="L15" i="109"/>
  <c r="F15" i="109"/>
  <c r="H15" i="109" s="1"/>
  <c r="F13" i="109"/>
  <c r="H13" i="109" s="1"/>
  <c r="H12" i="109"/>
  <c r="H11" i="109"/>
  <c r="F10" i="109"/>
  <c r="H10" i="109" s="1"/>
  <c r="F9" i="109"/>
  <c r="H9" i="109" s="1"/>
  <c r="F8" i="109"/>
  <c r="H8" i="109" s="1"/>
  <c r="F7" i="109"/>
  <c r="H7" i="109" s="1"/>
  <c r="F6" i="109"/>
  <c r="H6" i="109" s="1"/>
  <c r="F5" i="109"/>
  <c r="H5" i="109" s="1"/>
  <c r="I30" i="110" l="1"/>
  <c r="F30" i="110"/>
  <c r="D32" i="108" l="1"/>
  <c r="F32" i="108"/>
  <c r="H32" i="108"/>
  <c r="E20" i="108" l="1"/>
  <c r="F20" i="108"/>
  <c r="G20" i="108"/>
  <c r="H20" i="108"/>
  <c r="I20" i="108"/>
  <c r="E8" i="108"/>
  <c r="F8" i="108"/>
  <c r="G8" i="108"/>
  <c r="H8" i="108"/>
  <c r="I8" i="108"/>
  <c r="C8" i="108"/>
  <c r="B32" i="108"/>
  <c r="D20" i="108"/>
  <c r="D8" i="108"/>
  <c r="B8" i="108"/>
  <c r="E5" i="77" l="1"/>
  <c r="D5" i="107" l="1"/>
  <c r="B5" i="107" s="1"/>
  <c r="C5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I7" i="77" l="1"/>
  <c r="I8" i="77"/>
  <c r="I9" i="77"/>
  <c r="I10" i="77"/>
  <c r="I11" i="77"/>
  <c r="I12" i="77"/>
  <c r="I13" i="77"/>
  <c r="I14" i="77"/>
  <c r="I15" i="77"/>
  <c r="I16" i="77"/>
  <c r="I17" i="77"/>
  <c r="I18" i="77"/>
  <c r="I19" i="77"/>
  <c r="I20" i="77"/>
  <c r="I21" i="77"/>
  <c r="I22" i="77"/>
  <c r="I23" i="77"/>
  <c r="I24" i="77"/>
  <c r="I25" i="77"/>
  <c r="I26" i="77"/>
  <c r="I27" i="77"/>
  <c r="I28" i="77"/>
  <c r="I29" i="77"/>
  <c r="I6" i="77"/>
  <c r="I5" i="77"/>
  <c r="H7" i="77"/>
  <c r="H8" i="77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6" i="77"/>
  <c r="H5" i="77" l="1"/>
  <c r="G8" i="77"/>
  <c r="G9" i="77"/>
  <c r="G10" i="77"/>
  <c r="G11" i="77"/>
  <c r="G12" i="77"/>
  <c r="G13" i="77"/>
  <c r="G14" i="77"/>
  <c r="G15" i="77"/>
  <c r="G16" i="77"/>
  <c r="G17" i="77"/>
  <c r="G18" i="77"/>
  <c r="G19" i="77"/>
  <c r="G20" i="77"/>
  <c r="G21" i="77"/>
  <c r="G22" i="77"/>
  <c r="G23" i="77"/>
  <c r="G24" i="77"/>
  <c r="G25" i="77"/>
  <c r="G26" i="77"/>
  <c r="G27" i="77"/>
  <c r="G28" i="77"/>
  <c r="G29" i="77"/>
  <c r="G6" i="77"/>
  <c r="G7" i="77"/>
  <c r="G5" i="77"/>
</calcChain>
</file>

<file path=xl/sharedStrings.xml><?xml version="1.0" encoding="utf-8"?>
<sst xmlns="http://schemas.openxmlformats.org/spreadsheetml/2006/main" count="859" uniqueCount="460">
  <si>
    <t>Àðáóëàã</t>
  </si>
  <si>
    <t>Áàÿíç¿ðõ</t>
  </si>
  <si>
    <t>Á¿ðýíòîãòîõ</t>
  </si>
  <si>
    <t>Ãàëò</t>
  </si>
  <si>
    <t>Æàðãàëàíò</t>
  </si>
  <si>
    <t>Ðàøààíò</t>
  </si>
  <si>
    <t>Òàðèàëàí</t>
  </si>
  <si>
    <t>Òîñîíöýíãýë</t>
  </si>
  <si>
    <t>Òºìºðáóëàã</t>
  </si>
  <si>
    <t>Ò¿íýë</t>
  </si>
  <si>
    <t>Õàíõ</t>
  </si>
  <si>
    <t>Öýöýðëýã</t>
  </si>
  <si>
    <t>Ìºðºí</t>
  </si>
  <si>
    <t>Ýðäýíýáóëãàí</t>
  </si>
  <si>
    <t>Ä¯Í</t>
  </si>
  <si>
    <t>Àëàã-Ýðäýíý</t>
  </si>
  <si>
    <t>Èõ-Óóë</t>
  </si>
  <si>
    <t>Óëààí-Óóë</t>
  </si>
  <si>
    <t>Öàãààí-Óóë</t>
  </si>
  <si>
    <t>×àíäìàíü-ªíäºð</t>
  </si>
  <si>
    <t>Öàãààííóóð</t>
  </si>
  <si>
    <t>Áàðààíû á¿ëãýýð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</si>
  <si>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</si>
  <si>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</si>
  <si>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</si>
  <si>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</si>
  <si>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</si>
  <si>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</si>
  <si>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</si>
  <si>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</si>
  <si>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</si>
  <si>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</si>
  <si>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</si>
  <si>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</si>
  <si>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</si>
  <si>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</si>
  <si>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</si>
  <si>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</si>
  <si>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</si>
  <si>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</si>
  <si>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</si>
  <si>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</si>
  <si>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</si>
  <si>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</si>
  <si>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ÅÐªÍÕÈÉ ÈÍÄÅÊÑ</t>
  </si>
  <si>
    <t>01.   ÕYÍÑÍÈÉ ÁÀÐÀÀ, ÑÎÃÒÓÓÐÓÓËÀÕ ÁÓÑ ÓÍÄÀÀ</t>
  </si>
  <si>
    <t>01.1 ÕYÍÑÍÈÉ ÁÀÐÀÀ</t>
  </si>
  <si>
    <t>01.1.1  ÒÀËÕ, ÃÓÐÈË, ÁÓÄÀÀ</t>
  </si>
  <si>
    <t>01.1.2  ÌÀÕ, ÌÀÕÀÍ ÁYÒÝÝÃÄÝÕYYÍ</t>
  </si>
  <si>
    <t>01.1.4  ÑYY, ÑYYÍ ÁYÒÝÝÃÄÝÕYYÍ, ªÍÄªÃ</t>
  </si>
  <si>
    <t>01.1.5  ÒªÐªË ÁYÐÈÉÍ ªªÕ, ÒÎÑ</t>
  </si>
  <si>
    <t>01.1.6  ÆÈÌÑ, ÆÈÌÑÃÝÍÝ</t>
  </si>
  <si>
    <t>01.1.7  ÕYÍÑÍÈÉ ÍÎÃÎÎ</t>
  </si>
  <si>
    <t>01.1.8  ÑÀÀÕÀÐ, ÆÈÌÑÍÈÉ ×ÀÍÀÌÀË, ÇªÃÈÉÍ ÁÀË, ×ÈÕÝÐ, ØÎÊÎËÀÄ</t>
  </si>
  <si>
    <t>01.1.9  ÕYÍÑÍÈÉ ÁÓÑÀÄ ÁYÒÝÝÃÄÝÕYYÍ</t>
  </si>
  <si>
    <t>01.2 ÑÎÃÒÓÓÐÓÓËÀÕ ÁÓÑ ÓÍÄÀÀ</t>
  </si>
  <si>
    <t>02.   ÑÎÃÒÓÓÐÓÓËÀÕ ÓÍÄÀÀ, ÒÀÌÕÈ, ÌÀÍÑÓÓÐÓÓËÀÕ ÁÎÄÈÑ</t>
  </si>
  <si>
    <t>02.1 ÑÎÃÒÓÓÐÓÓËÀÕ ÓÍÄÀÀ</t>
  </si>
  <si>
    <t>02.2 ÒÀÌÕÈ</t>
  </si>
  <si>
    <t>03.    ÕÓÂÖÀÑ, ÁªÑ ÁÀÐÀÀ, ÃÓÒÀË</t>
  </si>
  <si>
    <t>03.1   ÕÓÂÖÀÑ, ÁªÑ ÁÀÐÀÀ</t>
  </si>
  <si>
    <t>03.1.1  ÕªÂªÍ, ÁªÑ ÁÀÐÀÀ</t>
  </si>
  <si>
    <t>03.1.2  ÁYÕ ÒªÐËÈÉÍ ÕÓÂÖÀÑ</t>
  </si>
  <si>
    <t>03.1.3  ÆÈÆÈÃ ÝÄËÝË, ÕÝÐÝÃÑÝË</t>
  </si>
  <si>
    <t>03.2  ÃÓÒÀË</t>
  </si>
  <si>
    <t>04.    ÎÐÎÍ ÑÓÓÖ, ÓÑ, ÖÀÕÈËÃÀÀÍ, ÕÈÉÍ ÁÎËÎÍ ÁÓÑÀÄ ÒYËØ</t>
  </si>
  <si>
    <t>04.1  ОРОН СУУЦНЫ БОДИТ ТYРЭЭС</t>
  </si>
  <si>
    <t>04.2  ÎÐÎÍ ÑÓÓÖÍÛ ÒÅÕÍÈÊÈÉÍ ÁÎËÎÍ ÇÀÑÂÀÐÛÍ YÉË×ÈËÃÝÝ</t>
  </si>
  <si>
    <t>04.3  ÓÑÀÍ ÕÀÍÃÀÌÆ ÁÎËÎÍ ÎÐÎÍ ÑÓÓÖÍÛ ÁÓÑÀÄ YÉË×ÈËÃÝÝ</t>
  </si>
  <si>
    <t>04.4  ÖÀÕÈËÃÀÀÍ, ÕÈÉÍ ÁÎËÎÍ ÁÓÑÀÄ ÒYËØ</t>
  </si>
  <si>
    <t>05.    ÃÝÐ ÀÕÓÉÍ ÒÀÂÈËÃÀ, ÃÝÐ ÀÕÓÉÍ ÁÀÐÀÀ</t>
  </si>
  <si>
    <t>05.1  ÃÝÐ ÀÕÓÉÍ ÒÀÂÈËÃÀ, ÕÝÐÝÃÑÝË, ÕÈÂÑ ÁÎËÎÍ ØÀËÍÛ ÁÓÑÀÄ ÄÝÂÑÃÝÐ</t>
  </si>
  <si>
    <t>05.2  ÃÝÐ ÀÕÓÉÍ Î¨ÌÎË, ÍÝÕÌÝË ÝÄËÝË</t>
  </si>
  <si>
    <t>05.3  ÃÝÐ ÀÕÓÉÍ ÖÀÕÈËÃÀÀÍ ÁÀÐÀÀ</t>
  </si>
  <si>
    <t>05.4  ÃÝÐ ÀÕÓÉÍ ØÈËÝÍ ÝÄËÝË, ÑÀÂ ÑÓÓËÃÀ</t>
  </si>
  <si>
    <t>05.5  ÃÝÐ ÀÕÓÉ, ÖÝÖÝÐËÝÃÈÉÍ ÇÎÐÈÓËÀËÒÒÀÉ ÕªÄªËÌªÐÈÉÍ ÁÀÃÀÆ ÕÝÐÝÃÑÝË</t>
  </si>
  <si>
    <t>05.6  ÃÝÐ ÀÕÓÉÍ ÖÝÂÝÐËÝÃÝÝÍÈÉ ÁÎËÎÍ ÁÓÑÀÄ ÆÈÆÈÃ ÁÀÐÀÀ, ÃÝÐÈÉÍ YÉË×ÈËÃÝÝ</t>
  </si>
  <si>
    <t>06.    ÝÌ, ÒÀÐÈÀ, ÝÌÍÝËÃÈÉÍ YÉË×ÈËÃÝÝ</t>
  </si>
  <si>
    <t>06.1  ÝÌ, ÒÀÐÈÀ, ÝÌÍÝËÃÈÉÍ ÕÝÐÝÃÑÝË</t>
  </si>
  <si>
    <t>06.2  ÀÌÁÓËÒÎÐÛÍ YÉË×ÈËÃÝÝ</t>
  </si>
  <si>
    <t>06.3  ÝÌÍÝËÝÃÒ ÕÝÂÒÝÆ YÇYYËÑÝÍ YÉË×ÈËÃÝÝ</t>
  </si>
  <si>
    <t>07.    ÒÝÝÂÝÐ</t>
  </si>
  <si>
    <t>07.1  ÒÝÝÂÐÈÉÍ ÕÝÐÝÃÑËÈÉÍ ÕÓÄÀËÄÀÍ ÀÂÀËÒ</t>
  </si>
  <si>
    <t>07.2  ÕÓÂÈÉÍ ÒÝÝÂÐÈÉÍ ÕÝÐÝÃÑËÈÉÍ ÇÀÑÂÀÐ, YÉË×ÈËÃÝÝ</t>
  </si>
  <si>
    <t>07.3  ÒÝÝÂÐÈÉÍ YÉË×ÈËÃÝÝ</t>
  </si>
  <si>
    <t>08.    ÕÎËÁÎÎÍÛ ÕÝÐÝÃÑÝË, ØÓÓÄÀÍÃÈÉÍ YÉË×ÈËÃÝÝ</t>
  </si>
  <si>
    <t>09.    ÀÌÐÀËÒ, ×ªËªªÒ ÖÀÃ, ÑÎ¨ËÛÍ ÁÀÐÀÀ, YÉË×ÈËÃÝÝ</t>
  </si>
  <si>
    <t>09.1   ÄÓÓ, ÄYÐÑ, ÃÝÐÝË ÇÓÐÀÃ, ÌÝÄÝÝËËÈÉÃ ÁÎËÎÂÑÐÓÓËÀÕ ÒÎÍÎÃ ÒªÕªªÐªÌÆ</t>
  </si>
  <si>
    <t>09.2   ×ªËªªÒ ÖÀÃ, ÑÎ¨ËÛÍ YÉË×ÈËÃÝÝ</t>
  </si>
  <si>
    <t>09.3   ÍÎÌ, ÑÎÍÈÍ, ÁÈ×ÃÈÉÍ ÕÝÐÝÃÑÝË</t>
  </si>
  <si>
    <t>10.    ÁÎËÎÂÑÐÎËÛÍ YÉË×ÈËÃÝÝ</t>
  </si>
  <si>
    <t>11.    ÇÎ×ÈÄ ÁÓÓÄÀË, ÍÈÉÒÈÉÍ ÕÎÎË, ÄÎÒÓÓÐ ÁÀÉÐÍÛ YÉË×ÈËÃÝÝ</t>
  </si>
  <si>
    <t>11.1   ÍÈÉÒÈÉÍ ÕÎÎËÍÛ YÉË×ÈËÃÝÝ</t>
  </si>
  <si>
    <t>11.2   ÇÎ×ÈÄ ÁÓÓÄÀË ÄÎÒÓÓÐ ÁÀÉÐÍÛ YÉË×ÈËÃÝÝ</t>
  </si>
  <si>
    <t>12.    ÁÓÑÀÄ ÁÀÐÀÀ, YÉË×ÈËÃÝÝ</t>
  </si>
  <si>
    <t>12.1   ÕÓÂÜ ÕYÍÄ ÕÀÍÄÑÀÍ YÉË×ÈËÃÝÝ</t>
  </si>
  <si>
    <t>12.2   ÕÓÂÜ ÕYÍÈÉ ÝÄ ÇYÉË, ÕÝÐÝÃËÝË</t>
  </si>
  <si>
    <t>12.3   ÑÀÍÕYYÃÈÉÍ YÉË×ÈËÃÝÝ</t>
  </si>
  <si>
    <t>Öàãààí-¯¿ð</t>
  </si>
  <si>
    <t>Øèíý-Èäýð</t>
  </si>
  <si>
    <t>Алаг-Эрдэнэ</t>
  </si>
  <si>
    <t>Арбулаг</t>
  </si>
  <si>
    <t>Бүрэнтогтох</t>
  </si>
  <si>
    <t>Галт</t>
  </si>
  <si>
    <t>Жаргалант</t>
  </si>
  <si>
    <t>Ренчинлхүмбэ</t>
  </si>
  <si>
    <t>Тосонцэнгэл</t>
  </si>
  <si>
    <t>Түнэл</t>
  </si>
  <si>
    <t>Улаан-Уул</t>
  </si>
  <si>
    <t>Ханх</t>
  </si>
  <si>
    <t>Цэцэрлэг</t>
  </si>
  <si>
    <t>Чандмань-Өндөр</t>
  </si>
  <si>
    <t>Хатгал</t>
  </si>
  <si>
    <t>Бүгд</t>
  </si>
  <si>
    <t>Сумын нэр</t>
  </si>
  <si>
    <t>Шимтгэлийн авлага бүгд</t>
  </si>
  <si>
    <t>НИЙГМИЙН ДААТГАЛЫН САНГИЙН АВЛАГА, мянган төгрөг, сумаар</t>
  </si>
  <si>
    <t>Үүнээс</t>
  </si>
  <si>
    <t>НИЙГМИЙН ДААТГАЛЫН ШИМТГЭЛИЙН ОРЛОГО, мөн үетэй харьцуулсанаар, мян.төгрөг</t>
  </si>
  <si>
    <t>Төлөв-лөгөө</t>
  </si>
  <si>
    <t>Гүйцэт-гэл</t>
  </si>
  <si>
    <t>Хувь</t>
  </si>
  <si>
    <t>Урьд оноос өссөн/буурсан</t>
  </si>
  <si>
    <t>2015-12</t>
  </si>
  <si>
    <t>ÀÉÌÃÈÉÍ ÕÝÐÝÃËÝÝÍÈÉ ÁÀÐÀÀ ¯ÉË×ÈËÃÝÝÍÈÉ  ¯ÍÈÉÍ ÈÍÄÅÊÑ, барааны бүлгээр</t>
  </si>
  <si>
    <t>2015 оны үлдэгдэл</t>
  </si>
  <si>
    <t>2016 онд шинээр үүссэн</t>
  </si>
  <si>
    <t>2016-01</t>
  </si>
  <si>
    <t>БАНКУУДЫН ОРЛОГО, ЗАРЛАГА, банкуудаар, сая.төг</t>
  </si>
  <si>
    <t>Орлого</t>
  </si>
  <si>
    <t>Зарлага</t>
  </si>
  <si>
    <t>Монгол банкнаас авсан</t>
  </si>
  <si>
    <t>Кассаар орсон</t>
  </si>
  <si>
    <t>Монгол банкинд өгсөн</t>
  </si>
  <si>
    <t>Цэвэр зарлага</t>
  </si>
  <si>
    <t>ХААН банк</t>
  </si>
  <si>
    <t>ХАС банк</t>
  </si>
  <si>
    <t>Төрийн банк</t>
  </si>
  <si>
    <t>Капитал банк</t>
  </si>
  <si>
    <t>Голомт банк</t>
  </si>
  <si>
    <t>БАНКУУДЫН ЗЭЭЛИЙН ҮЗҮҮЛЭЛТ, банкуудаар, сая.төг</t>
  </si>
  <si>
    <t>Зээлийн өрийн үлдэгдэл</t>
  </si>
  <si>
    <t>Хугацаа хэтэрсэн зээл</t>
  </si>
  <si>
    <t>Чанаргүй зээл</t>
  </si>
  <si>
    <t>БАНКУУДЫН ХАДГАЛАМЖ, банкуудаар, сая.төг</t>
  </si>
  <si>
    <t>Хадгаламжийн үлдэгдэл</t>
  </si>
  <si>
    <t>Харилцахын үлдэгдэл</t>
  </si>
  <si>
    <t>2016-02</t>
  </si>
  <si>
    <t>2015-02</t>
  </si>
  <si>
    <t>ÒÎÌ ÌÀËÛÍ Ç¯É ÁÓÑÛÍ ÕÎÐÎÃÄÎË, төрлөөр</t>
  </si>
  <si>
    <t>Äóíäàæ</t>
  </si>
  <si>
    <t>Дунджаас çºð¿¿</t>
  </si>
  <si>
    <t>Õîðîãäñîí á¿ãä</t>
  </si>
  <si>
    <t>¿</t>
  </si>
  <si>
    <t>Òýìýý</t>
  </si>
  <si>
    <t>Àäóó</t>
  </si>
  <si>
    <t>í</t>
  </si>
  <si>
    <t>¯õýð</t>
  </si>
  <si>
    <t>ý</t>
  </si>
  <si>
    <t>Õîíü</t>
  </si>
  <si>
    <t>ßìàà</t>
  </si>
  <si>
    <t>ñ</t>
  </si>
  <si>
    <t>ªâ÷íººð</t>
  </si>
  <si>
    <t>Îíû ýõíèé ìàëä õîðîãäëûí ýçëýõ õóâü</t>
  </si>
  <si>
    <t>ÌÀËÛÍ Ç¯É ÁÓÑÛÍ ÕÎÐÎÃÄÎË, ñóìààð</t>
  </si>
  <si>
    <t>өвчнөөр</t>
  </si>
  <si>
    <t>Òîî</t>
  </si>
  <si>
    <t>îíû ýõíèé ìàëä ýçëýõ õóâü</t>
  </si>
  <si>
    <t>Çºð¿¿ +, -</t>
  </si>
  <si>
    <t>Õîðîãäîëä ýçëýõ õóâü</t>
  </si>
  <si>
    <t>Ðýí÷èíëõ¿ìáý</t>
  </si>
  <si>
    <t xml:space="preserve">АМАРЖСАН ЭХ, ТӨРСӨН ХҮҮХДИЙН ТОО, хүйс, сумаар </t>
  </si>
  <si>
    <t>Үзүүлэлт</t>
  </si>
  <si>
    <t>амаржсан эхийн тоо</t>
  </si>
  <si>
    <t>төрсөн хүүхэд</t>
  </si>
  <si>
    <t>Эмэгтэй</t>
  </si>
  <si>
    <t>Баянзүрх</t>
  </si>
  <si>
    <t>Их-Уул</t>
  </si>
  <si>
    <t>Ðашаант</t>
  </si>
  <si>
    <t>Ðэнчинлхүмбэ</t>
  </si>
  <si>
    <t>Тариалан</t>
  </si>
  <si>
    <t>Төмөрбулаг</t>
  </si>
  <si>
    <t>Цагаан-Уул</t>
  </si>
  <si>
    <t>Цагаан-Үүр</t>
  </si>
  <si>
    <t>×андмань-Өндөр</t>
  </si>
  <si>
    <t>Øинэ-Идэр</t>
  </si>
  <si>
    <t>Мөрөн</t>
  </si>
  <si>
    <t>Эрдэнэбулган</t>
  </si>
  <si>
    <t>Цагааннуур</t>
  </si>
  <si>
    <t xml:space="preserve">ХАЛДВАРТ ӨВЧНӨӨР ӨВЧЛӨГЧИД, сумаар </t>
  </si>
  <si>
    <t xml:space="preserve">ХАЛДВАРТ ӨВЧНӨӨР ӨВЧЛӨГЧИД, өвчний төрлөөр </t>
  </si>
  <si>
    <t>Á¿ãä</t>
  </si>
  <si>
    <t>- Õ¿íñíýýñ ãàðàëòàé áàêòåðò õîðäëîãî</t>
  </si>
  <si>
    <t>- Ãåïàòèò</t>
  </si>
  <si>
    <t>- Ãåïàòèòийн нас баралт</t>
  </si>
  <si>
    <t>- Ìýíýí</t>
  </si>
  <si>
    <t>- Öóñàí ñóóëãà</t>
  </si>
  <si>
    <t>- Ñàõóó</t>
  </si>
  <si>
    <t>- Áàëíàä</t>
  </si>
  <si>
    <t>- Óëààíóóä</t>
  </si>
  <si>
    <t>- Óëààнбурхан</t>
  </si>
  <si>
    <t>- Ñàëüìîíåëëîç</t>
  </si>
  <si>
    <t>- Ñàëõèí öýöýã</t>
  </si>
  <si>
    <t>- Òýìá¿¿</t>
  </si>
  <si>
    <t>- Õàìóó</t>
  </si>
  <si>
    <t>- Ñ¿ðüåý</t>
  </si>
  <si>
    <t>- Ñ¿ðüåýгийн нас баралт</t>
  </si>
  <si>
    <t>- Çàã õ¿éòýí</t>
  </si>
  <si>
    <t>- Ìººãºíöºð</t>
  </si>
  <si>
    <t>- Òðèõîìèíàç</t>
  </si>
  <si>
    <t>- Ãàõàé õàâäàð</t>
  </si>
  <si>
    <t>- Áðóöåëë¸ç</t>
  </si>
  <si>
    <t>- ÁÇ ìººãºíöºð</t>
  </si>
  <si>
    <t>- ¨ëîì</t>
  </si>
  <si>
    <t>- Áîîì</t>
  </si>
  <si>
    <t>- Õåðâèñ</t>
  </si>
  <si>
    <t xml:space="preserve">   - ÁÇÄ áóñàä õàëäâàð</t>
  </si>
  <si>
    <t>- Õóðö õàëäâàðò íàñ áàðàëò</t>
  </si>
  <si>
    <t>- Íÿðàéí ¿æèë õàëäâàð</t>
  </si>
  <si>
    <t>- Õà÷èãò áîððåëèîç</t>
  </si>
  <si>
    <t>- Ãàð õºë àìíû ºâ÷èí</t>
  </si>
  <si>
    <t>- Õà÷èãò ýíöåôàëèò</t>
  </si>
  <si>
    <t>- Õà÷èãò ðèêåòòèîç</t>
  </si>
  <si>
    <t>- Тарваган тахал</t>
  </si>
  <si>
    <t>- Улаан - сэргэнэ</t>
  </si>
  <si>
    <t>- Татран</t>
  </si>
  <si>
    <t xml:space="preserve">АМЬД ТӨРСӨН ХҮҮХДИЙН ТОО БА НИЙТ НАС БАРСАН ХҮНИЙ ТОО, сумаар </t>
  </si>
  <si>
    <t>Амьд төрсөн хүүхдийн тоо</t>
  </si>
  <si>
    <t>Нас барсан хүний тоо</t>
  </si>
  <si>
    <t xml:space="preserve">НАС БАРАЛТ, сумаар </t>
  </si>
  <si>
    <t>Осол гэмтлийн нас баралт</t>
  </si>
  <si>
    <t>Хорт хавдрын нас баралт</t>
  </si>
  <si>
    <t xml:space="preserve">АЙМГИЙН ХЭМЖЭЭНД БҮРТГЭГДСЭН ГЭМТ ХЭРГИЙН ТОО, хэргийн ангилал, төрлөөр, жил бүрийн 2 сарын байдлаар
</t>
  </si>
  <si>
    <t>Нийт бүртгэгдсэн гэмт хэрэг</t>
  </si>
  <si>
    <t>Хэрэгт холбогдсон хүн</t>
  </si>
  <si>
    <t xml:space="preserve">        Үүнээс: Эмэгтэй</t>
  </si>
  <si>
    <t xml:space="preserve">Хүний амь бие, эрүүл мэндийн эсрэг </t>
  </si>
  <si>
    <t>Хүн амины гэмт хэрэг</t>
  </si>
  <si>
    <t>Бусдыг амиа хорлоход хүргэх</t>
  </si>
  <si>
    <t>Иргэдийн эрүүл мэнд, эрх чөлөөний эсрэг гэмт хэрэг</t>
  </si>
  <si>
    <t>Танхайн гэмт хэрэг</t>
  </si>
  <si>
    <t>Хүчингийн гэмт хэрэг</t>
  </si>
  <si>
    <t>ТХХБаЖ-ын эсрэг гэмт хэрэг</t>
  </si>
  <si>
    <t>Хүн амын эрүүл мэндийн эсрэг гэмт хэрэг</t>
  </si>
  <si>
    <t xml:space="preserve">Өмчлөх эрхийн эсрэг гэмт хэрэг </t>
  </si>
  <si>
    <t>Залилан мэхлэх</t>
  </si>
  <si>
    <t>Дээрэмдэх</t>
  </si>
  <si>
    <t>Бусдын эд хөрөнгийг хулгайлах</t>
  </si>
  <si>
    <t>Үүнээс: малын хулгай</t>
  </si>
  <si>
    <t xml:space="preserve">Хувийн өмчийн хулгай </t>
  </si>
  <si>
    <t>Авто тээврийн хэрэгслийн хулгай</t>
  </si>
  <si>
    <t>Байгаль хамгаалах журмын эсрэг г.х</t>
  </si>
  <si>
    <t>Бусад гэмт хэрэг</t>
  </si>
  <si>
    <t xml:space="preserve">ГЭМТ ХЭРГИЙН УЛМААС ХОХИРСОН ИРГЭД, хүйсээр </t>
  </si>
  <si>
    <t xml:space="preserve">         Хохирсон нийт иргэн</t>
  </si>
  <si>
    <t>Үүнээс:эмэгтэй</t>
  </si>
  <si>
    <t>ГЭМТ ХЭРГИЙН УЛМААС ХОХИРСОН ИРГЭД, насны ангилалаар</t>
  </si>
  <si>
    <t xml:space="preserve">        17 хүртэлх насны</t>
  </si>
  <si>
    <t xml:space="preserve">        18-34 насны</t>
  </si>
  <si>
    <t xml:space="preserve">       35-49 насны</t>
  </si>
  <si>
    <t xml:space="preserve">       50-аас дээш насны</t>
  </si>
  <si>
    <t>ГЭМТ ХЭРГИЙН УЛМААС ХОХИРСОН ИРГЭД, нийгмийн байдал</t>
  </si>
  <si>
    <t xml:space="preserve">        Төрийн албан хаагч</t>
  </si>
  <si>
    <t xml:space="preserve">        Хувийн хэвшилд ажиллагч</t>
  </si>
  <si>
    <t xml:space="preserve">        Хувиараа хөдөлмөр эрхэлдэг</t>
  </si>
  <si>
    <t xml:space="preserve">        Малчин</t>
  </si>
  <si>
    <t xml:space="preserve">        Оюутан сурагч</t>
  </si>
  <si>
    <t xml:space="preserve">        Сургууль завсардсан</t>
  </si>
  <si>
    <t xml:space="preserve">        Ажилгүй</t>
  </si>
  <si>
    <t xml:space="preserve">        Бусад</t>
  </si>
  <si>
    <t>ГЭМТ ХЭРГИЙН УЛМААС НАС БАРСАН, ГЭМТСЭН ИРГЭД</t>
  </si>
  <si>
    <t xml:space="preserve">         Нас барсан хүний тоо</t>
  </si>
  <si>
    <t xml:space="preserve">         Гэмтсэн хүний тоо</t>
  </si>
  <si>
    <t xml:space="preserve">ГЭМТ ХЭРЭГТ ХОЛБОГДСОН ИРГЭД, хүйсээр </t>
  </si>
  <si>
    <t xml:space="preserve">       Гэмт хэрэгт холбогдсон иргэд</t>
  </si>
  <si>
    <t>Үүнээс:</t>
  </si>
  <si>
    <t xml:space="preserve">               Эмэгтэй</t>
  </si>
  <si>
    <t>ГЭМТ ХЭРЭГТ ХОЛБОГДСОН ИРГЭД, насны ангилалаар</t>
  </si>
  <si>
    <t xml:space="preserve">        15 хүртэлх насны</t>
  </si>
  <si>
    <t xml:space="preserve">        16-29 насны</t>
  </si>
  <si>
    <t xml:space="preserve">       30-39 насны</t>
  </si>
  <si>
    <t xml:space="preserve">       40-аас дээш насны</t>
  </si>
  <si>
    <t>ГЭМТ ХЭРЭГТ ХОЛБОГДСОН ИРГЭД, нийгмийн байдлаар</t>
  </si>
  <si>
    <t>ГЭМТ ХЭРЭГТ ХОЛБОГДСОН ИРГЭД, боловсролын түвшингээр</t>
  </si>
  <si>
    <t xml:space="preserve">        Дээд</t>
  </si>
  <si>
    <t xml:space="preserve">        Тусгай дунд</t>
  </si>
  <si>
    <t xml:space="preserve">        Дунд</t>
  </si>
  <si>
    <t xml:space="preserve">        Суурь</t>
  </si>
  <si>
    <t xml:space="preserve">        Бага</t>
  </si>
  <si>
    <t xml:space="preserve">        Боловсролгүй</t>
  </si>
  <si>
    <t>МАЛЫН ҮНЭ, аймгийн дунджаар</t>
  </si>
  <si>
    <t>М/Д</t>
  </si>
  <si>
    <t>Төрөл</t>
  </si>
  <si>
    <t>Буур</t>
  </si>
  <si>
    <t xml:space="preserve">   Нас гүйцсэн ат</t>
  </si>
  <si>
    <t xml:space="preserve">   Нас гүйцсэн ингэ</t>
  </si>
  <si>
    <t xml:space="preserve">   Эр шилбэ</t>
  </si>
  <si>
    <t xml:space="preserve">   Эм шилбэ</t>
  </si>
  <si>
    <t xml:space="preserve">   Эр ботго</t>
  </si>
  <si>
    <t xml:space="preserve">   Эм ботго</t>
  </si>
  <si>
    <t>Азарга</t>
  </si>
  <si>
    <t xml:space="preserve">   Соёолон үрээ</t>
  </si>
  <si>
    <t xml:space="preserve">   Соёолон гүү</t>
  </si>
  <si>
    <t xml:space="preserve">   Шүдлэн үрээ</t>
  </si>
  <si>
    <t xml:space="preserve">   Шүдлэн байдас</t>
  </si>
  <si>
    <t xml:space="preserve">   Эр унага</t>
  </si>
  <si>
    <t xml:space="preserve">   Эм унага</t>
  </si>
  <si>
    <t>Бух</t>
  </si>
  <si>
    <t xml:space="preserve">   Хязаалан шар</t>
  </si>
  <si>
    <t xml:space="preserve">   Хязаалан дөнж</t>
  </si>
  <si>
    <t xml:space="preserve">   Шүдлэн эр үхэр</t>
  </si>
  <si>
    <t xml:space="preserve">   Шүдлэн гунж</t>
  </si>
  <si>
    <t xml:space="preserve">   Эр тугал</t>
  </si>
  <si>
    <t xml:space="preserve">   Эм тугал</t>
  </si>
  <si>
    <t>Хуц</t>
  </si>
  <si>
    <t xml:space="preserve">   Эр хонь</t>
  </si>
  <si>
    <t xml:space="preserve">   Эм хонь</t>
  </si>
  <si>
    <t xml:space="preserve">   Эр төлөг</t>
  </si>
  <si>
    <t xml:space="preserve">   Эм төлөг</t>
  </si>
  <si>
    <t xml:space="preserve">   Эр хурга</t>
  </si>
  <si>
    <t xml:space="preserve">   Эм хурга</t>
  </si>
  <si>
    <t>Ухна</t>
  </si>
  <si>
    <t xml:space="preserve">   Эр ямаа</t>
  </si>
  <si>
    <t xml:space="preserve">   Эм ямаа</t>
  </si>
  <si>
    <t xml:space="preserve">   Эр борлон</t>
  </si>
  <si>
    <t xml:space="preserve">   Эм борлон</t>
  </si>
  <si>
    <t xml:space="preserve">   Эр ишиг</t>
  </si>
  <si>
    <t xml:space="preserve">   Эм ишиг</t>
  </si>
  <si>
    <t>Өмнөх оноос</t>
  </si>
  <si>
    <t>Төлөвлөгөө</t>
  </si>
  <si>
    <t>Гүйцэтгэл</t>
  </si>
  <si>
    <t xml:space="preserve">АЙМГИЙН НЭГДСЭН ТӨСӨВ, мянган төгрөгөөр </t>
  </si>
  <si>
    <t xml:space="preserve">2015 оны 02 сарын байдлаар </t>
  </si>
  <si>
    <t>2016 оны 02 сарын байдлаар</t>
  </si>
  <si>
    <t>төлөвлөгөө</t>
  </si>
  <si>
    <t>гүйцэтгэл</t>
  </si>
  <si>
    <t xml:space="preserve">  I А. ОÐËОГО /II+Y/</t>
  </si>
  <si>
    <t xml:space="preserve">      Урсгал орлого /III+IY/II</t>
  </si>
  <si>
    <t xml:space="preserve">      Татварын орлого /1+2+3+4/III</t>
  </si>
  <si>
    <t xml:space="preserve">      1. Орлогын албан татвар /1,1+1,2/</t>
  </si>
  <si>
    <t xml:space="preserve">      1.1 Хүн ам орлогын албан татвар</t>
  </si>
  <si>
    <t xml:space="preserve">          Цалин, хөдөлмөрийн хөлс, түүнтэй адилтгах орлого</t>
  </si>
  <si>
    <t xml:space="preserve">          Хувиараа аж ахуй эрхэлсний орлого</t>
  </si>
  <si>
    <t xml:space="preserve">          Хувийн мал бүхий иргэний орлого</t>
  </si>
  <si>
    <t>-</t>
  </si>
  <si>
    <t xml:space="preserve">          Орлогыг нь тухай бүр тодорхойлох боломжгүй ажил, хувиараа эрхлэгч иргэний орлогын албан татвар</t>
  </si>
  <si>
    <t xml:space="preserve">          Бусад орлого</t>
  </si>
  <si>
    <t xml:space="preserve">      1.2. Аж ахуйн нэгж, байгууллагын орлогын албан татвар</t>
  </si>
  <si>
    <t xml:space="preserve">      2. Өмчийн татвар</t>
  </si>
  <si>
    <t xml:space="preserve">          Үл хөдлөх хөрөнгийн</t>
  </si>
  <si>
    <t xml:space="preserve">          Бууны албан татвар</t>
  </si>
  <si>
    <t xml:space="preserve">      3. Дахин хуваарилалт</t>
  </si>
  <si>
    <t xml:space="preserve">          Улсын төсвөөс авсан санхүүгийн дэмжлэг</t>
  </si>
  <si>
    <t xml:space="preserve">          Орон нутгийн хөгжлийн нэгдсэн сангийн орлогын шилжүүлэг</t>
  </si>
  <si>
    <t xml:space="preserve">          Тусгай зориулалтын шилжүүлгээс санхүүжих</t>
  </si>
  <si>
    <t xml:space="preserve">      4. Бусад татвар /төлбөр, хураамж/</t>
  </si>
  <si>
    <t xml:space="preserve">          Улсын тэмдэгтийн хураамж</t>
  </si>
  <si>
    <t xml:space="preserve">          Ашигт малтмалын нөөц ашигласны төлбөр</t>
  </si>
  <si>
    <t xml:space="preserve">          Авто тээврийн болон өөрөө явагч хэрэгслийн албан татвар</t>
  </si>
  <si>
    <t xml:space="preserve">          Газрын төлбөр</t>
  </si>
  <si>
    <t xml:space="preserve">          Ойгоос хэрэглээний мод, түлээ бэлтгэж ашигласны төлбөр</t>
  </si>
  <si>
    <t xml:space="preserve">          Ашигт малтмалаас бусад байгалийн баялаг ашиглахад олгох эрхийн зөвшөөрлийн хураамж</t>
  </si>
  <si>
    <t xml:space="preserve">          Байгалийн ургамал ашигласны төлбөр</t>
  </si>
  <si>
    <t xml:space="preserve">          Агнуурын нөөц ашигласны төлбөр, ан амьтан агнах, барих зөвшөөрлийн хураамж</t>
  </si>
  <si>
    <t xml:space="preserve">          Түгээмэл тархацтай ашигт малтмал ашигласны төлбөр</t>
  </si>
  <si>
    <t xml:space="preserve">          Ðашаан ус ашигласны төлбөр</t>
  </si>
  <si>
    <t xml:space="preserve">          Бусад төлбөр хураамж</t>
  </si>
  <si>
    <t>IY татварын бус орлого</t>
  </si>
  <si>
    <t xml:space="preserve">          Хүү, торгуулийн орлого</t>
  </si>
  <si>
    <t xml:space="preserve"> Y Хөрөнгийн орлого</t>
  </si>
  <si>
    <t xml:space="preserve">    Б.ÇАÐËАГА</t>
  </si>
  <si>
    <t xml:space="preserve">      1. Цалин хөлсөнд</t>
  </si>
  <si>
    <t xml:space="preserve">      2. Нийгмийн даатгалын шимтгэлд</t>
  </si>
  <si>
    <t xml:space="preserve">      3. Бараа гүйлгээний бусад</t>
  </si>
  <si>
    <t xml:space="preserve">      4. Татаас ба урсгал шилжүүлэг</t>
  </si>
  <si>
    <t xml:space="preserve">      5. Бусад зардал</t>
  </si>
  <si>
    <t xml:space="preserve">                 Дүн</t>
  </si>
  <si>
    <t xml:space="preserve">АЙМГИЙН ОРОН НУТГИЙН БОЛОН УЛСЫН ТӨСВИЙН ОРЛОГО, мянган төгрөгөөр </t>
  </si>
  <si>
    <t xml:space="preserve">ÎÐÎÍ ÍÓÒÃÈÉÍ ÁÎËÎÍ ÓËÑÛÍ ÒªÑÂÈÉÍ ÍÈÉÒ Ä¯Í </t>
  </si>
  <si>
    <t>I. ÎÐÎÍ ÍÓÒÃÈÉÍ ÎÐËÎÃÎ</t>
  </si>
  <si>
    <t>Ìàë á¿õèé èðãýíèé îðëîãî</t>
  </si>
  <si>
    <t>ÕÝÀÀ ýðõýëñíèé îðëîãî</t>
  </si>
  <si>
    <t xml:space="preserve">Áóñàä îðëîãî </t>
  </si>
  <si>
    <t>Ñóóòãàí-1</t>
  </si>
  <si>
    <t>¯ë õºäëºõ õºðºíãèé àëáàí òàòâàð</t>
  </si>
  <si>
    <t>Áóóíû àëáàí òàòâàð</t>
  </si>
  <si>
    <t>Óëñûí òýìäýãòèéí õóðààìæ</t>
  </si>
  <si>
    <t>Àøèãò ìàëòìàëûí íººö àøèãëàñíû төлбөр</t>
  </si>
  <si>
    <t xml:space="preserve">Ãàçðûí òºëáºð </t>
  </si>
  <si>
    <t>Îéãîîñ ìîä ò¿ëýý áýëòãýæ àøèãëàñíû төлбөр</t>
  </si>
  <si>
    <t>Áàéãàëèéí óðãàìàë àøèãëàñíû òºëáºð</t>
  </si>
  <si>
    <t>Àíãèéí çºâøººðëèéí õóðààìæ</t>
  </si>
  <si>
    <t>Ò¿ãýýìýë òàðõàöòàé àøèãò ìàëòìàë ашигласны төлбөр</t>
  </si>
  <si>
    <t>Ашигт малтмалаас бусад байгалийн баялаг ашиглахад олгох эрхийн зөвшөөрлийн хураамж</t>
  </si>
  <si>
    <t>Áóñàä òºëáºð õóðààìæ</t>
  </si>
  <si>
    <t>Ò¿ðýýñèéí îðëîãî</t>
  </si>
  <si>
    <t>Õ¿¿ òîðãóóëèéí îðëîãî</t>
  </si>
  <si>
    <t>Õºðºíãº áîðëóóëñíû îðëîãî</t>
  </si>
  <si>
    <t xml:space="preserve">Àâòî òýýâðèéí õýðýãñëèéí àëáàí òàòâàð </t>
  </si>
  <si>
    <t>II. ÓËÑÛÍ ÒªÑÂÈÉÍ ÎÐËÎÃÎ</t>
  </si>
  <si>
    <t xml:space="preserve">Îíöãîé </t>
  </si>
  <si>
    <t>ÍªÀÒ</t>
  </si>
  <si>
    <t>ÀÀÍ-èéí îðëîãî</t>
  </si>
  <si>
    <t xml:space="preserve">ОРОН НУТГИЙН ТӨСВИЙН ОРЛОГО, сумаар, мянган төгрөгөөр </t>
  </si>
  <si>
    <t>Сум</t>
  </si>
  <si>
    <t xml:space="preserve">Бүгд </t>
  </si>
  <si>
    <t xml:space="preserve">Алаг-Эрдэнэ </t>
  </si>
  <si>
    <t xml:space="preserve">Арбулаг </t>
  </si>
  <si>
    <t xml:space="preserve">Баянзүрх </t>
  </si>
  <si>
    <t xml:space="preserve">Галт </t>
  </si>
  <si>
    <t xml:space="preserve">Жаргалант </t>
  </si>
  <si>
    <t xml:space="preserve">Их-Уул </t>
  </si>
  <si>
    <t xml:space="preserve">Тариалан </t>
  </si>
  <si>
    <t xml:space="preserve">Тосонцэнгэл </t>
  </si>
  <si>
    <t xml:space="preserve">Төмөрбулаг </t>
  </si>
  <si>
    <t xml:space="preserve">Улаан-Уул </t>
  </si>
  <si>
    <t xml:space="preserve">Ханх </t>
  </si>
  <si>
    <t xml:space="preserve">Цагаан-Уул </t>
  </si>
  <si>
    <t xml:space="preserve">Цагаан-Үүр </t>
  </si>
  <si>
    <t xml:space="preserve">×андмань-Өндөр </t>
  </si>
  <si>
    <t xml:space="preserve">Øинэ-Идэр </t>
  </si>
  <si>
    <t xml:space="preserve">Мөрөн </t>
  </si>
  <si>
    <t>Аймгийн төсөвтэй шууд харьцдаг байгууллагууд</t>
  </si>
  <si>
    <t xml:space="preserve">ОРОН НУТГИЙН ТӨСВИЙН ЗАРЛАГА, сумаар, мянган төгрөгөөр </t>
  </si>
  <si>
    <t xml:space="preserve">ТАТВАРЫН ОРЛОГО, сумаар, мянган төгрөгөөр </t>
  </si>
  <si>
    <t>Санхүүгийн хэлтэс</t>
  </si>
  <si>
    <t xml:space="preserve">ТӨСВИЙН АВЛАГА, ӨГЛӨГ, сумаар, мянган төгрөгөөр </t>
  </si>
  <si>
    <t>Авлага</t>
  </si>
  <si>
    <t>Өглөг</t>
  </si>
  <si>
    <t>Öàëèí</t>
  </si>
  <si>
    <t>ÍÄØ</t>
  </si>
  <si>
    <t>Ãýðýë</t>
  </si>
  <si>
    <t>Ò¿ëø</t>
  </si>
  <si>
    <t>Òýýâýð</t>
  </si>
  <si>
    <t>Òîìèëîëò</t>
  </si>
  <si>
    <t>Øóóäàí</t>
  </si>
  <si>
    <t>Öýâýð áîõèð óñ</t>
  </si>
  <si>
    <t>Õîîë</t>
  </si>
  <si>
    <t>Ýì</t>
  </si>
  <si>
    <t>Óðñãàë çàñâàð</t>
  </si>
  <si>
    <t>Áóñàä</t>
  </si>
  <si>
    <t>Íýã óäààãèéí òýòãýìæ</t>
  </si>
  <si>
    <t xml:space="preserve">АЖ ҮЙЛДВЭРИЙН САЛБАРЫН ҮЙЛДВЭРЛЭЛТ, мянган төгрөгөөр </t>
  </si>
  <si>
    <t>Салбараар</t>
  </si>
  <si>
    <t>1. Нүүрс олборлолт</t>
  </si>
  <si>
    <t>2. Үр тарианы гурил, цардуул, малын тэжээл</t>
  </si>
  <si>
    <t>3. Хүнсний бусад бүтээгдэхүүн үйлдвэрлэл</t>
  </si>
  <si>
    <t>4. Нэхмэлийн үйлдвэрлэл</t>
  </si>
  <si>
    <t>5. Хувцас үйлдвэрлэл, үслэг арьс боловсруулалт</t>
  </si>
  <si>
    <t>6. Арьс шир боловсруулах, ширэн эдлэл, гутал үйлдвэрлэл</t>
  </si>
  <si>
    <t>7. Мод, модон эдлэл</t>
  </si>
  <si>
    <t>8. Нийтлэх, хэвлэх, дуу бичлэг хийх ажиллагаа</t>
  </si>
  <si>
    <t>9. Мебель тавилга үйлдвэрлэл, боловсруулах үйлдвэрийн бусад</t>
  </si>
  <si>
    <t>10. Ус ариутгал, усан хангамж</t>
  </si>
  <si>
    <t xml:space="preserve">АЖ ҮЙЛДВЭРИЙН САЛБАРЫН БОРЛУУЛАЛТ, мянган төгрөгөөр </t>
  </si>
  <si>
    <t xml:space="preserve">9. Кокс, шингэн болон цацраг идэвхт түлш </t>
  </si>
  <si>
    <t>10. Мебель тавилга үйлдвэрлэл, боловсруулах үйлдвэрийн бусад</t>
  </si>
  <si>
    <t>11. Ус ариутгал, усан хангамж</t>
  </si>
  <si>
    <t>Өссөн, буурсан  +-</t>
  </si>
  <si>
    <t>Өссөн буурсан хувь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</si>
</sst>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0.0_)"/>
    <numFmt numFmtId="166" formatCode="#\ ###.0"/>
    <numFmt numFmtId="167" formatCode="_-* #,##0.00_₮_-;\-* #,##0.00_₮_-;_-* &quot;-&quot;??_₮_-;_-@_-"/>
    <numFmt numFmtId="168" formatCode="#,##0.00000"/>
    <numFmt numFmtId="169" formatCode="0.000"/>
  </numFmts>
  <fonts count="49">
    <font>
      <sz val="11"/>
      <color theme="1"/>
      <name val="Calibri"/>
      <family val="2"/>
      <scheme val="minor"/>
    </font>
    <font>
      <sz val="12"/>
      <name val="Arial Mon"/>
      <family val="2"/>
    </font>
    <font>
      <b/>
      <sz val="10"/>
      <name val="Arial Mon"/>
      <family val="2"/>
    </font>
    <font>
      <sz val="10"/>
      <name val="Arial Mon"/>
      <family val="2"/>
    </font>
    <font>
      <u/>
      <sz val="10"/>
      <color indexed="12"/>
      <name val="Arial Mo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Mon"/>
      <family val="2"/>
    </font>
    <font>
      <sz val="11"/>
      <color theme="1"/>
      <name val="Calibri"/>
      <family val="2"/>
      <scheme val="minor"/>
    </font>
    <font>
      <sz val="9"/>
      <name val="Arial Mon"/>
      <family val="2"/>
    </font>
    <font>
      <b/>
      <sz val="10"/>
      <color indexed="10"/>
      <name val="Arial Mon"/>
      <family val="2"/>
    </font>
    <font>
      <sz val="10"/>
      <name val="Arial"/>
      <family val="2"/>
      <charset val="204"/>
    </font>
    <font>
      <b/>
      <i/>
      <sz val="10"/>
      <name val="Arial Mon"/>
      <family val="2"/>
    </font>
    <font>
      <i/>
      <sz val="9"/>
      <name val="Arial Mon"/>
      <family val="2"/>
    </font>
    <font>
      <b/>
      <sz val="9"/>
      <name val="Arial Mon"/>
      <family val="2"/>
    </font>
    <font>
      <b/>
      <sz val="9"/>
      <color indexed="10"/>
      <name val="Arial Mon"/>
      <family val="2"/>
    </font>
    <font>
      <sz val="9"/>
      <color indexed="17"/>
      <name val="Arial Mon"/>
      <family val="2"/>
    </font>
    <font>
      <b/>
      <sz val="9"/>
      <color indexed="17"/>
      <name val="Arial Mon"/>
      <family val="2"/>
    </font>
    <font>
      <sz val="10"/>
      <color indexed="17"/>
      <name val="Arial Mon"/>
      <family val="2"/>
    </font>
    <font>
      <sz val="9"/>
      <color indexed="12"/>
      <name val="Arial Mon"/>
      <family val="2"/>
    </font>
    <font>
      <i/>
      <sz val="9"/>
      <color indexed="12"/>
      <name val="Arial Mon"/>
      <family val="2"/>
    </font>
    <font>
      <sz val="10"/>
      <color indexed="12"/>
      <name val="Arial Mon"/>
      <family val="2"/>
    </font>
    <font>
      <b/>
      <i/>
      <sz val="9"/>
      <color indexed="17"/>
      <name val="Arial Mon"/>
      <family val="2"/>
    </font>
    <font>
      <sz val="9"/>
      <color indexed="10"/>
      <name val="Arial Mon"/>
      <family val="2"/>
    </font>
    <font>
      <sz val="10"/>
      <name val="Arial Mon"/>
      <family val="2"/>
    </font>
    <font>
      <sz val="8"/>
      <name val="Arial Narrow"/>
      <family val="2"/>
    </font>
    <font>
      <sz val="10"/>
      <name val="Arial Mon"/>
      <family val="2"/>
    </font>
    <font>
      <sz val="11"/>
      <color rgb="FF000000"/>
      <name val="Calibri"/>
      <family val="2"/>
      <scheme val="minor"/>
    </font>
    <font>
      <b/>
      <sz val="10"/>
      <name val="Arial Mon"/>
    </font>
    <font>
      <sz val="10"/>
      <color theme="1"/>
      <name val="Arial Mon"/>
    </font>
    <font>
      <sz val="10"/>
      <name val="Arial Mon"/>
    </font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231F20"/>
      <name val="Arial"/>
      <family val="2"/>
    </font>
    <font>
      <b/>
      <sz val="10"/>
      <color rgb="FF231F2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231F20"/>
      <name val="Times New Roman"/>
      <family val="1"/>
    </font>
    <font>
      <sz val="10"/>
      <color rgb="FF000000"/>
      <name val="Arial Mon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8"/>
      <color rgb="FF231F1F"/>
      <name val="Arial"/>
      <family val="2"/>
    </font>
    <font>
      <sz val="10"/>
      <color rgb="FF231F1F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3"/>
      </right>
      <top style="hair">
        <color theme="1"/>
      </top>
      <bottom style="hair">
        <color theme="1"/>
      </bottom>
      <diagonal/>
    </border>
    <border>
      <left/>
      <right style="hair">
        <color theme="3"/>
      </right>
      <top style="hair">
        <color theme="1"/>
      </top>
      <bottom/>
      <diagonal/>
    </border>
    <border>
      <left style="hair">
        <color theme="3"/>
      </left>
      <right/>
      <top/>
      <bottom/>
      <diagonal/>
    </border>
    <border>
      <left/>
      <right style="hair">
        <color theme="3"/>
      </right>
      <top/>
      <bottom/>
      <diagonal/>
    </border>
    <border>
      <left style="dotted">
        <color theme="1"/>
      </left>
      <right style="hair">
        <color theme="1"/>
      </right>
      <top/>
      <bottom/>
      <diagonal/>
    </border>
    <border>
      <left style="dotted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hair">
        <color theme="3" tint="-0.249977111117893"/>
      </left>
      <right/>
      <top style="hair">
        <color theme="3" tint="-0.249977111117893"/>
      </top>
      <bottom style="hair">
        <color theme="3" tint="-0.249977111117893"/>
      </bottom>
      <diagonal/>
    </border>
    <border>
      <left/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theme="3" tint="-0.249977111117893"/>
      </top>
      <bottom style="hair">
        <color theme="3" tint="-0.249977111117893"/>
      </bottom>
      <diagonal/>
    </border>
    <border>
      <left style="hair">
        <color theme="3" tint="-0.249977111117893"/>
      </left>
      <right style="hair">
        <color theme="3" tint="-0.249977111117893"/>
      </right>
      <top style="hair">
        <color auto="1"/>
      </top>
      <bottom style="hair">
        <color auto="1"/>
      </bottom>
      <diagonal/>
    </border>
  </borders>
  <cellStyleXfs count="297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1" fillId="0" borderId="0"/>
    <xf numFmtId="0" fontId="5" fillId="0" borderId="0"/>
    <xf numFmtId="0" fontId="3" fillId="0" borderId="0"/>
    <xf numFmtId="0" fontId="24" fillId="0" borderId="0"/>
    <xf numFmtId="0" fontId="8" fillId="0" borderId="0"/>
    <xf numFmtId="0" fontId="3" fillId="0" borderId="0"/>
    <xf numFmtId="0" fontId="5" fillId="0" borderId="0"/>
    <xf numFmtId="0" fontId="3" fillId="0" borderId="0"/>
    <xf numFmtId="0" fontId="8" fillId="0" borderId="0"/>
    <xf numFmtId="0" fontId="25" fillId="0" borderId="0"/>
    <xf numFmtId="9" fontId="3" fillId="0" borderId="0" applyFont="0" applyFill="0" applyBorder="0" applyAlignment="0" applyProtection="0"/>
    <xf numFmtId="0" fontId="8" fillId="0" borderId="0"/>
    <xf numFmtId="0" fontId="26" fillId="0" borderId="0"/>
    <xf numFmtId="0" fontId="27" fillId="0" borderId="0"/>
    <xf numFmtId="0" fontId="8" fillId="0" borderId="0"/>
    <xf numFmtId="0" fontId="3" fillId="0" borderId="0"/>
    <xf numFmtId="0" fontId="31" fillId="0" borderId="0"/>
    <xf numFmtId="168" fontId="11" fillId="0" borderId="0" applyFont="0" applyFill="0" applyBorder="0" applyAlignment="0" applyProtection="0"/>
    <xf numFmtId="0" fontId="11" fillId="0" borderId="0"/>
  </cellStyleXfs>
  <cellXfs count="344">
    <xf numFmtId="0" fontId="0" fillId="0" borderId="0" xfId="0"/>
    <xf numFmtId="0" fontId="37" fillId="0" borderId="0" xfId="0" applyFont="1" applyBorder="1" applyAlignment="1">
      <alignment horizontal="center" vertical="center" wrapText="1"/>
    </xf>
    <xf numFmtId="0" fontId="3" fillId="0" borderId="0" xfId="18" applyFont="1"/>
    <xf numFmtId="0" fontId="3" fillId="0" borderId="0" xfId="18" applyFont="1" applyBorder="1"/>
    <xf numFmtId="0" fontId="3" fillId="0" borderId="0" xfId="18" applyFont="1" applyFill="1" applyBorder="1"/>
    <xf numFmtId="165" fontId="15" fillId="0" borderId="0" xfId="18" applyNumberFormat="1" applyFont="1" applyFill="1" applyBorder="1"/>
    <xf numFmtId="0" fontId="9" fillId="0" borderId="0" xfId="18" applyFont="1" applyFill="1" applyBorder="1"/>
    <xf numFmtId="0" fontId="9" fillId="0" borderId="0" xfId="18" applyFont="1"/>
    <xf numFmtId="166" fontId="10" fillId="0" borderId="0" xfId="18" applyNumberFormat="1" applyFont="1" applyFill="1" applyBorder="1" applyAlignment="1">
      <alignment horizontal="right"/>
    </xf>
    <xf numFmtId="0" fontId="2" fillId="0" borderId="0" xfId="18" applyFont="1" applyFill="1" applyBorder="1"/>
    <xf numFmtId="0" fontId="14" fillId="0" borderId="0" xfId="18" applyFont="1" applyFill="1" applyBorder="1"/>
    <xf numFmtId="166" fontId="2" fillId="0" borderId="0" xfId="18" applyNumberFormat="1" applyFont="1" applyFill="1" applyBorder="1" applyAlignment="1">
      <alignment horizontal="right"/>
    </xf>
    <xf numFmtId="0" fontId="16" fillId="0" borderId="0" xfId="18" applyFont="1" applyFill="1" applyBorder="1"/>
    <xf numFmtId="0" fontId="17" fillId="0" borderId="0" xfId="18" applyFont="1" applyFill="1" applyBorder="1"/>
    <xf numFmtId="166" fontId="18" fillId="0" borderId="0" xfId="18" applyNumberFormat="1" applyFont="1" applyFill="1" applyBorder="1" applyAlignment="1">
      <alignment horizontal="right"/>
    </xf>
    <xf numFmtId="0" fontId="19" fillId="0" borderId="0" xfId="18" applyFont="1" applyFill="1" applyBorder="1"/>
    <xf numFmtId="0" fontId="20" fillId="0" borderId="0" xfId="18" applyFont="1" applyFill="1" applyBorder="1" applyAlignment="1">
      <alignment horizontal="left"/>
    </xf>
    <xf numFmtId="166" fontId="21" fillId="0" borderId="0" xfId="18" applyNumberFormat="1" applyFont="1" applyFill="1" applyBorder="1" applyAlignment="1">
      <alignment horizontal="right"/>
    </xf>
    <xf numFmtId="0" fontId="9" fillId="0" borderId="0" xfId="18" applyFont="1" applyFill="1" applyBorder="1" applyAlignment="1">
      <alignment vertical="top"/>
    </xf>
    <xf numFmtId="0" fontId="19" fillId="0" borderId="0" xfId="18" applyFont="1" applyFill="1" applyBorder="1" applyAlignment="1">
      <alignment horizontal="left"/>
    </xf>
    <xf numFmtId="0" fontId="12" fillId="0" borderId="0" xfId="18" applyFont="1" applyFill="1" applyBorder="1"/>
    <xf numFmtId="0" fontId="22" fillId="0" borderId="0" xfId="18" applyFont="1" applyFill="1" applyBorder="1"/>
    <xf numFmtId="0" fontId="20" fillId="0" borderId="0" xfId="18" applyFont="1" applyFill="1" applyBorder="1"/>
    <xf numFmtId="0" fontId="19" fillId="0" borderId="0" xfId="18" applyFont="1" applyFill="1" applyBorder="1" applyAlignment="1">
      <alignment vertical="top"/>
    </xf>
    <xf numFmtId="166" fontId="21" fillId="0" borderId="0" xfId="18" applyNumberFormat="1" applyFont="1" applyFill="1" applyBorder="1" applyAlignment="1">
      <alignment horizontal="right" vertical="top"/>
    </xf>
    <xf numFmtId="0" fontId="2" fillId="0" borderId="0" xfId="18" applyFont="1" applyFill="1" applyBorder="1" applyAlignment="1">
      <alignment horizontal="left"/>
    </xf>
    <xf numFmtId="0" fontId="23" fillId="0" borderId="0" xfId="18" applyFont="1" applyFill="1" applyBorder="1"/>
    <xf numFmtId="0" fontId="9" fillId="0" borderId="0" xfId="18" applyFont="1" applyFill="1" applyBorder="1" applyAlignment="1">
      <alignment wrapText="1"/>
    </xf>
    <xf numFmtId="0" fontId="20" fillId="0" borderId="0" xfId="18" applyFont="1" applyFill="1" applyBorder="1" applyAlignment="1">
      <alignment wrapText="1"/>
    </xf>
    <xf numFmtId="0" fontId="16" fillId="0" borderId="0" xfId="18" applyFont="1" applyFill="1" applyBorder="1" applyAlignment="1">
      <alignment horizontal="left"/>
    </xf>
    <xf numFmtId="0" fontId="16" fillId="0" borderId="0" xfId="18" applyFont="1" applyFill="1" applyBorder="1" applyAlignment="1">
      <alignment vertical="top"/>
    </xf>
    <xf numFmtId="0" fontId="16" fillId="0" borderId="0" xfId="18" applyFont="1" applyFill="1" applyBorder="1" applyAlignment="1">
      <alignment vertical="top" wrapText="1"/>
    </xf>
    <xf numFmtId="166" fontId="18" fillId="0" borderId="0" xfId="18" applyNumberFormat="1" applyFont="1" applyFill="1" applyBorder="1" applyAlignment="1">
      <alignment horizontal="right" vertical="top"/>
    </xf>
    <xf numFmtId="0" fontId="3" fillId="0" borderId="0" xfId="1" applyFont="1" applyFill="1" applyBorder="1"/>
    <xf numFmtId="0" fontId="16" fillId="0" borderId="0" xfId="1" applyFont="1" applyFill="1" applyBorder="1" applyAlignment="1"/>
    <xf numFmtId="0" fontId="16" fillId="0" borderId="0" xfId="1" applyFont="1" applyFill="1" applyBorder="1"/>
    <xf numFmtId="0" fontId="16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wrapText="1"/>
    </xf>
    <xf numFmtId="166" fontId="18" fillId="0" borderId="0" xfId="1" applyNumberFormat="1" applyFont="1" applyFill="1" applyBorder="1" applyAlignment="1">
      <alignment horizontal="right"/>
    </xf>
    <xf numFmtId="0" fontId="16" fillId="0" borderId="0" xfId="18" applyFont="1" applyFill="1" applyBorder="1" applyAlignment="1"/>
    <xf numFmtId="0" fontId="20" fillId="0" borderId="0" xfId="18" applyFont="1" applyFill="1" applyBorder="1" applyAlignment="1">
      <alignment horizontal="left" wrapText="1"/>
    </xf>
    <xf numFmtId="0" fontId="13" fillId="0" borderId="0" xfId="18" applyFont="1" applyFill="1" applyBorder="1" applyAlignment="1">
      <alignment horizontal="center" wrapText="1"/>
    </xf>
    <xf numFmtId="0" fontId="20" fillId="0" borderId="0" xfId="18" applyFont="1" applyFill="1" applyBorder="1" applyAlignment="1">
      <alignment horizontal="center" wrapText="1"/>
    </xf>
    <xf numFmtId="0" fontId="13" fillId="0" borderId="0" xfId="18" applyFont="1" applyFill="1" applyBorder="1" applyAlignment="1">
      <alignment horizontal="left" wrapText="1"/>
    </xf>
    <xf numFmtId="0" fontId="9" fillId="0" borderId="0" xfId="18" applyFont="1" applyBorder="1"/>
    <xf numFmtId="0" fontId="3" fillId="0" borderId="0" xfId="18" applyFill="1"/>
    <xf numFmtId="0" fontId="3" fillId="0" borderId="0" xfId="290" applyFont="1" applyAlignment="1">
      <alignment vertical="center"/>
    </xf>
    <xf numFmtId="0" fontId="3" fillId="0" borderId="0" xfId="290" applyFont="1" applyBorder="1" applyAlignment="1">
      <alignment vertical="center"/>
    </xf>
    <xf numFmtId="164" fontId="3" fillId="0" borderId="0" xfId="290" applyNumberFormat="1" applyFont="1" applyBorder="1" applyAlignment="1">
      <alignment vertical="center"/>
    </xf>
    <xf numFmtId="0" fontId="28" fillId="0" borderId="6" xfId="290" applyFont="1" applyBorder="1" applyAlignment="1">
      <alignment horizontal="center" vertical="center"/>
    </xf>
    <xf numFmtId="0" fontId="3" fillId="0" borderId="12" xfId="290" applyFont="1" applyBorder="1" applyAlignment="1">
      <alignment vertical="center"/>
    </xf>
    <xf numFmtId="0" fontId="3" fillId="0" borderId="11" xfId="290" applyFont="1" applyBorder="1" applyAlignment="1">
      <alignment horizontal="center" vertical="center" wrapText="1"/>
    </xf>
    <xf numFmtId="0" fontId="3" fillId="0" borderId="13" xfId="290" applyFont="1" applyBorder="1" applyAlignment="1">
      <alignment horizontal="center" vertical="center" wrapText="1"/>
    </xf>
    <xf numFmtId="0" fontId="3" fillId="0" borderId="3" xfId="290" applyFont="1" applyBorder="1" applyAlignment="1">
      <alignment horizontal="center" vertical="center" wrapText="1"/>
    </xf>
    <xf numFmtId="164" fontId="3" fillId="0" borderId="0" xfId="290" applyNumberFormat="1" applyFont="1" applyAlignment="1">
      <alignment vertical="center"/>
    </xf>
    <xf numFmtId="0" fontId="3" fillId="0" borderId="9" xfId="290" applyFont="1" applyBorder="1" applyAlignment="1">
      <alignment horizontal="center" vertical="center" wrapText="1"/>
    </xf>
    <xf numFmtId="164" fontId="28" fillId="0" borderId="0" xfId="290" applyNumberFormat="1" applyFont="1" applyAlignment="1">
      <alignment vertical="center"/>
    </xf>
    <xf numFmtId="164" fontId="30" fillId="0" borderId="0" xfId="290" applyNumberFormat="1" applyFont="1" applyAlignment="1">
      <alignment vertical="center"/>
    </xf>
    <xf numFmtId="164" fontId="28" fillId="0" borderId="0" xfId="290" applyNumberFormat="1" applyFont="1" applyAlignment="1">
      <alignment horizontal="center" vertical="center"/>
    </xf>
    <xf numFmtId="0" fontId="3" fillId="0" borderId="2" xfId="18" applyFont="1" applyBorder="1"/>
    <xf numFmtId="0" fontId="3" fillId="0" borderId="3" xfId="18" applyFont="1" applyBorder="1"/>
    <xf numFmtId="0" fontId="3" fillId="0" borderId="2" xfId="18" applyFont="1" applyFill="1" applyBorder="1" applyAlignment="1">
      <alignment horizontal="center"/>
    </xf>
    <xf numFmtId="0" fontId="3" fillId="0" borderId="3" xfId="18" applyFont="1" applyFill="1" applyBorder="1" applyAlignment="1">
      <alignment horizontal="center"/>
    </xf>
    <xf numFmtId="0" fontId="3" fillId="0" borderId="7" xfId="18" applyFont="1" applyFill="1" applyBorder="1" applyAlignment="1">
      <alignment horizontal="center"/>
    </xf>
    <xf numFmtId="0" fontId="3" fillId="0" borderId="11" xfId="18" applyFont="1" applyFill="1" applyBorder="1" applyAlignment="1">
      <alignment horizontal="center"/>
    </xf>
    <xf numFmtId="166" fontId="10" fillId="0" borderId="7" xfId="18" applyNumberFormat="1" applyFont="1" applyFill="1" applyBorder="1" applyAlignment="1">
      <alignment horizontal="right"/>
    </xf>
    <xf numFmtId="166" fontId="2" fillId="0" borderId="10" xfId="18" applyNumberFormat="1" applyFont="1" applyFill="1" applyBorder="1" applyAlignment="1">
      <alignment horizontal="right"/>
    </xf>
    <xf numFmtId="166" fontId="18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/>
    </xf>
    <xf numFmtId="166" fontId="21" fillId="0" borderId="10" xfId="18" applyNumberFormat="1" applyFont="1" applyFill="1" applyBorder="1" applyAlignment="1">
      <alignment horizontal="right" vertical="top"/>
    </xf>
    <xf numFmtId="166" fontId="18" fillId="0" borderId="10" xfId="18" applyNumberFormat="1" applyFont="1" applyFill="1" applyBorder="1" applyAlignment="1">
      <alignment horizontal="right" vertical="top"/>
    </xf>
    <xf numFmtId="166" fontId="18" fillId="0" borderId="10" xfId="1" applyNumberFormat="1" applyFont="1" applyFill="1" applyBorder="1" applyAlignment="1">
      <alignment horizontal="right"/>
    </xf>
    <xf numFmtId="0" fontId="3" fillId="0" borderId="0" xfId="293" applyFont="1" applyAlignment="1">
      <alignment vertical="center"/>
    </xf>
    <xf numFmtId="0" fontId="3" fillId="0" borderId="0" xfId="293" applyFont="1" applyBorder="1" applyAlignment="1">
      <alignment vertical="center"/>
    </xf>
    <xf numFmtId="0" fontId="3" fillId="0" borderId="9" xfId="293" applyFont="1" applyBorder="1" applyAlignment="1">
      <alignment vertical="center"/>
    </xf>
    <xf numFmtId="0" fontId="3" fillId="0" borderId="5" xfId="293" applyFont="1" applyBorder="1" applyAlignment="1">
      <alignment horizontal="center" vertical="center"/>
    </xf>
    <xf numFmtId="0" fontId="3" fillId="0" borderId="4" xfId="293" applyFont="1" applyBorder="1" applyAlignment="1">
      <alignment horizontal="center" vertical="center"/>
    </xf>
    <xf numFmtId="0" fontId="28" fillId="0" borderId="6" xfId="293" applyFont="1" applyBorder="1" applyAlignment="1">
      <alignment horizontal="center" vertical="center"/>
    </xf>
    <xf numFmtId="0" fontId="28" fillId="0" borderId="0" xfId="293" applyFont="1" applyAlignment="1">
      <alignment horizontal="center" vertical="center"/>
    </xf>
    <xf numFmtId="0" fontId="3" fillId="0" borderId="12" xfId="293" applyFont="1" applyBorder="1" applyAlignment="1">
      <alignment vertical="center"/>
    </xf>
    <xf numFmtId="164" fontId="30" fillId="0" borderId="0" xfId="293" applyNumberFormat="1" applyFont="1" applyAlignment="1">
      <alignment horizontal="right" vertical="center"/>
    </xf>
    <xf numFmtId="164" fontId="3" fillId="0" borderId="0" xfId="293" applyNumberFormat="1" applyFont="1" applyAlignment="1">
      <alignment vertical="center"/>
    </xf>
    <xf numFmtId="164" fontId="28" fillId="0" borderId="0" xfId="293" applyNumberFormat="1" applyFont="1" applyAlignment="1">
      <alignment horizontal="center" vertical="center"/>
    </xf>
    <xf numFmtId="0" fontId="3" fillId="0" borderId="3" xfId="293" applyFont="1" applyBorder="1" applyAlignment="1">
      <alignment horizontal="center" vertical="center" wrapText="1"/>
    </xf>
    <xf numFmtId="0" fontId="0" fillId="0" borderId="0" xfId="0" applyFill="1"/>
    <xf numFmtId="0" fontId="3" fillId="0" borderId="13" xfId="293" applyFont="1" applyBorder="1" applyAlignment="1">
      <alignment horizontal="center" vertical="center" wrapText="1"/>
    </xf>
    <xf numFmtId="0" fontId="3" fillId="0" borderId="11" xfId="293" applyFont="1" applyBorder="1" applyAlignment="1">
      <alignment horizontal="center" vertical="center" wrapText="1"/>
    </xf>
    <xf numFmtId="0" fontId="3" fillId="0" borderId="9" xfId="293" applyFont="1" applyBorder="1" applyAlignment="1">
      <alignment horizontal="center" vertical="center" wrapText="1"/>
    </xf>
    <xf numFmtId="164" fontId="28" fillId="0" borderId="0" xfId="293" applyNumberFormat="1" applyFont="1" applyAlignment="1">
      <alignment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vertical="center"/>
    </xf>
    <xf numFmtId="0" fontId="3" fillId="0" borderId="1" xfId="293" applyFont="1" applyBorder="1" applyAlignment="1">
      <alignment horizontal="center" vertical="center" wrapText="1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Border="1" applyAlignment="1">
      <alignment vertical="center"/>
    </xf>
    <xf numFmtId="0" fontId="32" fillId="0" borderId="0" xfId="18" applyFont="1"/>
    <xf numFmtId="0" fontId="5" fillId="0" borderId="0" xfId="18" applyFont="1"/>
    <xf numFmtId="0" fontId="32" fillId="0" borderId="0" xfId="18" applyFont="1" applyBorder="1"/>
    <xf numFmtId="0" fontId="5" fillId="2" borderId="5" xfId="18" applyFont="1" applyFill="1" applyBorder="1"/>
    <xf numFmtId="0" fontId="5" fillId="2" borderId="1" xfId="18" applyFont="1" applyFill="1" applyBorder="1"/>
    <xf numFmtId="0" fontId="5" fillId="0" borderId="1" xfId="18" applyFont="1" applyBorder="1" applyAlignment="1">
      <alignment horizontal="center" vertical="center" wrapText="1"/>
    </xf>
    <xf numFmtId="0" fontId="5" fillId="2" borderId="1" xfId="18" applyFont="1" applyFill="1" applyBorder="1" applyAlignment="1">
      <alignment horizontal="center" vertical="center" wrapText="1"/>
    </xf>
    <xf numFmtId="0" fontId="5" fillId="2" borderId="4" xfId="18" applyFont="1" applyFill="1" applyBorder="1" applyAlignment="1">
      <alignment horizontal="center" vertical="center" wrapText="1"/>
    </xf>
    <xf numFmtId="0" fontId="5" fillId="0" borderId="0" xfId="18" applyFont="1" applyBorder="1"/>
    <xf numFmtId="1" fontId="5" fillId="2" borderId="0" xfId="0" applyNumberFormat="1" applyFont="1" applyFill="1" applyBorder="1" applyAlignment="1">
      <alignment horizontal="center" vertical="center" wrapText="1"/>
    </xf>
    <xf numFmtId="1" fontId="5" fillId="0" borderId="0" xfId="18" applyNumberFormat="1" applyFont="1" applyAlignment="1">
      <alignment horizontal="center" vertical="center"/>
    </xf>
    <xf numFmtId="1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 applyAlignment="1">
      <alignment horizontal="center" vertical="center"/>
    </xf>
    <xf numFmtId="164" fontId="5" fillId="0" borderId="0" xfId="18" applyNumberFormat="1" applyFont="1" applyBorder="1"/>
    <xf numFmtId="2" fontId="5" fillId="0" borderId="0" xfId="18" applyNumberFormat="1" applyFont="1"/>
    <xf numFmtId="0" fontId="5" fillId="2" borderId="0" xfId="18" applyFont="1" applyFill="1" applyBorder="1"/>
    <xf numFmtId="0" fontId="5" fillId="0" borderId="0" xfId="18" applyFont="1" applyBorder="1" applyAlignment="1">
      <alignment horizontal="center" vertical="center"/>
    </xf>
    <xf numFmtId="164" fontId="5" fillId="2" borderId="0" xfId="18" applyNumberFormat="1" applyFont="1" applyFill="1" applyBorder="1" applyAlignment="1">
      <alignment horizontal="center" vertical="center" wrapText="1"/>
    </xf>
    <xf numFmtId="164" fontId="5" fillId="0" borderId="0" xfId="18" applyNumberFormat="1" applyFont="1" applyBorder="1" applyAlignment="1">
      <alignment horizontal="center" vertical="center"/>
    </xf>
    <xf numFmtId="164" fontId="5" fillId="0" borderId="0" xfId="18" applyNumberFormat="1" applyFont="1"/>
    <xf numFmtId="164" fontId="32" fillId="0" borderId="0" xfId="18" applyNumberFormat="1" applyFont="1" applyBorder="1"/>
    <xf numFmtId="0" fontId="33" fillId="0" borderId="0" xfId="18" applyFont="1"/>
    <xf numFmtId="0" fontId="33" fillId="0" borderId="0" xfId="18" applyFont="1" applyBorder="1"/>
    <xf numFmtId="0" fontId="5" fillId="2" borderId="0" xfId="18" applyFont="1" applyFill="1" applyBorder="1" applyAlignment="1">
      <alignment horizontal="center" vertical="center" wrapText="1"/>
    </xf>
    <xf numFmtId="1" fontId="5" fillId="0" borderId="0" xfId="18" applyNumberFormat="1" applyFont="1" applyBorder="1" applyAlignment="1">
      <alignment horizontal="center"/>
    </xf>
    <xf numFmtId="164" fontId="5" fillId="0" borderId="0" xfId="18" applyNumberFormat="1" applyFont="1" applyBorder="1" applyAlignment="1">
      <alignment horizontal="center"/>
    </xf>
    <xf numFmtId="2" fontId="5" fillId="2" borderId="0" xfId="18" applyNumberFormat="1" applyFont="1" applyFill="1" applyBorder="1" applyAlignment="1">
      <alignment horizontal="center" vertical="center" wrapText="1"/>
    </xf>
    <xf numFmtId="0" fontId="34" fillId="0" borderId="0" xfId="18" applyFont="1" applyBorder="1" applyAlignment="1">
      <alignment horizontal="center" vertical="center"/>
    </xf>
    <xf numFmtId="0" fontId="5" fillId="0" borderId="0" xfId="250" applyFont="1" applyAlignment="1">
      <alignment vertical="center"/>
    </xf>
    <xf numFmtId="0" fontId="35" fillId="0" borderId="0" xfId="18" applyFont="1" applyBorder="1" applyAlignment="1">
      <alignment horizontal="center" vertical="center"/>
    </xf>
    <xf numFmtId="0" fontId="5" fillId="0" borderId="0" xfId="250" applyFont="1" applyBorder="1" applyAlignment="1">
      <alignment vertical="center"/>
    </xf>
    <xf numFmtId="0" fontId="5" fillId="2" borderId="0" xfId="250" applyFont="1" applyFill="1" applyBorder="1" applyAlignment="1">
      <alignment horizontal="center" vertical="center"/>
    </xf>
    <xf numFmtId="0" fontId="5" fillId="2" borderId="3" xfId="250" applyFont="1" applyFill="1" applyBorder="1" applyAlignment="1">
      <alignment horizontal="center" vertical="center" wrapText="1"/>
    </xf>
    <xf numFmtId="0" fontId="5" fillId="2" borderId="11" xfId="250" applyFont="1" applyFill="1" applyBorder="1" applyAlignment="1">
      <alignment horizontal="center" vertical="center" wrapText="1"/>
    </xf>
    <xf numFmtId="0" fontId="5" fillId="2" borderId="0" xfId="250" applyFont="1" applyFill="1" applyBorder="1" applyAlignment="1">
      <alignment horizontal="center" vertical="center" wrapText="1"/>
    </xf>
    <xf numFmtId="0" fontId="5" fillId="0" borderId="0" xfId="250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left" vertical="center" wrapText="1"/>
    </xf>
    <xf numFmtId="1" fontId="5" fillId="0" borderId="0" xfId="250" applyNumberFormat="1" applyFont="1" applyBorder="1" applyAlignment="1">
      <alignment horizontal="center" vertical="center" wrapText="1"/>
    </xf>
    <xf numFmtId="169" fontId="36" fillId="0" borderId="0" xfId="250" applyNumberFormat="1" applyFont="1" applyBorder="1" applyAlignment="1">
      <alignment horizontal="center" vertical="center" wrapText="1"/>
    </xf>
    <xf numFmtId="164" fontId="36" fillId="0" borderId="0" xfId="250" applyNumberFormat="1" applyFont="1" applyBorder="1" applyAlignment="1">
      <alignment horizontal="center" vertical="center" wrapText="1"/>
    </xf>
    <xf numFmtId="164" fontId="5" fillId="0" borderId="0" xfId="250" applyNumberFormat="1" applyFont="1" applyBorder="1" applyAlignment="1">
      <alignment horizontal="center" vertical="center" wrapText="1"/>
    </xf>
    <xf numFmtId="169" fontId="5" fillId="0" borderId="0" xfId="250" applyNumberFormat="1" applyFont="1" applyBorder="1" applyAlignment="1">
      <alignment horizontal="center" vertical="center" wrapText="1"/>
    </xf>
    <xf numFmtId="2" fontId="5" fillId="0" borderId="0" xfId="250" applyNumberFormat="1" applyFont="1" applyBorder="1" applyAlignment="1">
      <alignment horizontal="center" vertical="center" wrapText="1"/>
    </xf>
    <xf numFmtId="0" fontId="5" fillId="0" borderId="9" xfId="250" applyFont="1" applyBorder="1" applyAlignment="1">
      <alignment horizontal="center" vertical="center" wrapText="1"/>
    </xf>
    <xf numFmtId="169" fontId="5" fillId="0" borderId="9" xfId="250" applyNumberFormat="1" applyFont="1" applyBorder="1" applyAlignment="1">
      <alignment horizontal="center" vertical="center" wrapText="1"/>
    </xf>
    <xf numFmtId="1" fontId="5" fillId="0" borderId="9" xfId="250" applyNumberFormat="1" applyFont="1" applyBorder="1" applyAlignment="1">
      <alignment horizontal="center" vertical="center" wrapText="1"/>
    </xf>
    <xf numFmtId="2" fontId="5" fillId="0" borderId="9" xfId="250" applyNumberFormat="1" applyFont="1" applyBorder="1" applyAlignment="1">
      <alignment horizontal="center" vertical="center" wrapText="1"/>
    </xf>
    <xf numFmtId="164" fontId="5" fillId="0" borderId="9" xfId="25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9" fillId="0" borderId="0" xfId="0" applyFont="1"/>
    <xf numFmtId="0" fontId="37" fillId="0" borderId="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5" fillId="0" borderId="31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9" fillId="0" borderId="31" xfId="0" applyFont="1" applyBorder="1"/>
    <xf numFmtId="0" fontId="5" fillId="0" borderId="0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7" fillId="0" borderId="20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2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0" fillId="0" borderId="0" xfId="0" applyFill="1" applyBorder="1"/>
    <xf numFmtId="0" fontId="41" fillId="0" borderId="0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5" fillId="0" borderId="0" xfId="2" applyFont="1"/>
    <xf numFmtId="0" fontId="38" fillId="0" borderId="2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33" fillId="0" borderId="0" xfId="2" applyFont="1" applyFill="1" applyBorder="1" applyAlignment="1">
      <alignment horizontal="center" vertical="center"/>
    </xf>
    <xf numFmtId="41" fontId="5" fillId="0" borderId="0" xfId="2" applyNumberFormat="1" applyFont="1" applyFill="1" applyBorder="1" applyAlignment="1">
      <alignment vertical="center"/>
    </xf>
    <xf numFmtId="41" fontId="5" fillId="0" borderId="0" xfId="2" applyNumberFormat="1" applyFont="1" applyFill="1" applyAlignment="1">
      <alignment vertical="center"/>
    </xf>
    <xf numFmtId="0" fontId="38" fillId="0" borderId="19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4" fillId="0" borderId="0" xfId="291" applyFont="1" applyFill="1" applyBorder="1"/>
    <xf numFmtId="0" fontId="40" fillId="0" borderId="35" xfId="291" applyNumberFormat="1" applyFont="1" applyFill="1" applyBorder="1" applyAlignment="1">
      <alignment horizontal="center" vertical="center" wrapText="1" readingOrder="1"/>
    </xf>
    <xf numFmtId="1" fontId="40" fillId="0" borderId="35" xfId="291" applyNumberFormat="1" applyFont="1" applyFill="1" applyBorder="1" applyAlignment="1">
      <alignment horizontal="center" vertical="center" wrapText="1" readingOrder="1"/>
    </xf>
    <xf numFmtId="0" fontId="40" fillId="0" borderId="37" xfId="291" applyNumberFormat="1" applyFont="1" applyFill="1" applyBorder="1" applyAlignment="1">
      <alignment horizontal="center" vertical="center" wrapText="1" readingOrder="1"/>
    </xf>
    <xf numFmtId="1" fontId="40" fillId="0" borderId="37" xfId="291" applyNumberFormat="1" applyFont="1" applyFill="1" applyBorder="1" applyAlignment="1">
      <alignment horizontal="center" vertical="center" wrapText="1" readingOrder="1"/>
    </xf>
    <xf numFmtId="0" fontId="45" fillId="0" borderId="0" xfId="0" applyFont="1"/>
    <xf numFmtId="0" fontId="5" fillId="0" borderId="1" xfId="293" applyFont="1" applyBorder="1" applyAlignment="1">
      <alignment horizontal="center" vertical="center"/>
    </xf>
    <xf numFmtId="0" fontId="5" fillId="0" borderId="5" xfId="293" applyFont="1" applyBorder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4" fillId="0" borderId="12" xfId="293" applyFont="1" applyBorder="1" applyAlignment="1">
      <alignment vertical="center"/>
    </xf>
    <xf numFmtId="0" fontId="34" fillId="0" borderId="0" xfId="293" applyFont="1" applyBorder="1" applyAlignment="1">
      <alignment vertical="center"/>
    </xf>
    <xf numFmtId="164" fontId="34" fillId="0" borderId="0" xfId="293" applyNumberFormat="1" applyFont="1" applyBorder="1" applyAlignment="1">
      <alignment horizontal="right" vertical="center"/>
    </xf>
    <xf numFmtId="0" fontId="34" fillId="0" borderId="0" xfId="293" applyFont="1" applyBorder="1" applyAlignment="1">
      <alignment horizontal="right" vertical="center"/>
    </xf>
    <xf numFmtId="0" fontId="5" fillId="0" borderId="12" xfId="293" applyFont="1" applyBorder="1" applyAlignment="1">
      <alignment vertical="center"/>
    </xf>
    <xf numFmtId="0" fontId="5" fillId="0" borderId="0" xfId="293" applyFont="1" applyBorder="1" applyAlignment="1">
      <alignment vertical="center"/>
    </xf>
    <xf numFmtId="164" fontId="5" fillId="0" borderId="0" xfId="293" applyNumberFormat="1" applyFont="1" applyBorder="1" applyAlignment="1">
      <alignment horizontal="right" vertical="center"/>
    </xf>
    <xf numFmtId="0" fontId="5" fillId="0" borderId="0" xfId="293" applyFont="1" applyBorder="1" applyAlignment="1">
      <alignment horizontal="right" vertical="center"/>
    </xf>
    <xf numFmtId="164" fontId="5" fillId="0" borderId="0" xfId="293" applyNumberFormat="1" applyFont="1" applyBorder="1" applyAlignment="1">
      <alignment vertical="center"/>
    </xf>
    <xf numFmtId="1" fontId="5" fillId="0" borderId="0" xfId="293" applyNumberFormat="1" applyFont="1" applyBorder="1" applyAlignment="1">
      <alignment horizontal="right" vertical="center"/>
    </xf>
    <xf numFmtId="0" fontId="5" fillId="0" borderId="12" xfId="293" applyFont="1" applyBorder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34" fillId="0" borderId="12" xfId="293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0" fontId="5" fillId="0" borderId="41" xfId="293" applyFont="1" applyBorder="1" applyAlignment="1">
      <alignment horizontal="center" vertical="center"/>
    </xf>
    <xf numFmtId="0" fontId="5" fillId="0" borderId="40" xfId="293" applyFont="1" applyBorder="1" applyAlignment="1">
      <alignment horizontal="center" vertical="center"/>
    </xf>
    <xf numFmtId="0" fontId="5" fillId="0" borderId="42" xfId="293" applyFont="1" applyBorder="1" applyAlignment="1">
      <alignment horizontal="center" vertical="center"/>
    </xf>
    <xf numFmtId="0" fontId="5" fillId="0" borderId="42" xfId="293" applyFont="1" applyBorder="1" applyAlignment="1">
      <alignment horizontal="center" vertical="center" wrapText="1"/>
    </xf>
    <xf numFmtId="0" fontId="5" fillId="0" borderId="8" xfId="293" applyFont="1" applyBorder="1" applyAlignment="1">
      <alignment horizontal="center" vertical="center" wrapText="1"/>
    </xf>
    <xf numFmtId="0" fontId="34" fillId="0" borderId="0" xfId="293" applyFont="1" applyAlignment="1">
      <alignment vertical="center"/>
    </xf>
    <xf numFmtId="0" fontId="34" fillId="0" borderId="0" xfId="293" applyFont="1" applyAlignment="1">
      <alignment horizontal="right" vertical="center"/>
    </xf>
    <xf numFmtId="164" fontId="34" fillId="0" borderId="0" xfId="293" applyNumberFormat="1" applyFont="1" applyAlignment="1">
      <alignment horizontal="right" vertical="center"/>
    </xf>
    <xf numFmtId="164" fontId="34" fillId="0" borderId="0" xfId="293" applyNumberFormat="1" applyFont="1" applyAlignment="1">
      <alignment vertical="center"/>
    </xf>
    <xf numFmtId="164" fontId="5" fillId="0" borderId="0" xfId="293" applyNumberFormat="1" applyFont="1" applyAlignment="1">
      <alignment horizontal="right" vertical="center"/>
    </xf>
    <xf numFmtId="0" fontId="5" fillId="0" borderId="0" xfId="293" applyFont="1" applyAlignment="1">
      <alignment horizontal="right" vertical="center"/>
    </xf>
    <xf numFmtId="0" fontId="5" fillId="0" borderId="0" xfId="293" applyFont="1" applyAlignment="1">
      <alignment vertical="center"/>
    </xf>
    <xf numFmtId="164" fontId="5" fillId="0" borderId="0" xfId="293" applyNumberFormat="1" applyFont="1" applyAlignment="1">
      <alignment vertical="center"/>
    </xf>
    <xf numFmtId="0" fontId="48" fillId="0" borderId="0" xfId="0" applyFont="1"/>
    <xf numFmtId="4" fontId="48" fillId="0" borderId="0" xfId="0" applyNumberFormat="1" applyFont="1"/>
    <xf numFmtId="4" fontId="0" fillId="0" borderId="0" xfId="0" applyNumberFormat="1"/>
    <xf numFmtId="0" fontId="36" fillId="0" borderId="5" xfId="0" applyFont="1" applyBorder="1" applyAlignment="1">
      <alignment horizontal="center"/>
    </xf>
    <xf numFmtId="0" fontId="5" fillId="0" borderId="6" xfId="293" applyFont="1" applyBorder="1" applyAlignment="1">
      <alignment horizontal="center" vertical="center"/>
    </xf>
    <xf numFmtId="0" fontId="5" fillId="0" borderId="13" xfId="293" applyFont="1" applyBorder="1" applyAlignment="1">
      <alignment horizontal="center" vertical="center"/>
    </xf>
    <xf numFmtId="0" fontId="5" fillId="0" borderId="7" xfId="293" applyFont="1" applyBorder="1" applyAlignment="1">
      <alignment horizontal="center" vertical="center"/>
    </xf>
    <xf numFmtId="0" fontId="5" fillId="0" borderId="15" xfId="293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" fillId="0" borderId="39" xfId="293" applyFont="1" applyBorder="1" applyAlignment="1">
      <alignment horizontal="center" vertical="center"/>
    </xf>
    <xf numFmtId="0" fontId="5" fillId="0" borderId="40" xfId="293" applyFont="1" applyBorder="1" applyAlignment="1">
      <alignment horizontal="center" vertical="center"/>
    </xf>
    <xf numFmtId="0" fontId="5" fillId="0" borderId="8" xfId="293" applyFont="1" applyBorder="1" applyAlignment="1">
      <alignment horizontal="center" vertical="center"/>
    </xf>
    <xf numFmtId="0" fontId="3" fillId="0" borderId="1" xfId="290" applyFont="1" applyBorder="1" applyAlignment="1">
      <alignment horizontal="center" vertical="center" wrapText="1"/>
    </xf>
    <xf numFmtId="0" fontId="3" fillId="0" borderId="1" xfId="290" applyFont="1" applyBorder="1" applyAlignment="1">
      <alignment horizontal="center" vertical="center"/>
    </xf>
    <xf numFmtId="0" fontId="3" fillId="0" borderId="4" xfId="290" applyFont="1" applyBorder="1" applyAlignment="1">
      <alignment horizontal="center" vertical="center" wrapText="1"/>
    </xf>
    <xf numFmtId="0" fontId="3" fillId="0" borderId="8" xfId="290" applyFont="1" applyBorder="1" applyAlignment="1">
      <alignment horizontal="center" vertical="center" wrapText="1"/>
    </xf>
    <xf numFmtId="0" fontId="29" fillId="0" borderId="0" xfId="290" applyFont="1" applyAlignment="1">
      <alignment horizontal="center" vertical="center"/>
    </xf>
    <xf numFmtId="0" fontId="3" fillId="0" borderId="2" xfId="290" applyFont="1" applyBorder="1" applyAlignment="1">
      <alignment horizontal="center" vertical="center"/>
    </xf>
    <xf numFmtId="0" fontId="3" fillId="0" borderId="14" xfId="290" applyFont="1" applyBorder="1" applyAlignment="1">
      <alignment horizontal="center" vertical="center"/>
    </xf>
    <xf numFmtId="0" fontId="29" fillId="0" borderId="0" xfId="293" applyFont="1" applyAlignment="1">
      <alignment horizontal="center" vertical="center"/>
    </xf>
    <xf numFmtId="0" fontId="3" fillId="0" borderId="2" xfId="293" applyFont="1" applyBorder="1" applyAlignment="1">
      <alignment horizontal="center" vertical="center"/>
    </xf>
    <xf numFmtId="0" fontId="3" fillId="0" borderId="14" xfId="293" applyFont="1" applyBorder="1" applyAlignment="1">
      <alignment horizontal="center" vertical="center"/>
    </xf>
    <xf numFmtId="0" fontId="3" fillId="0" borderId="2" xfId="293" applyFont="1" applyBorder="1" applyAlignment="1">
      <alignment horizontal="center" vertical="center" wrapText="1"/>
    </xf>
    <xf numFmtId="0" fontId="3" fillId="0" borderId="3" xfId="293" applyFont="1" applyBorder="1" applyAlignment="1">
      <alignment horizontal="center" vertical="center" wrapText="1"/>
    </xf>
    <xf numFmtId="0" fontId="3" fillId="0" borderId="4" xfId="293" applyFont="1" applyBorder="1" applyAlignment="1">
      <alignment horizontal="center" vertical="center"/>
    </xf>
    <xf numFmtId="0" fontId="3" fillId="0" borderId="8" xfId="293" applyFont="1" applyBorder="1" applyAlignment="1">
      <alignment horizontal="center" vertical="center"/>
    </xf>
    <xf numFmtId="0" fontId="3" fillId="0" borderId="0" xfId="18" applyFont="1" applyBorder="1" applyAlignment="1">
      <alignment horizontal="right"/>
    </xf>
    <xf numFmtId="0" fontId="3" fillId="0" borderId="2" xfId="18" applyFont="1" applyBorder="1" applyAlignment="1">
      <alignment horizontal="center" vertical="center"/>
    </xf>
    <xf numFmtId="0" fontId="3" fillId="0" borderId="3" xfId="18" applyFont="1" applyBorder="1" applyAlignment="1">
      <alignment horizontal="center" vertical="center"/>
    </xf>
    <xf numFmtId="0" fontId="30" fillId="0" borderId="0" xfId="18" applyFont="1" applyAlignment="1">
      <alignment horizontal="center" vertical="center"/>
    </xf>
    <xf numFmtId="0" fontId="40" fillId="0" borderId="37" xfId="291" applyNumberFormat="1" applyFont="1" applyFill="1" applyBorder="1" applyAlignment="1">
      <alignment vertical="center" wrapText="1" readingOrder="1"/>
    </xf>
    <xf numFmtId="0" fontId="44" fillId="0" borderId="38" xfId="291" applyNumberFormat="1" applyFont="1" applyFill="1" applyBorder="1" applyAlignment="1">
      <alignment vertical="top" wrapText="1"/>
    </xf>
    <xf numFmtId="0" fontId="40" fillId="0" borderId="0" xfId="291" applyNumberFormat="1" applyFont="1" applyFill="1" applyBorder="1" applyAlignment="1">
      <alignment horizontal="center" vertical="center" wrapText="1" readingOrder="1"/>
    </xf>
    <xf numFmtId="0" fontId="43" fillId="0" borderId="1" xfId="291" applyNumberFormat="1" applyFont="1" applyFill="1" applyBorder="1" applyAlignment="1">
      <alignment horizontal="center" vertical="center" wrapText="1" readingOrder="1"/>
    </xf>
    <xf numFmtId="0" fontId="44" fillId="0" borderId="1" xfId="291" applyNumberFormat="1" applyFont="1" applyFill="1" applyBorder="1" applyAlignment="1">
      <alignment vertical="top" wrapText="1"/>
    </xf>
    <xf numFmtId="0" fontId="40" fillId="0" borderId="2" xfId="291" applyNumberFormat="1" applyFont="1" applyFill="1" applyBorder="1" applyAlignment="1">
      <alignment horizontal="center" vertical="center" wrapText="1" readingOrder="1"/>
    </xf>
    <xf numFmtId="0" fontId="40" fillId="0" borderId="3" xfId="291" applyNumberFormat="1" applyFont="1" applyFill="1" applyBorder="1" applyAlignment="1">
      <alignment horizontal="center" vertical="center" wrapText="1" readingOrder="1"/>
    </xf>
    <xf numFmtId="0" fontId="44" fillId="0" borderId="2" xfId="291" applyNumberFormat="1" applyFont="1" applyFill="1" applyBorder="1" applyAlignment="1">
      <alignment horizontal="center" vertical="center" wrapText="1"/>
    </xf>
    <xf numFmtId="0" fontId="44" fillId="0" borderId="3" xfId="291" applyNumberFormat="1" applyFont="1" applyFill="1" applyBorder="1" applyAlignment="1">
      <alignment horizontal="center" vertical="center" wrapText="1"/>
    </xf>
    <xf numFmtId="0" fontId="40" fillId="0" borderId="35" xfId="291" applyNumberFormat="1" applyFont="1" applyFill="1" applyBorder="1" applyAlignment="1">
      <alignment vertical="center" wrapText="1" readingOrder="1"/>
    </xf>
    <xf numFmtId="0" fontId="44" fillId="0" borderId="36" xfId="291" applyNumberFormat="1" applyFont="1" applyFill="1" applyBorder="1" applyAlignment="1">
      <alignment vertical="top" wrapText="1"/>
    </xf>
    <xf numFmtId="0" fontId="3" fillId="0" borderId="4" xfId="293" applyFont="1" applyBorder="1" applyAlignment="1">
      <alignment horizontal="center" vertical="center" wrapText="1"/>
    </xf>
    <xf numFmtId="0" fontId="3" fillId="0" borderId="8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 wrapText="1"/>
    </xf>
    <xf numFmtId="0" fontId="3" fillId="0" borderId="5" xfId="293" applyFont="1" applyBorder="1" applyAlignment="1">
      <alignment horizontal="center" vertical="center"/>
    </xf>
    <xf numFmtId="0" fontId="3" fillId="0" borderId="7" xfId="293" applyFont="1" applyBorder="1" applyAlignment="1">
      <alignment horizontal="center" vertical="center"/>
    </xf>
    <xf numFmtId="0" fontId="3" fillId="0" borderId="15" xfId="293" applyFont="1" applyBorder="1" applyAlignment="1">
      <alignment horizontal="center" vertical="center"/>
    </xf>
    <xf numFmtId="0" fontId="3" fillId="0" borderId="11" xfId="293" applyFont="1" applyBorder="1" applyAlignment="1">
      <alignment horizontal="center" vertical="center"/>
    </xf>
    <xf numFmtId="0" fontId="3" fillId="0" borderId="9" xfId="293" applyFont="1" applyBorder="1" applyAlignment="1">
      <alignment horizontal="center" vertical="center"/>
    </xf>
    <xf numFmtId="0" fontId="3" fillId="0" borderId="1" xfId="293" applyFont="1" applyBorder="1" applyAlignment="1">
      <alignment horizontal="center" vertical="center" wrapText="1"/>
    </xf>
    <xf numFmtId="0" fontId="28" fillId="0" borderId="15" xfId="293" applyFont="1" applyBorder="1" applyAlignment="1">
      <alignment horizontal="center" vertical="center"/>
    </xf>
    <xf numFmtId="0" fontId="3" fillId="0" borderId="0" xfId="293" applyFont="1" applyBorder="1" applyAlignment="1">
      <alignment horizontal="center" vertical="center"/>
    </xf>
    <xf numFmtId="164" fontId="28" fillId="0" borderId="7" xfId="293" applyNumberFormat="1" applyFont="1" applyBorder="1" applyAlignment="1">
      <alignment horizontal="center" vertical="center"/>
    </xf>
    <xf numFmtId="164" fontId="3" fillId="0" borderId="10" xfId="293" applyNumberFormat="1" applyFont="1" applyBorder="1" applyAlignment="1">
      <alignment horizontal="center" vertical="center"/>
    </xf>
    <xf numFmtId="164" fontId="3" fillId="0" borderId="0" xfId="293" applyNumberFormat="1" applyFont="1" applyAlignment="1">
      <alignment horizontal="center" vertical="center"/>
    </xf>
    <xf numFmtId="164" fontId="30" fillId="0" borderId="0" xfId="293" applyNumberFormat="1" applyFont="1" applyAlignment="1">
      <alignment horizontal="center" vertical="center"/>
    </xf>
    <xf numFmtId="0" fontId="5" fillId="2" borderId="0" xfId="18" applyFont="1" applyFill="1" applyBorder="1" applyAlignment="1">
      <alignment horizontal="left" vertical="center" wrapText="1"/>
    </xf>
    <xf numFmtId="0" fontId="5" fillId="0" borderId="0" xfId="18" applyFont="1" applyAlignment="1">
      <alignment horizontal="center" vertical="center" wrapText="1"/>
    </xf>
    <xf numFmtId="0" fontId="33" fillId="0" borderId="0" xfId="18" applyFont="1" applyAlignment="1">
      <alignment horizontal="left" vertical="center" wrapText="1"/>
    </xf>
    <xf numFmtId="0" fontId="5" fillId="2" borderId="15" xfId="18" applyFont="1" applyFill="1" applyBorder="1" applyAlignment="1">
      <alignment horizontal="center"/>
    </xf>
    <xf numFmtId="0" fontId="34" fillId="2" borderId="0" xfId="18" applyFont="1" applyFill="1" applyBorder="1" applyAlignment="1">
      <alignment horizontal="center"/>
    </xf>
    <xf numFmtId="0" fontId="5" fillId="2" borderId="0" xfId="18" applyFont="1" applyFill="1" applyBorder="1" applyAlignment="1">
      <alignment horizontal="center" vertical="center" wrapText="1"/>
    </xf>
    <xf numFmtId="0" fontId="34" fillId="2" borderId="9" xfId="250" applyFont="1" applyFill="1" applyBorder="1" applyAlignment="1">
      <alignment horizontal="center" vertical="center"/>
    </xf>
    <xf numFmtId="0" fontId="5" fillId="0" borderId="0" xfId="18" applyFont="1" applyBorder="1" applyAlignment="1">
      <alignment horizontal="center" vertical="center"/>
    </xf>
    <xf numFmtId="0" fontId="35" fillId="0" borderId="0" xfId="18" applyFont="1" applyBorder="1" applyAlignment="1">
      <alignment horizontal="center" vertical="center"/>
    </xf>
    <xf numFmtId="0" fontId="5" fillId="2" borderId="6" xfId="250" applyFont="1" applyFill="1" applyBorder="1" applyAlignment="1">
      <alignment horizontal="center" vertical="center" wrapText="1"/>
    </xf>
    <xf numFmtId="0" fontId="5" fillId="2" borderId="13" xfId="250" applyFont="1" applyFill="1" applyBorder="1" applyAlignment="1">
      <alignment horizontal="center" vertical="center" wrapText="1"/>
    </xf>
    <xf numFmtId="0" fontId="5" fillId="2" borderId="2" xfId="250" applyFont="1" applyFill="1" applyBorder="1" applyAlignment="1">
      <alignment horizontal="center" vertical="center" wrapText="1"/>
    </xf>
    <xf numFmtId="0" fontId="5" fillId="2" borderId="3" xfId="250" applyFont="1" applyFill="1" applyBorder="1" applyAlignment="1">
      <alignment horizontal="center" vertical="center" wrapText="1"/>
    </xf>
    <xf numFmtId="0" fontId="5" fillId="2" borderId="1" xfId="250" applyFont="1" applyFill="1" applyBorder="1" applyAlignment="1">
      <alignment horizontal="center" vertical="center"/>
    </xf>
    <xf numFmtId="0" fontId="5" fillId="2" borderId="4" xfId="250" applyFont="1" applyFill="1" applyBorder="1" applyAlignment="1">
      <alignment horizontal="center" vertical="center"/>
    </xf>
    <xf numFmtId="0" fontId="5" fillId="2" borderId="8" xfId="250" applyFont="1" applyFill="1" applyBorder="1" applyAlignment="1">
      <alignment horizontal="center" vertical="center"/>
    </xf>
    <xf numFmtId="0" fontId="5" fillId="2" borderId="5" xfId="25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49" fontId="5" fillId="0" borderId="0" xfId="2" applyNumberFormat="1" applyFont="1" applyFill="1" applyBorder="1" applyAlignment="1">
      <alignment horizontal="left" indent="1"/>
    </xf>
    <xf numFmtId="0" fontId="40" fillId="0" borderId="19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left"/>
    </xf>
    <xf numFmtId="0" fontId="5" fillId="0" borderId="30" xfId="2" applyFont="1" applyFill="1" applyBorder="1" applyAlignment="1">
      <alignment horizontal="left"/>
    </xf>
    <xf numFmtId="49" fontId="5" fillId="0" borderId="0" xfId="2" applyNumberFormat="1" applyFont="1" applyFill="1" applyBorder="1" applyAlignment="1">
      <alignment horizontal="left" wrapText="1" indent="1"/>
    </xf>
    <xf numFmtId="49" fontId="5" fillId="0" borderId="32" xfId="2" applyNumberFormat="1" applyFont="1" applyFill="1" applyBorder="1" applyAlignment="1">
      <alignment horizontal="left" indent="1"/>
    </xf>
    <xf numFmtId="49" fontId="5" fillId="0" borderId="0" xfId="2" applyNumberFormat="1" applyFont="1" applyFill="1" applyBorder="1" applyAlignment="1">
      <alignment horizontal="left"/>
    </xf>
    <xf numFmtId="49" fontId="5" fillId="0" borderId="32" xfId="2" applyNumberFormat="1" applyFont="1" applyFill="1" applyBorder="1" applyAlignment="1">
      <alignment horizontal="left"/>
    </xf>
    <xf numFmtId="0" fontId="40" fillId="0" borderId="33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7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/>
    </xf>
    <xf numFmtId="164" fontId="40" fillId="0" borderId="35" xfId="291" applyNumberFormat="1" applyFont="1" applyFill="1" applyBorder="1" applyAlignment="1">
      <alignment horizontal="center" vertical="center" wrapText="1" readingOrder="1"/>
    </xf>
    <xf numFmtId="0" fontId="44" fillId="0" borderId="4" xfId="291" applyNumberFormat="1" applyFont="1" applyFill="1" applyBorder="1" applyAlignment="1">
      <alignment horizontal="center" vertical="center" wrapText="1"/>
    </xf>
    <xf numFmtId="0" fontId="44" fillId="0" borderId="5" xfId="291" applyNumberFormat="1" applyFont="1" applyFill="1" applyBorder="1" applyAlignment="1">
      <alignment horizontal="center" vertical="center" wrapText="1"/>
    </xf>
    <xf numFmtId="0" fontId="44" fillId="0" borderId="1" xfId="291" applyNumberFormat="1" applyFont="1" applyFill="1" applyBorder="1" applyAlignment="1">
      <alignment horizontal="center" vertical="center" wrapText="1"/>
    </xf>
  </cellXfs>
  <cellStyles count="297">
    <cellStyle name="Comma 10" xfId="264"/>
    <cellStyle name="Comma 11" xfId="265"/>
    <cellStyle name="Comma 12" xfId="266"/>
    <cellStyle name="Comma 13" xfId="267"/>
    <cellStyle name="Comma 14" xfId="268"/>
    <cellStyle name="Comma 2" xfId="22"/>
    <cellStyle name="Comma 2 2" xfId="269"/>
    <cellStyle name="Comma 2 3" xfId="270"/>
    <cellStyle name="Comma 2 4" xfId="295"/>
    <cellStyle name="Comma 3" xfId="23"/>
    <cellStyle name="Comma 4" xfId="271"/>
    <cellStyle name="Comma 5" xfId="272"/>
    <cellStyle name="Comma 6" xfId="273"/>
    <cellStyle name="Comma 7" xfId="274"/>
    <cellStyle name="Comma 8" xfId="275"/>
    <cellStyle name="Comma 9" xfId="276"/>
    <cellStyle name="Hyperlink 2" xfId="3"/>
    <cellStyle name="Normal" xfId="0" builtinId="0"/>
    <cellStyle name="Normal 10" xfId="19"/>
    <cellStyle name="Normal 10 2" xfId="24"/>
    <cellStyle name="Normal 10 3" xfId="25"/>
    <cellStyle name="Normal 11" xfId="26"/>
    <cellStyle name="Normal 12" xfId="27"/>
    <cellStyle name="Normal 13" xfId="28"/>
    <cellStyle name="Normal 13 2" xfId="277"/>
    <cellStyle name="Normal 14" xfId="29"/>
    <cellStyle name="Normal 14 2" xfId="278"/>
    <cellStyle name="Normal 14 3" xfId="279"/>
    <cellStyle name="Normal 15" xfId="30"/>
    <cellStyle name="Normal 16" xfId="31"/>
    <cellStyle name="Normal 17" xfId="32"/>
    <cellStyle name="Normal 18" xfId="33"/>
    <cellStyle name="Normal 18 2" xfId="34"/>
    <cellStyle name="Normal 18 2 2" xfId="282"/>
    <cellStyle name="Normal 19" xfId="35"/>
    <cellStyle name="Normal 19 2" xfId="36"/>
    <cellStyle name="Normal 19 2 2" xfId="292"/>
    <cellStyle name="Normal 2" xfId="4"/>
    <cellStyle name="Normal 2 10" xfId="18"/>
    <cellStyle name="Normal 2 10 10" xfId="37"/>
    <cellStyle name="Normal 2 10 11" xfId="38"/>
    <cellStyle name="Normal 2 10 12" xfId="39"/>
    <cellStyle name="Normal 2 10 13" xfId="40"/>
    <cellStyle name="Normal 2 10 2" xfId="41"/>
    <cellStyle name="Normal 2 10 3" xfId="42"/>
    <cellStyle name="Normal 2 10 4" xfId="43"/>
    <cellStyle name="Normal 2 10 5" xfId="44"/>
    <cellStyle name="Normal 2 10 6" xfId="45"/>
    <cellStyle name="Normal 2 10 7" xfId="46"/>
    <cellStyle name="Normal 2 10 8" xfId="47"/>
    <cellStyle name="Normal 2 10 9" xfId="48"/>
    <cellStyle name="Normal 2 11" xfId="49"/>
    <cellStyle name="Normal 2 12" xfId="50"/>
    <cellStyle name="Normal 2 13" xfId="51"/>
    <cellStyle name="Normal 2 14" xfId="20"/>
    <cellStyle name="Normal 2 14 2" xfId="52"/>
    <cellStyle name="Normal 2 15" xfId="53"/>
    <cellStyle name="Normal 2 16" xfId="54"/>
    <cellStyle name="Normal 2 17" xfId="55"/>
    <cellStyle name="Normal 2 18" xfId="56"/>
    <cellStyle name="Normal 2 19" xfId="57"/>
    <cellStyle name="Normal 2 2" xfId="5"/>
    <cellStyle name="Normal 2 2 10" xfId="58"/>
    <cellStyle name="Normal 2 2 11" xfId="59"/>
    <cellStyle name="Normal 2 2 12" xfId="60"/>
    <cellStyle name="Normal 2 2 13" xfId="61"/>
    <cellStyle name="Normal 2 2 14" xfId="62"/>
    <cellStyle name="Normal 2 2 15" xfId="63"/>
    <cellStyle name="Normal 2 2 16" xfId="64"/>
    <cellStyle name="Normal 2 2 2" xfId="65"/>
    <cellStyle name="Normal 2 2 2 10" xfId="66"/>
    <cellStyle name="Normal 2 2 2 11" xfId="67"/>
    <cellStyle name="Normal 2 2 2 12" xfId="68"/>
    <cellStyle name="Normal 2 2 2 13" xfId="69"/>
    <cellStyle name="Normal 2 2 2 14" xfId="70"/>
    <cellStyle name="Normal 2 2 2 15" xfId="71"/>
    <cellStyle name="Normal 2 2 2 16" xfId="72"/>
    <cellStyle name="Normal 2 2 2 2" xfId="73"/>
    <cellStyle name="Normal 2 2 2 3" xfId="74"/>
    <cellStyle name="Normal 2 2 2 4" xfId="75"/>
    <cellStyle name="Normal 2 2 2 5" xfId="76"/>
    <cellStyle name="Normal 2 2 2 6" xfId="77"/>
    <cellStyle name="Normal 2 2 2 7" xfId="78"/>
    <cellStyle name="Normal 2 2 2 8" xfId="79"/>
    <cellStyle name="Normal 2 2 2 9" xfId="80"/>
    <cellStyle name="Normal 2 2 3" xfId="81"/>
    <cellStyle name="Normal 2 2 3 2" xfId="82"/>
    <cellStyle name="Normal 2 2 3 3" xfId="83"/>
    <cellStyle name="Normal 2 2 3 4" xfId="84"/>
    <cellStyle name="Normal 2 2 4" xfId="85"/>
    <cellStyle name="Normal 2 2 5" xfId="86"/>
    <cellStyle name="Normal 2 2 6" xfId="87"/>
    <cellStyle name="Normal 2 2 7" xfId="88"/>
    <cellStyle name="Normal 2 2 8" xfId="89"/>
    <cellStyle name="Normal 2 2 9" xfId="90"/>
    <cellStyle name="Normal 2 20" xfId="91"/>
    <cellStyle name="Normal 2 21" xfId="92"/>
    <cellStyle name="Normal 2 22" xfId="93"/>
    <cellStyle name="Normal 2 23" xfId="94"/>
    <cellStyle name="Normal 2 24" xfId="95"/>
    <cellStyle name="Normal 2 25" xfId="96"/>
    <cellStyle name="Normal 2 26" xfId="97"/>
    <cellStyle name="Normal 2 27" xfId="98"/>
    <cellStyle name="Normal 2 28" xfId="99"/>
    <cellStyle name="Normal 2 29" xfId="100"/>
    <cellStyle name="Normal 2 3" xfId="6"/>
    <cellStyle name="Normal 2 3 10" xfId="101"/>
    <cellStyle name="Normal 2 3 2" xfId="21"/>
    <cellStyle name="Normal 2 3 2 10" xfId="102"/>
    <cellStyle name="Normal 2 3 2 2" xfId="103"/>
    <cellStyle name="Normal 2 3 2 2 2" xfId="283"/>
    <cellStyle name="Normal 2 3 2 3" xfId="104"/>
    <cellStyle name="Normal 2 3 2 4" xfId="105"/>
    <cellStyle name="Normal 2 3 2 5" xfId="106"/>
    <cellStyle name="Normal 2 3 2 6" xfId="107"/>
    <cellStyle name="Normal 2 3 2 7" xfId="108"/>
    <cellStyle name="Normal 2 3 2 8" xfId="109"/>
    <cellStyle name="Normal 2 3 2 9" xfId="110"/>
    <cellStyle name="Normal 2 3 3" xfId="111"/>
    <cellStyle name="Normal 2 3 3 2" xfId="112"/>
    <cellStyle name="Normal 2 3 4" xfId="113"/>
    <cellStyle name="Normal 2 3 5" xfId="114"/>
    <cellStyle name="Normal 2 3 6" xfId="115"/>
    <cellStyle name="Normal 2 3 6 2" xfId="284"/>
    <cellStyle name="Normal 2 3 7" xfId="116"/>
    <cellStyle name="Normal 2 3 8" xfId="117"/>
    <cellStyle name="Normal 2 3 9" xfId="118"/>
    <cellStyle name="Normal 2 30" xfId="119"/>
    <cellStyle name="Normal 2 31" xfId="120"/>
    <cellStyle name="Normal 2 32" xfId="121"/>
    <cellStyle name="Normal 2 32 2" xfId="285"/>
    <cellStyle name="Normal 2 33" xfId="122"/>
    <cellStyle name="Normal 2 34" xfId="123"/>
    <cellStyle name="Normal 2 35" xfId="124"/>
    <cellStyle name="Normal 2 36" xfId="125"/>
    <cellStyle name="Normal 2 37" xfId="126"/>
    <cellStyle name="Normal 2 38" xfId="127"/>
    <cellStyle name="Normal 2 39" xfId="128"/>
    <cellStyle name="Normal 2 4" xfId="17"/>
    <cellStyle name="Normal 2 4 2" xfId="129"/>
    <cellStyle name="Normal 2 4 2 2" xfId="130"/>
    <cellStyle name="Normal 2 4 2 3" xfId="131"/>
    <cellStyle name="Normal 2 4 2 4" xfId="132"/>
    <cellStyle name="Normal 2 4 3" xfId="133"/>
    <cellStyle name="Normal 2 4 4" xfId="134"/>
    <cellStyle name="Normal 2 4 5" xfId="135"/>
    <cellStyle name="Normal 2 4 6" xfId="136"/>
    <cellStyle name="Normal 2 40" xfId="296"/>
    <cellStyle name="Normal 2 5" xfId="137"/>
    <cellStyle name="Normal 2 5 2" xfId="138"/>
    <cellStyle name="Normal 2 5 3" xfId="139"/>
    <cellStyle name="Normal 2 5 4" xfId="140"/>
    <cellStyle name="Normal 2 5 5" xfId="141"/>
    <cellStyle name="Normal 2 5 6" xfId="142"/>
    <cellStyle name="Normal 2 6" xfId="143"/>
    <cellStyle name="Normal 2 6 2" xfId="144"/>
    <cellStyle name="Normal 2 6 3" xfId="145"/>
    <cellStyle name="Normal 2 6 4" xfId="146"/>
    <cellStyle name="Normal 2 6 5" xfId="147"/>
    <cellStyle name="Normal 2 6 6" xfId="148"/>
    <cellStyle name="Normal 2 7" xfId="149"/>
    <cellStyle name="Normal 2 7 2" xfId="150"/>
    <cellStyle name="Normal 2 7 3" xfId="151"/>
    <cellStyle name="Normal 2 7 4" xfId="152"/>
    <cellStyle name="Normal 2 7 5" xfId="153"/>
    <cellStyle name="Normal 2 7 6" xfId="154"/>
    <cellStyle name="Normal 2 8" xfId="155"/>
    <cellStyle name="Normal 2 8 2" xfId="156"/>
    <cellStyle name="Normal 2 8 3" xfId="157"/>
    <cellStyle name="Normal 2 8 4" xfId="158"/>
    <cellStyle name="Normal 2 8 5" xfId="159"/>
    <cellStyle name="Normal 2 8 6" xfId="160"/>
    <cellStyle name="Normal 2 9" xfId="161"/>
    <cellStyle name="Normal 2 9 2" xfId="162"/>
    <cellStyle name="Normal 2 9 3" xfId="163"/>
    <cellStyle name="Normal 2 9 4" xfId="164"/>
    <cellStyle name="Normal 2 9 5" xfId="165"/>
    <cellStyle name="Normal 2 9 6" xfId="166"/>
    <cellStyle name="Normal 20" xfId="167"/>
    <cellStyle name="Normal 21" xfId="168"/>
    <cellStyle name="Normal 22" xfId="169"/>
    <cellStyle name="Normal 23" xfId="170"/>
    <cellStyle name="Normal 24" xfId="171"/>
    <cellStyle name="Normal 25" xfId="172"/>
    <cellStyle name="Normal 26" xfId="173"/>
    <cellStyle name="Normal 27" xfId="174"/>
    <cellStyle name="Normal 28" xfId="175"/>
    <cellStyle name="Normal 29" xfId="176"/>
    <cellStyle name="Normal 3" xfId="7"/>
    <cellStyle name="Normal 3 10" xfId="177"/>
    <cellStyle name="Normal 3 11" xfId="178"/>
    <cellStyle name="Normal 3 12" xfId="179"/>
    <cellStyle name="Normal 3 13" xfId="180"/>
    <cellStyle name="Normal 3 14" xfId="181"/>
    <cellStyle name="Normal 3 15" xfId="182"/>
    <cellStyle name="Normal 3 16" xfId="183"/>
    <cellStyle name="Normal 3 17" xfId="184"/>
    <cellStyle name="Normal 3 18" xfId="185"/>
    <cellStyle name="Normal 3 19" xfId="186"/>
    <cellStyle name="Normal 3 2" xfId="8"/>
    <cellStyle name="Normal 3 2 10" xfId="187"/>
    <cellStyle name="Normal 3 2 11" xfId="188"/>
    <cellStyle name="Normal 3 2 12" xfId="189"/>
    <cellStyle name="Normal 3 2 13" xfId="190"/>
    <cellStyle name="Normal 3 2 14" xfId="191"/>
    <cellStyle name="Normal 3 2 15" xfId="192"/>
    <cellStyle name="Normal 3 2 16" xfId="193"/>
    <cellStyle name="Normal 3 2 17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2 5" xfId="200"/>
    <cellStyle name="Normal 3 2 6" xfId="201"/>
    <cellStyle name="Normal 3 2 7" xfId="202"/>
    <cellStyle name="Normal 3 2 8" xfId="203"/>
    <cellStyle name="Normal 3 2 9" xfId="204"/>
    <cellStyle name="Normal 3 20" xfId="205"/>
    <cellStyle name="Normal 3 21" xfId="206"/>
    <cellStyle name="Normal 3 22" xfId="207"/>
    <cellStyle name="Normal 3 23" xfId="208"/>
    <cellStyle name="Normal 3 24" xfId="209"/>
    <cellStyle name="Normal 3 25" xfId="210"/>
    <cellStyle name="Normal 3 3" xfId="211"/>
    <cellStyle name="Normal 3 3 2" xfId="212"/>
    <cellStyle name="Normal 3 3 3" xfId="213"/>
    <cellStyle name="Normal 3 4" xfId="214"/>
    <cellStyle name="Normal 3 4 2" xfId="215"/>
    <cellStyle name="Normal 3 4 3" xfId="216"/>
    <cellStyle name="Normal 3 5" xfId="217"/>
    <cellStyle name="Normal 3 5 2" xfId="218"/>
    <cellStyle name="Normal 3 5 3" xfId="219"/>
    <cellStyle name="Normal 3 6" xfId="220"/>
    <cellStyle name="Normal 3 6 2" xfId="221"/>
    <cellStyle name="Normal 3 6 3" xfId="222"/>
    <cellStyle name="Normal 3 6 4" xfId="223"/>
    <cellStyle name="Normal 3 6 5" xfId="224"/>
    <cellStyle name="Normal 3 6 6" xfId="225"/>
    <cellStyle name="Normal 3 7" xfId="226"/>
    <cellStyle name="Normal 3 7 2" xfId="227"/>
    <cellStyle name="Normal 3 7 3" xfId="228"/>
    <cellStyle name="Normal 3 7 4" xfId="229"/>
    <cellStyle name="Normal 3 7 5" xfId="230"/>
    <cellStyle name="Normal 3 7 6" xfId="231"/>
    <cellStyle name="Normal 3 8" xfId="232"/>
    <cellStyle name="Normal 3 8 2" xfId="233"/>
    <cellStyle name="Normal 3 8 3" xfId="234"/>
    <cellStyle name="Normal 3 8 4" xfId="235"/>
    <cellStyle name="Normal 3 8 5" xfId="236"/>
    <cellStyle name="Normal 3 8 6" xfId="237"/>
    <cellStyle name="Normal 3 9" xfId="238"/>
    <cellStyle name="Normal 30" xfId="239"/>
    <cellStyle name="Normal 30 2" xfId="240"/>
    <cellStyle name="Normal 30 3" xfId="286"/>
    <cellStyle name="Normal 31" xfId="14"/>
    <cellStyle name="Normal 31 2" xfId="241"/>
    <cellStyle name="Normal 31 3" xfId="242"/>
    <cellStyle name="Normal 31 4" xfId="262"/>
    <cellStyle name="Normal 31 5" xfId="289"/>
    <cellStyle name="Normal 32" xfId="243"/>
    <cellStyle name="Normal 33" xfId="244"/>
    <cellStyle name="Normal 34" xfId="245"/>
    <cellStyle name="Normal 35" xfId="246"/>
    <cellStyle name="Normal 36" xfId="247"/>
    <cellStyle name="Normal 37" xfId="263"/>
    <cellStyle name="Normal 38" xfId="15"/>
    <cellStyle name="Normal 38 2" xfId="280"/>
    <cellStyle name="Normal 39" xfId="16"/>
    <cellStyle name="Normal 4" xfId="9"/>
    <cellStyle name="Normal 4 2" xfId="10"/>
    <cellStyle name="Normal 4 3" xfId="248"/>
    <cellStyle name="Normal 4 4" xfId="249"/>
    <cellStyle name="Normal 4 5" xfId="287"/>
    <cellStyle name="Normal 40" xfId="281"/>
    <cellStyle name="Normal 41" xfId="290"/>
    <cellStyle name="Normal 41 2" xfId="293"/>
    <cellStyle name="Normal 42" xfId="291"/>
    <cellStyle name="Normal 43" xfId="294"/>
    <cellStyle name="Normal 5" xfId="2"/>
    <cellStyle name="Normal 5 2" xfId="11"/>
    <cellStyle name="Normal 5 3" xfId="250"/>
    <cellStyle name="Normal 6" xfId="12"/>
    <cellStyle name="Normal 6 2" xfId="251"/>
    <cellStyle name="Normal 6 3" xfId="252"/>
    <cellStyle name="Normal 7" xfId="13"/>
    <cellStyle name="Normal 7 2" xfId="253"/>
    <cellStyle name="Normal 7 3" xfId="254"/>
    <cellStyle name="Normal 8" xfId="255"/>
    <cellStyle name="Normal 8 2" xfId="256"/>
    <cellStyle name="Normal 8 2 2" xfId="257"/>
    <cellStyle name="Normal 8 3" xfId="258"/>
    <cellStyle name="Normal 9" xfId="259"/>
    <cellStyle name="Normal 9 2" xfId="260"/>
    <cellStyle name="Normal 9 3" xfId="261"/>
    <cellStyle name="Percent 2" xfId="288"/>
    <cellStyle name="RowLevel_3" xfId="1" builtinId="1" iLevel="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'ND1'!$C$33</c:f>
              <c:strCache>
                <c:ptCount val="1"/>
                <c:pt idx="0">
                  <c:v>Төлөвлөгөө</c:v>
                </c:pt>
              </c:strCache>
            </c:strRef>
          </c:tx>
          <c:invertIfNegative val="0"/>
          <c:cat>
            <c:multiLvlStrRef>
              <c:f>'ND1'!$B$34:$B$35</c:f>
            </c:multiLvlStrRef>
          </c:cat>
          <c:val>
            <c:numRef>
              <c:f>'ND1'!$C$34:$C$35</c:f>
            </c:numRef>
          </c:val>
        </c:ser>
        <c:ser>
          <c:idx val="1"/>
          <c:order val="1"/>
          <c:tx>
            <c:strRef>
              <c:f>'ND1'!$D$33</c:f>
              <c:strCache>
                <c:ptCount val="1"/>
                <c:pt idx="0">
                  <c:v>Гүйцэтгэл</c:v>
                </c:pt>
              </c:strCache>
            </c:strRef>
          </c:tx>
          <c:invertIfNegative val="0"/>
          <c:cat>
            <c:multiLvlStrRef>
              <c:f>'ND1'!$B$34:$B$35</c:f>
            </c:multiLvlStrRef>
          </c:cat>
          <c:val>
            <c:numRef>
              <c:f>'ND1'!$D$34:$D$35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0445312"/>
        <c:axId val="70488064"/>
      </c:barChart>
      <c:catAx>
        <c:axId val="7044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0488064"/>
        <c:crosses val="autoZero"/>
        <c:auto val="1"/>
        <c:lblAlgn val="ctr"/>
        <c:lblOffset val="100"/>
        <c:noMultiLvlLbl val="0"/>
      </c:catAx>
      <c:valAx>
        <c:axId val="7048806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7044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r>
              <a:rPr lang="mn-MN"/>
              <a:t>Тєл бойжилт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606272"/>
        <c:axId val="71608576"/>
      </c:scatterChart>
      <c:valAx>
        <c:axId val="7160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он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71608576"/>
        <c:crosses val="autoZero"/>
        <c:crossBetween val="midCat"/>
      </c:valAx>
      <c:valAx>
        <c:axId val="716085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Mon"/>
                    <a:ea typeface="Arial Mon"/>
                    <a:cs typeface="Arial Mon"/>
                  </a:defRPr>
                </a:pPr>
                <a:r>
                  <a:rPr lang="mn-MN"/>
                  <a:t>мян.тол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Mon"/>
                <a:ea typeface="Arial Mon"/>
                <a:cs typeface="Arial Mon"/>
              </a:defRPr>
            </a:pPr>
            <a:endParaRPr lang="en-US"/>
          </a:p>
        </c:txPr>
        <c:crossAx val="716062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 Mon"/>
              <a:ea typeface="Arial Mon"/>
              <a:cs typeface="Arial Mo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Mon"/>
          <a:ea typeface="Arial Mon"/>
          <a:cs typeface="Arial Mo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899" r="0.7500000000000089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152400</xdr:rowOff>
    </xdr:from>
    <xdr:to>
      <xdr:col>9</xdr:col>
      <xdr:colOff>552450</xdr:colOff>
      <xdr:row>64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152400"/>
          <a:ext cx="5686425" cy="10344150"/>
        </a:xfrm>
        <a:prstGeom prst="foldedCorner">
          <a:avLst>
            <a:gd name="adj" fmla="val 12500"/>
          </a:avLst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5</xdr:row>
      <xdr:rowOff>95250</xdr:rowOff>
    </xdr:from>
    <xdr:to>
      <xdr:col>7</xdr:col>
      <xdr:colOff>342900</xdr:colOff>
      <xdr:row>10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524000" y="904875"/>
          <a:ext cx="3086100" cy="742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ÇÀÑÀÃ ÄÀÐÃÛÍ ÄÝÐÃÝÄÝÕ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ÑÒÀÒÈÑÒÈÊÈÉÍ ÕÝËÒÝÑ</a:t>
          </a:r>
        </a:p>
      </xdr:txBody>
    </xdr:sp>
    <xdr:clientData/>
  </xdr:twoCellAnchor>
  <xdr:twoCellAnchor>
    <xdr:from>
      <xdr:col>3</xdr:col>
      <xdr:colOff>247650</xdr:colOff>
      <xdr:row>62</xdr:row>
      <xdr:rowOff>57150</xdr:rowOff>
    </xdr:from>
    <xdr:to>
      <xdr:col>5</xdr:col>
      <xdr:colOff>247650</xdr:colOff>
      <xdr:row>63</xdr:row>
      <xdr:rowOff>66675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076450" y="10096500"/>
          <a:ext cx="121920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ÌªÐªÍ 201</a:t>
          </a:r>
          <a:r>
            <a:rPr lang="mn-MN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6</a:t>
          </a:r>
          <a:r>
            <a:rPr lang="en-US" sz="12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ÎÍ</a:t>
          </a:r>
        </a:p>
      </xdr:txBody>
    </xdr:sp>
    <xdr:clientData/>
  </xdr:twoCellAnchor>
  <xdr:twoCellAnchor>
    <xdr:from>
      <xdr:col>2</xdr:col>
      <xdr:colOff>57150</xdr:colOff>
      <xdr:row>33</xdr:row>
      <xdr:rowOff>123825</xdr:rowOff>
    </xdr:from>
    <xdr:to>
      <xdr:col>8</xdr:col>
      <xdr:colOff>314325</xdr:colOff>
      <xdr:row>40</xdr:row>
      <xdr:rowOff>57150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>
          <a:off x="1276350" y="5467350"/>
          <a:ext cx="3914775" cy="1066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ÕªÂÑÃªË ÀÉÌÃÈÉÍ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ÍÈÉÃÝÌ ÝÄÈÉÍ ÇÀÑÃÈÉÍ </a:t>
          </a:r>
        </a:p>
        <a:p>
          <a:pPr algn="ctr" rtl="0"/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2016</a:t>
          </a:r>
          <a:r>
            <a:rPr lang="en-US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</a:t>
          </a:r>
          <a:r>
            <a:rPr lang="en-US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ÎÍÛ 2 </a:t>
          </a:r>
          <a:r>
            <a:rPr lang="mn-MN" sz="1800" b="1" i="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САРЫН</a:t>
          </a:r>
          <a:r>
            <a:rPr lang="mn-MN" sz="1800" b="1" i="0" kern="10" spc="0" baseline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rial Mon"/>
            </a:rPr>
            <a:t> ТАНИЛЦУУЛГА</a:t>
          </a:r>
          <a:endParaRPr lang="en-US" sz="1800" b="1" i="0" kern="10" spc="0">
            <a:ln w="9525">
              <a:noFill/>
              <a:round/>
              <a:headEnd/>
              <a:tailEnd/>
            </a:ln>
            <a:solidFill>
              <a:srgbClr val="336699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rial Mon"/>
          </a:endParaRPr>
        </a:p>
      </xdr:txBody>
    </xdr:sp>
    <xdr:clientData/>
  </xdr:twoCellAnchor>
  <xdr:twoCellAnchor editAs="oneCell">
    <xdr:from>
      <xdr:col>2</xdr:col>
      <xdr:colOff>317008</xdr:colOff>
      <xdr:row>12</xdr:row>
      <xdr:rowOff>28575</xdr:rowOff>
    </xdr:from>
    <xdr:to>
      <xdr:col>7</xdr:col>
      <xdr:colOff>304800</xdr:colOff>
      <xdr:row>30</xdr:row>
      <xdr:rowOff>156861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536208" y="1971675"/>
          <a:ext cx="3035792" cy="3042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26</xdr:row>
      <xdr:rowOff>128587</xdr:rowOff>
    </xdr:from>
    <xdr:to>
      <xdr:col>17</xdr:col>
      <xdr:colOff>471487</xdr:colOff>
      <xdr:row>43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34</xdr:row>
      <xdr:rowOff>0</xdr:rowOff>
    </xdr:from>
    <xdr:to>
      <xdr:col>7</xdr:col>
      <xdr:colOff>28575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228600</xdr:colOff>
      <xdr:row>37</xdr:row>
      <xdr:rowOff>142875</xdr:rowOff>
    </xdr:from>
    <xdr:to>
      <xdr:col>5</xdr:col>
      <xdr:colOff>304800</xdr:colOff>
      <xdr:row>39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524250" y="8315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S49" sqref="S49"/>
    </sheetView>
  </sheetViews>
  <sheetFormatPr defaultRowHeight="12.75"/>
  <cols>
    <col min="1" max="16384" width="9.140625" style="45"/>
  </cols>
  <sheetData/>
  <pageMargins left="0.94488188976377963" right="0" top="0.51181102362204722" bottom="0.15748031496062992" header="0.51181102362204722" footer="0.15748031496062992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H14" sqref="H14:H15"/>
    </sheetView>
  </sheetViews>
  <sheetFormatPr defaultRowHeight="12.75"/>
  <cols>
    <col min="1" max="1" width="16" style="46" customWidth="1"/>
    <col min="2" max="2" width="10.42578125" style="46" customWidth="1"/>
    <col min="3" max="3" width="9.42578125" style="46" customWidth="1"/>
    <col min="4" max="4" width="9.28515625" style="46" customWidth="1"/>
    <col min="5" max="5" width="10" style="46" customWidth="1"/>
    <col min="6" max="6" width="9.42578125" style="46" customWidth="1"/>
    <col min="7" max="7" width="8.42578125" style="46" customWidth="1"/>
    <col min="8" max="8" width="10.5703125" style="46" bestFit="1" customWidth="1"/>
    <col min="9" max="9" width="10.28515625" style="46" customWidth="1"/>
    <col min="10" max="20" width="0" style="46" hidden="1" customWidth="1"/>
    <col min="21" max="161" width="9.140625" style="46"/>
    <col min="162" max="162" width="16.7109375" style="46" customWidth="1"/>
    <col min="163" max="168" width="9.7109375" style="46" customWidth="1"/>
    <col min="169" max="417" width="9.140625" style="46"/>
    <col min="418" max="418" width="16.7109375" style="46" customWidth="1"/>
    <col min="419" max="424" width="9.7109375" style="46" customWidth="1"/>
    <col min="425" max="673" width="9.140625" style="46"/>
    <col min="674" max="674" width="16.7109375" style="46" customWidth="1"/>
    <col min="675" max="680" width="9.7109375" style="46" customWidth="1"/>
    <col min="681" max="929" width="9.140625" style="46"/>
    <col min="930" max="930" width="16.7109375" style="46" customWidth="1"/>
    <col min="931" max="936" width="9.7109375" style="46" customWidth="1"/>
    <col min="937" max="1185" width="9.140625" style="46"/>
    <col min="1186" max="1186" width="16.7109375" style="46" customWidth="1"/>
    <col min="1187" max="1192" width="9.7109375" style="46" customWidth="1"/>
    <col min="1193" max="1441" width="9.140625" style="46"/>
    <col min="1442" max="1442" width="16.7109375" style="46" customWidth="1"/>
    <col min="1443" max="1448" width="9.7109375" style="46" customWidth="1"/>
    <col min="1449" max="1697" width="9.140625" style="46"/>
    <col min="1698" max="1698" width="16.7109375" style="46" customWidth="1"/>
    <col min="1699" max="1704" width="9.7109375" style="46" customWidth="1"/>
    <col min="1705" max="1953" width="9.140625" style="46"/>
    <col min="1954" max="1954" width="16.7109375" style="46" customWidth="1"/>
    <col min="1955" max="1960" width="9.7109375" style="46" customWidth="1"/>
    <col min="1961" max="2209" width="9.140625" style="46"/>
    <col min="2210" max="2210" width="16.7109375" style="46" customWidth="1"/>
    <col min="2211" max="2216" width="9.7109375" style="46" customWidth="1"/>
    <col min="2217" max="2465" width="9.140625" style="46"/>
    <col min="2466" max="2466" width="16.7109375" style="46" customWidth="1"/>
    <col min="2467" max="2472" width="9.7109375" style="46" customWidth="1"/>
    <col min="2473" max="2721" width="9.140625" style="46"/>
    <col min="2722" max="2722" width="16.7109375" style="46" customWidth="1"/>
    <col min="2723" max="2728" width="9.7109375" style="46" customWidth="1"/>
    <col min="2729" max="2977" width="9.140625" style="46"/>
    <col min="2978" max="2978" width="16.7109375" style="46" customWidth="1"/>
    <col min="2979" max="2984" width="9.7109375" style="46" customWidth="1"/>
    <col min="2985" max="3233" width="9.140625" style="46"/>
    <col min="3234" max="3234" width="16.7109375" style="46" customWidth="1"/>
    <col min="3235" max="3240" width="9.7109375" style="46" customWidth="1"/>
    <col min="3241" max="3489" width="9.140625" style="46"/>
    <col min="3490" max="3490" width="16.7109375" style="46" customWidth="1"/>
    <col min="3491" max="3496" width="9.7109375" style="46" customWidth="1"/>
    <col min="3497" max="3745" width="9.140625" style="46"/>
    <col min="3746" max="3746" width="16.7109375" style="46" customWidth="1"/>
    <col min="3747" max="3752" width="9.7109375" style="46" customWidth="1"/>
    <col min="3753" max="4001" width="9.140625" style="46"/>
    <col min="4002" max="4002" width="16.7109375" style="46" customWidth="1"/>
    <col min="4003" max="4008" width="9.7109375" style="46" customWidth="1"/>
    <col min="4009" max="4257" width="9.140625" style="46"/>
    <col min="4258" max="4258" width="16.7109375" style="46" customWidth="1"/>
    <col min="4259" max="4264" width="9.7109375" style="46" customWidth="1"/>
    <col min="4265" max="4513" width="9.140625" style="46"/>
    <col min="4514" max="4514" width="16.7109375" style="46" customWidth="1"/>
    <col min="4515" max="4520" width="9.7109375" style="46" customWidth="1"/>
    <col min="4521" max="4769" width="9.140625" style="46"/>
    <col min="4770" max="4770" width="16.7109375" style="46" customWidth="1"/>
    <col min="4771" max="4776" width="9.7109375" style="46" customWidth="1"/>
    <col min="4777" max="5025" width="9.140625" style="46"/>
    <col min="5026" max="5026" width="16.7109375" style="46" customWidth="1"/>
    <col min="5027" max="5032" width="9.7109375" style="46" customWidth="1"/>
    <col min="5033" max="5281" width="9.140625" style="46"/>
    <col min="5282" max="5282" width="16.7109375" style="46" customWidth="1"/>
    <col min="5283" max="5288" width="9.7109375" style="46" customWidth="1"/>
    <col min="5289" max="5537" width="9.140625" style="46"/>
    <col min="5538" max="5538" width="16.7109375" style="46" customWidth="1"/>
    <col min="5539" max="5544" width="9.7109375" style="46" customWidth="1"/>
    <col min="5545" max="5793" width="9.140625" style="46"/>
    <col min="5794" max="5794" width="16.7109375" style="46" customWidth="1"/>
    <col min="5795" max="5800" width="9.7109375" style="46" customWidth="1"/>
    <col min="5801" max="6049" width="9.140625" style="46"/>
    <col min="6050" max="6050" width="16.7109375" style="46" customWidth="1"/>
    <col min="6051" max="6056" width="9.7109375" style="46" customWidth="1"/>
    <col min="6057" max="6305" width="9.140625" style="46"/>
    <col min="6306" max="6306" width="16.7109375" style="46" customWidth="1"/>
    <col min="6307" max="6312" width="9.7109375" style="46" customWidth="1"/>
    <col min="6313" max="6561" width="9.140625" style="46"/>
    <col min="6562" max="6562" width="16.7109375" style="46" customWidth="1"/>
    <col min="6563" max="6568" width="9.7109375" style="46" customWidth="1"/>
    <col min="6569" max="6817" width="9.140625" style="46"/>
    <col min="6818" max="6818" width="16.7109375" style="46" customWidth="1"/>
    <col min="6819" max="6824" width="9.7109375" style="46" customWidth="1"/>
    <col min="6825" max="7073" width="9.140625" style="46"/>
    <col min="7074" max="7074" width="16.7109375" style="46" customWidth="1"/>
    <col min="7075" max="7080" width="9.7109375" style="46" customWidth="1"/>
    <col min="7081" max="7329" width="9.140625" style="46"/>
    <col min="7330" max="7330" width="16.7109375" style="46" customWidth="1"/>
    <col min="7331" max="7336" width="9.7109375" style="46" customWidth="1"/>
    <col min="7337" max="7585" width="9.140625" style="46"/>
    <col min="7586" max="7586" width="16.7109375" style="46" customWidth="1"/>
    <col min="7587" max="7592" width="9.7109375" style="46" customWidth="1"/>
    <col min="7593" max="7841" width="9.140625" style="46"/>
    <col min="7842" max="7842" width="16.7109375" style="46" customWidth="1"/>
    <col min="7843" max="7848" width="9.7109375" style="46" customWidth="1"/>
    <col min="7849" max="8097" width="9.140625" style="46"/>
    <col min="8098" max="8098" width="16.7109375" style="46" customWidth="1"/>
    <col min="8099" max="8104" width="9.7109375" style="46" customWidth="1"/>
    <col min="8105" max="8353" width="9.140625" style="46"/>
    <col min="8354" max="8354" width="16.7109375" style="46" customWidth="1"/>
    <col min="8355" max="8360" width="9.7109375" style="46" customWidth="1"/>
    <col min="8361" max="8609" width="9.140625" style="46"/>
    <col min="8610" max="8610" width="16.7109375" style="46" customWidth="1"/>
    <col min="8611" max="8616" width="9.7109375" style="46" customWidth="1"/>
    <col min="8617" max="8865" width="9.140625" style="46"/>
    <col min="8866" max="8866" width="16.7109375" style="46" customWidth="1"/>
    <col min="8867" max="8872" width="9.7109375" style="46" customWidth="1"/>
    <col min="8873" max="9121" width="9.140625" style="46"/>
    <col min="9122" max="9122" width="16.7109375" style="46" customWidth="1"/>
    <col min="9123" max="9128" width="9.7109375" style="46" customWidth="1"/>
    <col min="9129" max="9377" width="9.140625" style="46"/>
    <col min="9378" max="9378" width="16.7109375" style="46" customWidth="1"/>
    <col min="9379" max="9384" width="9.7109375" style="46" customWidth="1"/>
    <col min="9385" max="9633" width="9.140625" style="46"/>
    <col min="9634" max="9634" width="16.7109375" style="46" customWidth="1"/>
    <col min="9635" max="9640" width="9.7109375" style="46" customWidth="1"/>
    <col min="9641" max="9889" width="9.140625" style="46"/>
    <col min="9890" max="9890" width="16.7109375" style="46" customWidth="1"/>
    <col min="9891" max="9896" width="9.7109375" style="46" customWidth="1"/>
    <col min="9897" max="10145" width="9.140625" style="46"/>
    <col min="10146" max="10146" width="16.7109375" style="46" customWidth="1"/>
    <col min="10147" max="10152" width="9.7109375" style="46" customWidth="1"/>
    <col min="10153" max="10401" width="9.140625" style="46"/>
    <col min="10402" max="10402" width="16.7109375" style="46" customWidth="1"/>
    <col min="10403" max="10408" width="9.7109375" style="46" customWidth="1"/>
    <col min="10409" max="10657" width="9.140625" style="46"/>
    <col min="10658" max="10658" width="16.7109375" style="46" customWidth="1"/>
    <col min="10659" max="10664" width="9.7109375" style="46" customWidth="1"/>
    <col min="10665" max="10913" width="9.140625" style="46"/>
    <col min="10914" max="10914" width="16.7109375" style="46" customWidth="1"/>
    <col min="10915" max="10920" width="9.7109375" style="46" customWidth="1"/>
    <col min="10921" max="11169" width="9.140625" style="46"/>
    <col min="11170" max="11170" width="16.7109375" style="46" customWidth="1"/>
    <col min="11171" max="11176" width="9.7109375" style="46" customWidth="1"/>
    <col min="11177" max="11425" width="9.140625" style="46"/>
    <col min="11426" max="11426" width="16.7109375" style="46" customWidth="1"/>
    <col min="11427" max="11432" width="9.7109375" style="46" customWidth="1"/>
    <col min="11433" max="11681" width="9.140625" style="46"/>
    <col min="11682" max="11682" width="16.7109375" style="46" customWidth="1"/>
    <col min="11683" max="11688" width="9.7109375" style="46" customWidth="1"/>
    <col min="11689" max="11937" width="9.140625" style="46"/>
    <col min="11938" max="11938" width="16.7109375" style="46" customWidth="1"/>
    <col min="11939" max="11944" width="9.7109375" style="46" customWidth="1"/>
    <col min="11945" max="12193" width="9.140625" style="46"/>
    <col min="12194" max="12194" width="16.7109375" style="46" customWidth="1"/>
    <col min="12195" max="12200" width="9.7109375" style="46" customWidth="1"/>
    <col min="12201" max="12449" width="9.140625" style="46"/>
    <col min="12450" max="12450" width="16.7109375" style="46" customWidth="1"/>
    <col min="12451" max="12456" width="9.7109375" style="46" customWidth="1"/>
    <col min="12457" max="12705" width="9.140625" style="46"/>
    <col min="12706" max="12706" width="16.7109375" style="46" customWidth="1"/>
    <col min="12707" max="12712" width="9.7109375" style="46" customWidth="1"/>
    <col min="12713" max="12961" width="9.140625" style="46"/>
    <col min="12962" max="12962" width="16.7109375" style="46" customWidth="1"/>
    <col min="12963" max="12968" width="9.7109375" style="46" customWidth="1"/>
    <col min="12969" max="13217" width="9.140625" style="46"/>
    <col min="13218" max="13218" width="16.7109375" style="46" customWidth="1"/>
    <col min="13219" max="13224" width="9.7109375" style="46" customWidth="1"/>
    <col min="13225" max="13473" width="9.140625" style="46"/>
    <col min="13474" max="13474" width="16.7109375" style="46" customWidth="1"/>
    <col min="13475" max="13480" width="9.7109375" style="46" customWidth="1"/>
    <col min="13481" max="13729" width="9.140625" style="46"/>
    <col min="13730" max="13730" width="16.7109375" style="46" customWidth="1"/>
    <col min="13731" max="13736" width="9.7109375" style="46" customWidth="1"/>
    <col min="13737" max="13985" width="9.140625" style="46"/>
    <col min="13986" max="13986" width="16.7109375" style="46" customWidth="1"/>
    <col min="13987" max="13992" width="9.7109375" style="46" customWidth="1"/>
    <col min="13993" max="14241" width="9.140625" style="46"/>
    <col min="14242" max="14242" width="16.7109375" style="46" customWidth="1"/>
    <col min="14243" max="14248" width="9.7109375" style="46" customWidth="1"/>
    <col min="14249" max="14497" width="9.140625" style="46"/>
    <col min="14498" max="14498" width="16.7109375" style="46" customWidth="1"/>
    <col min="14499" max="14504" width="9.7109375" style="46" customWidth="1"/>
    <col min="14505" max="14753" width="9.140625" style="46"/>
    <col min="14754" max="14754" width="16.7109375" style="46" customWidth="1"/>
    <col min="14755" max="14760" width="9.7109375" style="46" customWidth="1"/>
    <col min="14761" max="15009" width="9.140625" style="46"/>
    <col min="15010" max="15010" width="16.7109375" style="46" customWidth="1"/>
    <col min="15011" max="15016" width="9.7109375" style="46" customWidth="1"/>
    <col min="15017" max="15265" width="9.140625" style="46"/>
    <col min="15266" max="15266" width="16.7109375" style="46" customWidth="1"/>
    <col min="15267" max="15272" width="9.7109375" style="46" customWidth="1"/>
    <col min="15273" max="15521" width="9.140625" style="46"/>
    <col min="15522" max="15522" width="16.7109375" style="46" customWidth="1"/>
    <col min="15523" max="15528" width="9.7109375" style="46" customWidth="1"/>
    <col min="15529" max="15777" width="9.140625" style="46"/>
    <col min="15778" max="15778" width="16.7109375" style="46" customWidth="1"/>
    <col min="15779" max="15784" width="9.7109375" style="46" customWidth="1"/>
    <col min="15785" max="16033" width="9.140625" style="46"/>
    <col min="16034" max="16034" width="16.7109375" style="46" customWidth="1"/>
    <col min="16035" max="16040" width="9.7109375" style="46" customWidth="1"/>
    <col min="16041" max="16384" width="9.140625" style="46"/>
  </cols>
  <sheetData>
    <row r="1" spans="1:11">
      <c r="A1" s="254" t="s">
        <v>118</v>
      </c>
      <c r="B1" s="254"/>
      <c r="C1" s="254"/>
      <c r="D1" s="254"/>
      <c r="E1" s="254"/>
      <c r="F1" s="254"/>
      <c r="G1" s="254"/>
      <c r="H1" s="254"/>
      <c r="I1" s="254"/>
    </row>
    <row r="2" spans="1:11" ht="14.25" customHeight="1">
      <c r="A2" s="47"/>
      <c r="B2" s="47"/>
      <c r="C2" s="47"/>
      <c r="D2" s="47"/>
    </row>
    <row r="3" spans="1:11" ht="28.5" customHeight="1">
      <c r="A3" s="255" t="s">
        <v>114</v>
      </c>
      <c r="B3" s="250">
        <v>2015</v>
      </c>
      <c r="C3" s="250"/>
      <c r="D3" s="250"/>
      <c r="E3" s="251">
        <v>2016</v>
      </c>
      <c r="F3" s="251"/>
      <c r="G3" s="251"/>
      <c r="H3" s="252" t="s">
        <v>122</v>
      </c>
      <c r="I3" s="253"/>
    </row>
    <row r="4" spans="1:11" ht="38.25" customHeight="1">
      <c r="A4" s="256"/>
      <c r="B4" s="53" t="s">
        <v>119</v>
      </c>
      <c r="C4" s="52" t="s">
        <v>120</v>
      </c>
      <c r="D4" s="51" t="s">
        <v>121</v>
      </c>
      <c r="E4" s="53" t="s">
        <v>119</v>
      </c>
      <c r="F4" s="52" t="s">
        <v>120</v>
      </c>
      <c r="G4" s="51" t="s">
        <v>121</v>
      </c>
      <c r="H4" s="53" t="s">
        <v>119</v>
      </c>
      <c r="I4" s="55" t="s">
        <v>120</v>
      </c>
      <c r="J4" s="47"/>
    </row>
    <row r="5" spans="1:11" ht="22.5" customHeight="1">
      <c r="A5" s="49" t="s">
        <v>113</v>
      </c>
      <c r="B5" s="58">
        <v>2831033.4999999995</v>
      </c>
      <c r="C5" s="58">
        <v>2479075.5999999996</v>
      </c>
      <c r="D5" s="58">
        <v>87.567865233668201</v>
      </c>
      <c r="E5" s="56">
        <f>SUM(E6:E29)</f>
        <v>2764338.1</v>
      </c>
      <c r="F5" s="56">
        <f>SUM(F6:F29)</f>
        <v>3350758.5999999996</v>
      </c>
      <c r="G5" s="56">
        <f>F5/E5*100</f>
        <v>121.21377627432763</v>
      </c>
      <c r="H5" s="56">
        <f>E5-B5</f>
        <v>-66695.399999999441</v>
      </c>
      <c r="I5" s="56">
        <f>F5-C5</f>
        <v>871683</v>
      </c>
    </row>
    <row r="6" spans="1:11" ht="15.75" customHeight="1">
      <c r="A6" s="50" t="s">
        <v>100</v>
      </c>
      <c r="B6" s="54">
        <v>46827</v>
      </c>
      <c r="C6" s="54">
        <v>32986.1</v>
      </c>
      <c r="D6" s="54">
        <v>70.442479765946999</v>
      </c>
      <c r="E6" s="54">
        <v>41486.6</v>
      </c>
      <c r="F6" s="54">
        <v>36165.1</v>
      </c>
      <c r="G6" s="57">
        <f t="shared" ref="G6:G29" si="0">F6/E6*100</f>
        <v>87.172966692859859</v>
      </c>
      <c r="H6" s="54">
        <f>E6-B6</f>
        <v>-5340.4000000000015</v>
      </c>
      <c r="I6" s="54">
        <f>F6-C6</f>
        <v>3179</v>
      </c>
      <c r="K6" s="54">
        <f>F5-C5</f>
        <v>871683</v>
      </c>
    </row>
    <row r="7" spans="1:11" ht="15.75" customHeight="1">
      <c r="A7" s="50" t="s">
        <v>101</v>
      </c>
      <c r="B7" s="54">
        <v>49497.5</v>
      </c>
      <c r="C7" s="54">
        <v>48638.7</v>
      </c>
      <c r="D7" s="54">
        <v>98.264962876912961</v>
      </c>
      <c r="E7" s="54">
        <v>37425.5</v>
      </c>
      <c r="F7" s="54">
        <v>27402.3</v>
      </c>
      <c r="G7" s="57">
        <f t="shared" si="0"/>
        <v>73.2182602770838</v>
      </c>
      <c r="H7" s="54">
        <f t="shared" ref="H7:H29" si="1">E7-B7</f>
        <v>-12072</v>
      </c>
      <c r="I7" s="54">
        <f t="shared" ref="I7:I29" si="2">F7-C7</f>
        <v>-21236.399999999998</v>
      </c>
      <c r="K7" s="46">
        <f>F5/C5*100</f>
        <v>135.16161427267488</v>
      </c>
    </row>
    <row r="8" spans="1:11" ht="15.75" customHeight="1">
      <c r="A8" s="50" t="s">
        <v>1</v>
      </c>
      <c r="B8" s="54">
        <v>52608.3</v>
      </c>
      <c r="C8" s="54">
        <v>49675</v>
      </c>
      <c r="D8" s="54">
        <v>94.424263851901685</v>
      </c>
      <c r="E8" s="54">
        <v>49832.4</v>
      </c>
      <c r="F8" s="54">
        <v>48066.5</v>
      </c>
      <c r="G8" s="57">
        <f t="shared" si="0"/>
        <v>96.456321589969576</v>
      </c>
      <c r="H8" s="54">
        <f t="shared" si="1"/>
        <v>-2775.9000000000015</v>
      </c>
      <c r="I8" s="54">
        <f t="shared" si="2"/>
        <v>-1608.5</v>
      </c>
    </row>
    <row r="9" spans="1:11" ht="15.75" customHeight="1">
      <c r="A9" s="50" t="s">
        <v>102</v>
      </c>
      <c r="B9" s="54">
        <v>56439.4</v>
      </c>
      <c r="C9" s="54">
        <v>32405.599999999999</v>
      </c>
      <c r="D9" s="54">
        <v>57.416627391503091</v>
      </c>
      <c r="E9" s="54">
        <v>46398.5</v>
      </c>
      <c r="F9" s="54">
        <v>46759.7</v>
      </c>
      <c r="G9" s="57">
        <f t="shared" si="0"/>
        <v>100.77847344202937</v>
      </c>
      <c r="H9" s="54">
        <f t="shared" si="1"/>
        <v>-10040.900000000001</v>
      </c>
      <c r="I9" s="54">
        <f t="shared" si="2"/>
        <v>14354.099999999999</v>
      </c>
    </row>
    <row r="10" spans="1:11" ht="15.75" customHeight="1">
      <c r="A10" s="50" t="s">
        <v>103</v>
      </c>
      <c r="B10" s="54">
        <v>73387.199999999997</v>
      </c>
      <c r="C10" s="54">
        <v>45725.3</v>
      </c>
      <c r="D10" s="54">
        <v>62.306914557307003</v>
      </c>
      <c r="E10" s="54">
        <v>62290.6</v>
      </c>
      <c r="F10" s="54">
        <v>61534.400000000001</v>
      </c>
      <c r="G10" s="57">
        <f t="shared" si="0"/>
        <v>98.786012656805369</v>
      </c>
      <c r="H10" s="54">
        <f t="shared" si="1"/>
        <v>-11096.599999999999</v>
      </c>
      <c r="I10" s="54">
        <f t="shared" si="2"/>
        <v>15809.099999999999</v>
      </c>
    </row>
    <row r="11" spans="1:11" ht="15.75" customHeight="1">
      <c r="A11" s="50" t="s">
        <v>104</v>
      </c>
      <c r="B11" s="54">
        <v>67246.399999999994</v>
      </c>
      <c r="C11" s="54">
        <v>42193.4</v>
      </c>
      <c r="D11" s="54">
        <v>62.744474053629638</v>
      </c>
      <c r="E11" s="54">
        <v>62770.5</v>
      </c>
      <c r="F11" s="54">
        <v>60251.4</v>
      </c>
      <c r="G11" s="57">
        <f t="shared" si="0"/>
        <v>95.986809090257367</v>
      </c>
      <c r="H11" s="54">
        <f t="shared" si="1"/>
        <v>-4475.8999999999942</v>
      </c>
      <c r="I11" s="54">
        <f t="shared" si="2"/>
        <v>18058</v>
      </c>
    </row>
    <row r="12" spans="1:11" ht="15.75" customHeight="1">
      <c r="A12" s="50" t="s">
        <v>16</v>
      </c>
      <c r="B12" s="54">
        <v>65307.6</v>
      </c>
      <c r="C12" s="54">
        <v>54743</v>
      </c>
      <c r="D12" s="54">
        <v>83.823322247334147</v>
      </c>
      <c r="E12" s="54">
        <v>63792.6</v>
      </c>
      <c r="F12" s="54">
        <v>71503.100000000006</v>
      </c>
      <c r="G12" s="57">
        <f t="shared" si="0"/>
        <v>112.0868251176469</v>
      </c>
      <c r="H12" s="54">
        <f t="shared" si="1"/>
        <v>-1515</v>
      </c>
      <c r="I12" s="54">
        <f t="shared" si="2"/>
        <v>16760.100000000006</v>
      </c>
    </row>
    <row r="13" spans="1:11" ht="15.75" customHeight="1">
      <c r="A13" s="50" t="s">
        <v>5</v>
      </c>
      <c r="B13" s="54">
        <v>58279.6</v>
      </c>
      <c r="C13" s="54">
        <v>52222.6</v>
      </c>
      <c r="D13" s="54">
        <v>89.606997989004739</v>
      </c>
      <c r="E13" s="54">
        <v>63119.6</v>
      </c>
      <c r="F13" s="48">
        <v>63068.4</v>
      </c>
      <c r="G13" s="57">
        <f t="shared" si="0"/>
        <v>99.918884150089667</v>
      </c>
      <c r="H13" s="54">
        <f t="shared" si="1"/>
        <v>4840</v>
      </c>
      <c r="I13" s="54">
        <f t="shared" si="2"/>
        <v>10845.800000000003</v>
      </c>
    </row>
    <row r="14" spans="1:11" ht="15.75" customHeight="1">
      <c r="A14" s="50" t="s">
        <v>105</v>
      </c>
      <c r="B14" s="54">
        <v>63240.6</v>
      </c>
      <c r="C14" s="54">
        <v>47459.1</v>
      </c>
      <c r="D14" s="54">
        <v>75.045303175491696</v>
      </c>
      <c r="E14" s="54">
        <v>61392.5</v>
      </c>
      <c r="F14" s="48">
        <v>64053.1</v>
      </c>
      <c r="G14" s="57">
        <f t="shared" si="0"/>
        <v>104.33375412306063</v>
      </c>
      <c r="H14" s="54">
        <f t="shared" si="1"/>
        <v>-1848.0999999999985</v>
      </c>
      <c r="I14" s="54">
        <f t="shared" si="2"/>
        <v>16594</v>
      </c>
    </row>
    <row r="15" spans="1:11" ht="15.75" customHeight="1">
      <c r="A15" s="50" t="s">
        <v>6</v>
      </c>
      <c r="B15" s="54">
        <v>95274.4</v>
      </c>
      <c r="C15" s="54">
        <v>89291.6</v>
      </c>
      <c r="D15" s="54">
        <v>93.720453763025546</v>
      </c>
      <c r="E15" s="54">
        <v>94221</v>
      </c>
      <c r="F15" s="48">
        <v>92706</v>
      </c>
      <c r="G15" s="57">
        <f t="shared" si="0"/>
        <v>98.392078199127582</v>
      </c>
      <c r="H15" s="54">
        <f t="shared" si="1"/>
        <v>-1053.3999999999942</v>
      </c>
      <c r="I15" s="54">
        <f t="shared" si="2"/>
        <v>3414.3999999999942</v>
      </c>
    </row>
    <row r="16" spans="1:11" ht="15.75" customHeight="1">
      <c r="A16" s="50" t="s">
        <v>106</v>
      </c>
      <c r="B16" s="54">
        <v>56572.4</v>
      </c>
      <c r="C16" s="54">
        <v>50109.1</v>
      </c>
      <c r="D16" s="54">
        <v>88.575170931408238</v>
      </c>
      <c r="E16" s="54">
        <v>55456.3</v>
      </c>
      <c r="F16" s="48">
        <v>67895.5</v>
      </c>
      <c r="G16" s="57">
        <f t="shared" si="0"/>
        <v>122.43063457172585</v>
      </c>
      <c r="H16" s="54">
        <f t="shared" si="1"/>
        <v>-1116.0999999999985</v>
      </c>
      <c r="I16" s="54">
        <f t="shared" si="2"/>
        <v>17786.400000000001</v>
      </c>
    </row>
    <row r="17" spans="1:9" ht="15.75" customHeight="1">
      <c r="A17" s="50" t="s">
        <v>8</v>
      </c>
      <c r="B17" s="54">
        <v>53751</v>
      </c>
      <c r="C17" s="54">
        <v>41198.699999999997</v>
      </c>
      <c r="D17" s="54">
        <v>76.647318189429029</v>
      </c>
      <c r="E17" s="54">
        <v>46164.800000000003</v>
      </c>
      <c r="F17" s="54">
        <v>46096.2</v>
      </c>
      <c r="G17" s="57">
        <f t="shared" si="0"/>
        <v>99.851401933940991</v>
      </c>
      <c r="H17" s="54">
        <f t="shared" si="1"/>
        <v>-7586.1999999999971</v>
      </c>
      <c r="I17" s="54">
        <f t="shared" si="2"/>
        <v>4897.5</v>
      </c>
    </row>
    <row r="18" spans="1:9" ht="15.75" customHeight="1">
      <c r="A18" s="50" t="s">
        <v>107</v>
      </c>
      <c r="B18" s="54">
        <v>49543.4</v>
      </c>
      <c r="C18" s="54">
        <v>35837.1</v>
      </c>
      <c r="D18" s="54">
        <v>72.334761037797151</v>
      </c>
      <c r="E18" s="54">
        <v>44823.7</v>
      </c>
      <c r="F18" s="54">
        <v>44403.4</v>
      </c>
      <c r="G18" s="57">
        <f t="shared" si="0"/>
        <v>99.062326403219743</v>
      </c>
      <c r="H18" s="54">
        <f t="shared" si="1"/>
        <v>-4719.7000000000044</v>
      </c>
      <c r="I18" s="54">
        <f t="shared" si="2"/>
        <v>8566.3000000000029</v>
      </c>
    </row>
    <row r="19" spans="1:9" ht="15.75" customHeight="1">
      <c r="A19" s="50" t="s">
        <v>108</v>
      </c>
      <c r="B19" s="54">
        <v>69638.600000000006</v>
      </c>
      <c r="C19" s="54">
        <v>53909.1</v>
      </c>
      <c r="D19" s="54">
        <v>77.412670559143919</v>
      </c>
      <c r="E19" s="54">
        <v>63509.5</v>
      </c>
      <c r="F19" s="54">
        <v>60338.2</v>
      </c>
      <c r="G19" s="57">
        <f t="shared" si="0"/>
        <v>95.00657381966478</v>
      </c>
      <c r="H19" s="54">
        <f t="shared" si="1"/>
        <v>-6129.1000000000058</v>
      </c>
      <c r="I19" s="54">
        <f t="shared" si="2"/>
        <v>6429.0999999999985</v>
      </c>
    </row>
    <row r="20" spans="1:9" ht="15.75" customHeight="1">
      <c r="A20" s="50" t="s">
        <v>109</v>
      </c>
      <c r="B20" s="54">
        <v>46703.5</v>
      </c>
      <c r="C20" s="54">
        <v>38598.400000000001</v>
      </c>
      <c r="D20" s="54">
        <v>82.645626130803905</v>
      </c>
      <c r="E20" s="54">
        <v>43430.5</v>
      </c>
      <c r="F20" s="54">
        <v>39834.800000000003</v>
      </c>
      <c r="G20" s="57">
        <f t="shared" si="0"/>
        <v>91.720795293630061</v>
      </c>
      <c r="H20" s="54">
        <f t="shared" si="1"/>
        <v>-3273</v>
      </c>
      <c r="I20" s="54">
        <f t="shared" si="2"/>
        <v>1236.4000000000015</v>
      </c>
    </row>
    <row r="21" spans="1:9" ht="15.75" customHeight="1">
      <c r="A21" s="50" t="s">
        <v>18</v>
      </c>
      <c r="B21" s="54">
        <v>60020.1</v>
      </c>
      <c r="C21" s="54">
        <v>51994.9</v>
      </c>
      <c r="D21" s="54">
        <v>86.629145902789233</v>
      </c>
      <c r="E21" s="54">
        <v>60001</v>
      </c>
      <c r="F21" s="54">
        <v>64266.6</v>
      </c>
      <c r="G21" s="57">
        <f t="shared" si="0"/>
        <v>107.10921484641922</v>
      </c>
      <c r="H21" s="54">
        <f t="shared" si="1"/>
        <v>-19.099999999998545</v>
      </c>
      <c r="I21" s="54">
        <f t="shared" si="2"/>
        <v>12271.699999999997</v>
      </c>
    </row>
    <row r="22" spans="1:9" ht="15.75" customHeight="1">
      <c r="A22" s="50" t="s">
        <v>98</v>
      </c>
      <c r="B22" s="54">
        <v>37906.300000000003</v>
      </c>
      <c r="C22" s="54">
        <v>33289.599999999999</v>
      </c>
      <c r="D22" s="54">
        <v>87.820758027029797</v>
      </c>
      <c r="E22" s="54">
        <v>43872.2</v>
      </c>
      <c r="F22" s="54">
        <v>39564.1</v>
      </c>
      <c r="G22" s="57">
        <f t="shared" si="0"/>
        <v>90.18034199333519</v>
      </c>
      <c r="H22" s="54">
        <f t="shared" si="1"/>
        <v>5965.8999999999942</v>
      </c>
      <c r="I22" s="54">
        <f t="shared" si="2"/>
        <v>6274.5</v>
      </c>
    </row>
    <row r="23" spans="1:9" ht="15.75" customHeight="1">
      <c r="A23" s="50" t="s">
        <v>110</v>
      </c>
      <c r="B23" s="54">
        <v>69120.5</v>
      </c>
      <c r="C23" s="54">
        <v>49566.2</v>
      </c>
      <c r="D23" s="54">
        <v>71.709840061920843</v>
      </c>
      <c r="E23" s="54">
        <v>69892.5</v>
      </c>
      <c r="F23" s="54">
        <v>70733.399999999994</v>
      </c>
      <c r="G23" s="57">
        <f t="shared" si="0"/>
        <v>101.20313338341023</v>
      </c>
      <c r="H23" s="54">
        <f t="shared" si="1"/>
        <v>772</v>
      </c>
      <c r="I23" s="54">
        <f t="shared" si="2"/>
        <v>21167.199999999997</v>
      </c>
    </row>
    <row r="24" spans="1:9" ht="15.75" customHeight="1">
      <c r="A24" s="50" t="s">
        <v>111</v>
      </c>
      <c r="B24" s="54">
        <v>44527</v>
      </c>
      <c r="C24" s="54">
        <v>39420.9</v>
      </c>
      <c r="D24" s="54">
        <v>88.53257574056191</v>
      </c>
      <c r="E24" s="54">
        <v>48697.9</v>
      </c>
      <c r="F24" s="54">
        <v>43221.7</v>
      </c>
      <c r="G24" s="57">
        <f t="shared" si="0"/>
        <v>88.754751231572598</v>
      </c>
      <c r="H24" s="54">
        <f t="shared" si="1"/>
        <v>4170.9000000000015</v>
      </c>
      <c r="I24" s="54">
        <f t="shared" si="2"/>
        <v>3800.7999999999956</v>
      </c>
    </row>
    <row r="25" spans="1:9" ht="15.75" customHeight="1">
      <c r="A25" s="50" t="s">
        <v>99</v>
      </c>
      <c r="B25" s="54">
        <v>79010.899999999994</v>
      </c>
      <c r="C25" s="54">
        <v>70011</v>
      </c>
      <c r="D25" s="54">
        <v>88.609293148160575</v>
      </c>
      <c r="E25" s="54">
        <v>51117.5</v>
      </c>
      <c r="F25" s="54">
        <v>48141.3</v>
      </c>
      <c r="G25" s="57">
        <f t="shared" si="0"/>
        <v>94.177727784026999</v>
      </c>
      <c r="H25" s="54">
        <f t="shared" si="1"/>
        <v>-27893.399999999994</v>
      </c>
      <c r="I25" s="54">
        <f t="shared" si="2"/>
        <v>-21869.699999999997</v>
      </c>
    </row>
    <row r="26" spans="1:9" ht="15.75" customHeight="1">
      <c r="A26" s="50" t="s">
        <v>112</v>
      </c>
      <c r="B26" s="54">
        <v>48879.199999999997</v>
      </c>
      <c r="C26" s="54">
        <v>41748.5</v>
      </c>
      <c r="D26" s="54">
        <v>85.41158611433903</v>
      </c>
      <c r="E26" s="54">
        <v>58677.5</v>
      </c>
      <c r="F26" s="54">
        <v>63374.400000000001</v>
      </c>
      <c r="G26" s="57">
        <f t="shared" si="0"/>
        <v>108.00460142303268</v>
      </c>
      <c r="H26" s="54">
        <f t="shared" si="1"/>
        <v>9798.3000000000029</v>
      </c>
      <c r="I26" s="54">
        <f t="shared" si="2"/>
        <v>21625.9</v>
      </c>
    </row>
    <row r="27" spans="1:9" ht="15.75" customHeight="1">
      <c r="A27" s="50" t="s">
        <v>12</v>
      </c>
      <c r="B27" s="54">
        <v>52727.4</v>
      </c>
      <c r="C27" s="54">
        <v>50547.6</v>
      </c>
      <c r="D27" s="54">
        <v>95.865906530570427</v>
      </c>
      <c r="E27" s="54">
        <v>1493974.2</v>
      </c>
      <c r="F27" s="54">
        <v>2091125.2</v>
      </c>
      <c r="G27" s="57">
        <f t="shared" si="0"/>
        <v>139.97063670845188</v>
      </c>
      <c r="H27" s="54">
        <f t="shared" si="1"/>
        <v>1441246.8</v>
      </c>
      <c r="I27" s="54">
        <f t="shared" si="2"/>
        <v>2040577.5999999999</v>
      </c>
    </row>
    <row r="28" spans="1:9" ht="15.75" customHeight="1">
      <c r="A28" s="50" t="s">
        <v>13</v>
      </c>
      <c r="B28" s="54">
        <v>45947.4</v>
      </c>
      <c r="C28" s="54">
        <v>48132.2</v>
      </c>
      <c r="D28" s="54">
        <v>104.75500245933394</v>
      </c>
      <c r="E28" s="54">
        <v>63280.1</v>
      </c>
      <c r="F28" s="54">
        <v>63426.3</v>
      </c>
      <c r="G28" s="57">
        <f t="shared" si="0"/>
        <v>100.231036297351</v>
      </c>
      <c r="H28" s="54">
        <f t="shared" si="1"/>
        <v>17332.699999999997</v>
      </c>
      <c r="I28" s="54">
        <f t="shared" si="2"/>
        <v>15294.100000000006</v>
      </c>
    </row>
    <row r="29" spans="1:9" ht="15.75" customHeight="1">
      <c r="A29" s="50" t="s">
        <v>20</v>
      </c>
      <c r="B29" s="54">
        <v>1488577.8</v>
      </c>
      <c r="C29" s="54">
        <v>1379371.9</v>
      </c>
      <c r="D29" s="54">
        <v>92.663742533309303</v>
      </c>
      <c r="E29" s="54">
        <v>38710.6</v>
      </c>
      <c r="F29" s="54">
        <v>36827.5</v>
      </c>
      <c r="G29" s="57">
        <f t="shared" si="0"/>
        <v>95.135440938657638</v>
      </c>
      <c r="H29" s="54">
        <f t="shared" si="1"/>
        <v>-1449867.2</v>
      </c>
      <c r="I29" s="54">
        <f t="shared" si="2"/>
        <v>-1342544.4</v>
      </c>
    </row>
    <row r="31" spans="1:9" hidden="1"/>
    <row r="32" spans="1:9" hidden="1"/>
    <row r="33" spans="2:4" hidden="1">
      <c r="C33" s="46" t="s">
        <v>329</v>
      </c>
      <c r="D33" s="46" t="s">
        <v>330</v>
      </c>
    </row>
    <row r="34" spans="2:4" hidden="1">
      <c r="B34" s="46">
        <v>2015</v>
      </c>
      <c r="C34" s="54">
        <v>2831033.4999999995</v>
      </c>
      <c r="D34" s="54">
        <v>2479075.5999999996</v>
      </c>
    </row>
    <row r="35" spans="2:4" hidden="1">
      <c r="B35" s="46">
        <v>2016</v>
      </c>
      <c r="C35" s="54">
        <v>2764338.1</v>
      </c>
      <c r="D35" s="54">
        <v>3350758.5999999996</v>
      </c>
    </row>
    <row r="36" spans="2:4" hidden="1"/>
    <row r="37" spans="2:4" hidden="1"/>
    <row r="38" spans="2:4" hidden="1"/>
    <row r="39" spans="2:4" hidden="1"/>
    <row r="40" spans="2:4" hidden="1"/>
    <row r="41" spans="2:4" hidden="1"/>
  </sheetData>
  <mergeCells count="5">
    <mergeCell ref="B3:D3"/>
    <mergeCell ref="E3:G3"/>
    <mergeCell ref="H3:I3"/>
    <mergeCell ref="A1:I1"/>
    <mergeCell ref="A3:A4"/>
  </mergeCells>
  <pageMargins left="0.75" right="0" top="0.47" bottom="0.28000000000000003" header="0" footer="0.3"/>
  <pageSetup paperSize="9" scale="95" orientation="portrait" r:id="rId1"/>
  <headerFooter scaleWithDoc="0">
    <oddFooter>&amp;R8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23" sqref="H23"/>
    </sheetView>
  </sheetViews>
  <sheetFormatPr defaultRowHeight="12.75"/>
  <cols>
    <col min="1" max="1" width="20.28515625" style="72" customWidth="1"/>
    <col min="2" max="2" width="17" style="72" customWidth="1"/>
    <col min="3" max="3" width="24.5703125" style="72" customWidth="1"/>
    <col min="4" max="4" width="22.28515625" style="72" customWidth="1"/>
    <col min="5" max="189" width="9.140625" style="72"/>
    <col min="190" max="190" width="16.7109375" style="72" customWidth="1"/>
    <col min="191" max="196" width="9.7109375" style="72" customWidth="1"/>
    <col min="197" max="445" width="9.140625" style="72"/>
    <col min="446" max="446" width="16.7109375" style="72" customWidth="1"/>
    <col min="447" max="452" width="9.7109375" style="72" customWidth="1"/>
    <col min="453" max="701" width="9.140625" style="72"/>
    <col min="702" max="702" width="16.7109375" style="72" customWidth="1"/>
    <col min="703" max="708" width="9.7109375" style="72" customWidth="1"/>
    <col min="709" max="957" width="9.140625" style="72"/>
    <col min="958" max="958" width="16.7109375" style="72" customWidth="1"/>
    <col min="959" max="964" width="9.7109375" style="72" customWidth="1"/>
    <col min="965" max="1213" width="9.140625" style="72"/>
    <col min="1214" max="1214" width="16.7109375" style="72" customWidth="1"/>
    <col min="1215" max="1220" width="9.7109375" style="72" customWidth="1"/>
    <col min="1221" max="1469" width="9.140625" style="72"/>
    <col min="1470" max="1470" width="16.7109375" style="72" customWidth="1"/>
    <col min="1471" max="1476" width="9.7109375" style="72" customWidth="1"/>
    <col min="1477" max="1725" width="9.140625" style="72"/>
    <col min="1726" max="1726" width="16.7109375" style="72" customWidth="1"/>
    <col min="1727" max="1732" width="9.7109375" style="72" customWidth="1"/>
    <col min="1733" max="1981" width="9.140625" style="72"/>
    <col min="1982" max="1982" width="16.7109375" style="72" customWidth="1"/>
    <col min="1983" max="1988" width="9.7109375" style="72" customWidth="1"/>
    <col min="1989" max="2237" width="9.140625" style="72"/>
    <col min="2238" max="2238" width="16.7109375" style="72" customWidth="1"/>
    <col min="2239" max="2244" width="9.7109375" style="72" customWidth="1"/>
    <col min="2245" max="2493" width="9.140625" style="72"/>
    <col min="2494" max="2494" width="16.7109375" style="72" customWidth="1"/>
    <col min="2495" max="2500" width="9.7109375" style="72" customWidth="1"/>
    <col min="2501" max="2749" width="9.140625" style="72"/>
    <col min="2750" max="2750" width="16.7109375" style="72" customWidth="1"/>
    <col min="2751" max="2756" width="9.7109375" style="72" customWidth="1"/>
    <col min="2757" max="3005" width="9.140625" style="72"/>
    <col min="3006" max="3006" width="16.7109375" style="72" customWidth="1"/>
    <col min="3007" max="3012" width="9.7109375" style="72" customWidth="1"/>
    <col min="3013" max="3261" width="9.140625" style="72"/>
    <col min="3262" max="3262" width="16.7109375" style="72" customWidth="1"/>
    <col min="3263" max="3268" width="9.7109375" style="72" customWidth="1"/>
    <col min="3269" max="3517" width="9.140625" style="72"/>
    <col min="3518" max="3518" width="16.7109375" style="72" customWidth="1"/>
    <col min="3519" max="3524" width="9.7109375" style="72" customWidth="1"/>
    <col min="3525" max="3773" width="9.140625" style="72"/>
    <col min="3774" max="3774" width="16.7109375" style="72" customWidth="1"/>
    <col min="3775" max="3780" width="9.7109375" style="72" customWidth="1"/>
    <col min="3781" max="4029" width="9.140625" style="72"/>
    <col min="4030" max="4030" width="16.7109375" style="72" customWidth="1"/>
    <col min="4031" max="4036" width="9.7109375" style="72" customWidth="1"/>
    <col min="4037" max="4285" width="9.140625" style="72"/>
    <col min="4286" max="4286" width="16.7109375" style="72" customWidth="1"/>
    <col min="4287" max="4292" width="9.7109375" style="72" customWidth="1"/>
    <col min="4293" max="4541" width="9.140625" style="72"/>
    <col min="4542" max="4542" width="16.7109375" style="72" customWidth="1"/>
    <col min="4543" max="4548" width="9.7109375" style="72" customWidth="1"/>
    <col min="4549" max="4797" width="9.140625" style="72"/>
    <col min="4798" max="4798" width="16.7109375" style="72" customWidth="1"/>
    <col min="4799" max="4804" width="9.7109375" style="72" customWidth="1"/>
    <col min="4805" max="5053" width="9.140625" style="72"/>
    <col min="5054" max="5054" width="16.7109375" style="72" customWidth="1"/>
    <col min="5055" max="5060" width="9.7109375" style="72" customWidth="1"/>
    <col min="5061" max="5309" width="9.140625" style="72"/>
    <col min="5310" max="5310" width="16.7109375" style="72" customWidth="1"/>
    <col min="5311" max="5316" width="9.7109375" style="72" customWidth="1"/>
    <col min="5317" max="5565" width="9.140625" style="72"/>
    <col min="5566" max="5566" width="16.7109375" style="72" customWidth="1"/>
    <col min="5567" max="5572" width="9.7109375" style="72" customWidth="1"/>
    <col min="5573" max="5821" width="9.140625" style="72"/>
    <col min="5822" max="5822" width="16.7109375" style="72" customWidth="1"/>
    <col min="5823" max="5828" width="9.7109375" style="72" customWidth="1"/>
    <col min="5829" max="6077" width="9.140625" style="72"/>
    <col min="6078" max="6078" width="16.7109375" style="72" customWidth="1"/>
    <col min="6079" max="6084" width="9.7109375" style="72" customWidth="1"/>
    <col min="6085" max="6333" width="9.140625" style="72"/>
    <col min="6334" max="6334" width="16.7109375" style="72" customWidth="1"/>
    <col min="6335" max="6340" width="9.7109375" style="72" customWidth="1"/>
    <col min="6341" max="6589" width="9.140625" style="72"/>
    <col min="6590" max="6590" width="16.7109375" style="72" customWidth="1"/>
    <col min="6591" max="6596" width="9.7109375" style="72" customWidth="1"/>
    <col min="6597" max="6845" width="9.140625" style="72"/>
    <col min="6846" max="6846" width="16.7109375" style="72" customWidth="1"/>
    <col min="6847" max="6852" width="9.7109375" style="72" customWidth="1"/>
    <col min="6853" max="7101" width="9.140625" style="72"/>
    <col min="7102" max="7102" width="16.7109375" style="72" customWidth="1"/>
    <col min="7103" max="7108" width="9.7109375" style="72" customWidth="1"/>
    <col min="7109" max="7357" width="9.140625" style="72"/>
    <col min="7358" max="7358" width="16.7109375" style="72" customWidth="1"/>
    <col min="7359" max="7364" width="9.7109375" style="72" customWidth="1"/>
    <col min="7365" max="7613" width="9.140625" style="72"/>
    <col min="7614" max="7614" width="16.7109375" style="72" customWidth="1"/>
    <col min="7615" max="7620" width="9.7109375" style="72" customWidth="1"/>
    <col min="7621" max="7869" width="9.140625" style="72"/>
    <col min="7870" max="7870" width="16.7109375" style="72" customWidth="1"/>
    <col min="7871" max="7876" width="9.7109375" style="72" customWidth="1"/>
    <col min="7877" max="8125" width="9.140625" style="72"/>
    <col min="8126" max="8126" width="16.7109375" style="72" customWidth="1"/>
    <col min="8127" max="8132" width="9.7109375" style="72" customWidth="1"/>
    <col min="8133" max="8381" width="9.140625" style="72"/>
    <col min="8382" max="8382" width="16.7109375" style="72" customWidth="1"/>
    <col min="8383" max="8388" width="9.7109375" style="72" customWidth="1"/>
    <col min="8389" max="8637" width="9.140625" style="72"/>
    <col min="8638" max="8638" width="16.7109375" style="72" customWidth="1"/>
    <col min="8639" max="8644" width="9.7109375" style="72" customWidth="1"/>
    <col min="8645" max="8893" width="9.140625" style="72"/>
    <col min="8894" max="8894" width="16.7109375" style="72" customWidth="1"/>
    <col min="8895" max="8900" width="9.7109375" style="72" customWidth="1"/>
    <col min="8901" max="9149" width="9.140625" style="72"/>
    <col min="9150" max="9150" width="16.7109375" style="72" customWidth="1"/>
    <col min="9151" max="9156" width="9.7109375" style="72" customWidth="1"/>
    <col min="9157" max="9405" width="9.140625" style="72"/>
    <col min="9406" max="9406" width="16.7109375" style="72" customWidth="1"/>
    <col min="9407" max="9412" width="9.7109375" style="72" customWidth="1"/>
    <col min="9413" max="9661" width="9.140625" style="72"/>
    <col min="9662" max="9662" width="16.7109375" style="72" customWidth="1"/>
    <col min="9663" max="9668" width="9.7109375" style="72" customWidth="1"/>
    <col min="9669" max="9917" width="9.140625" style="72"/>
    <col min="9918" max="9918" width="16.7109375" style="72" customWidth="1"/>
    <col min="9919" max="9924" width="9.7109375" style="72" customWidth="1"/>
    <col min="9925" max="10173" width="9.140625" style="72"/>
    <col min="10174" max="10174" width="16.7109375" style="72" customWidth="1"/>
    <col min="10175" max="10180" width="9.7109375" style="72" customWidth="1"/>
    <col min="10181" max="10429" width="9.140625" style="72"/>
    <col min="10430" max="10430" width="16.7109375" style="72" customWidth="1"/>
    <col min="10431" max="10436" width="9.7109375" style="72" customWidth="1"/>
    <col min="10437" max="10685" width="9.140625" style="72"/>
    <col min="10686" max="10686" width="16.7109375" style="72" customWidth="1"/>
    <col min="10687" max="10692" width="9.7109375" style="72" customWidth="1"/>
    <col min="10693" max="10941" width="9.140625" style="72"/>
    <col min="10942" max="10942" width="16.7109375" style="72" customWidth="1"/>
    <col min="10943" max="10948" width="9.7109375" style="72" customWidth="1"/>
    <col min="10949" max="11197" width="9.140625" style="72"/>
    <col min="11198" max="11198" width="16.7109375" style="72" customWidth="1"/>
    <col min="11199" max="11204" width="9.7109375" style="72" customWidth="1"/>
    <col min="11205" max="11453" width="9.140625" style="72"/>
    <col min="11454" max="11454" width="16.7109375" style="72" customWidth="1"/>
    <col min="11455" max="11460" width="9.7109375" style="72" customWidth="1"/>
    <col min="11461" max="11709" width="9.140625" style="72"/>
    <col min="11710" max="11710" width="16.7109375" style="72" customWidth="1"/>
    <col min="11711" max="11716" width="9.7109375" style="72" customWidth="1"/>
    <col min="11717" max="11965" width="9.140625" style="72"/>
    <col min="11966" max="11966" width="16.7109375" style="72" customWidth="1"/>
    <col min="11967" max="11972" width="9.7109375" style="72" customWidth="1"/>
    <col min="11973" max="12221" width="9.140625" style="72"/>
    <col min="12222" max="12222" width="16.7109375" style="72" customWidth="1"/>
    <col min="12223" max="12228" width="9.7109375" style="72" customWidth="1"/>
    <col min="12229" max="12477" width="9.140625" style="72"/>
    <col min="12478" max="12478" width="16.7109375" style="72" customWidth="1"/>
    <col min="12479" max="12484" width="9.7109375" style="72" customWidth="1"/>
    <col min="12485" max="12733" width="9.140625" style="72"/>
    <col min="12734" max="12734" width="16.7109375" style="72" customWidth="1"/>
    <col min="12735" max="12740" width="9.7109375" style="72" customWidth="1"/>
    <col min="12741" max="12989" width="9.140625" style="72"/>
    <col min="12990" max="12990" width="16.7109375" style="72" customWidth="1"/>
    <col min="12991" max="12996" width="9.7109375" style="72" customWidth="1"/>
    <col min="12997" max="13245" width="9.140625" style="72"/>
    <col min="13246" max="13246" width="16.7109375" style="72" customWidth="1"/>
    <col min="13247" max="13252" width="9.7109375" style="72" customWidth="1"/>
    <col min="13253" max="13501" width="9.140625" style="72"/>
    <col min="13502" max="13502" width="16.7109375" style="72" customWidth="1"/>
    <col min="13503" max="13508" width="9.7109375" style="72" customWidth="1"/>
    <col min="13509" max="13757" width="9.140625" style="72"/>
    <col min="13758" max="13758" width="16.7109375" style="72" customWidth="1"/>
    <col min="13759" max="13764" width="9.7109375" style="72" customWidth="1"/>
    <col min="13765" max="14013" width="9.140625" style="72"/>
    <col min="14014" max="14014" width="16.7109375" style="72" customWidth="1"/>
    <col min="14015" max="14020" width="9.7109375" style="72" customWidth="1"/>
    <col min="14021" max="14269" width="9.140625" style="72"/>
    <col min="14270" max="14270" width="16.7109375" style="72" customWidth="1"/>
    <col min="14271" max="14276" width="9.7109375" style="72" customWidth="1"/>
    <col min="14277" max="14525" width="9.140625" style="72"/>
    <col min="14526" max="14526" width="16.7109375" style="72" customWidth="1"/>
    <col min="14527" max="14532" width="9.7109375" style="72" customWidth="1"/>
    <col min="14533" max="14781" width="9.140625" style="72"/>
    <col min="14782" max="14782" width="16.7109375" style="72" customWidth="1"/>
    <col min="14783" max="14788" width="9.7109375" style="72" customWidth="1"/>
    <col min="14789" max="15037" width="9.140625" style="72"/>
    <col min="15038" max="15038" width="16.7109375" style="72" customWidth="1"/>
    <col min="15039" max="15044" width="9.7109375" style="72" customWidth="1"/>
    <col min="15045" max="15293" width="9.140625" style="72"/>
    <col min="15294" max="15294" width="16.7109375" style="72" customWidth="1"/>
    <col min="15295" max="15300" width="9.7109375" style="72" customWidth="1"/>
    <col min="15301" max="15549" width="9.140625" style="72"/>
    <col min="15550" max="15550" width="16.7109375" style="72" customWidth="1"/>
    <col min="15551" max="15556" width="9.7109375" style="72" customWidth="1"/>
    <col min="15557" max="15805" width="9.140625" style="72"/>
    <col min="15806" max="15806" width="16.7109375" style="72" customWidth="1"/>
    <col min="15807" max="15812" width="9.7109375" style="72" customWidth="1"/>
    <col min="15813" max="16061" width="9.140625" style="72"/>
    <col min="16062" max="16062" width="16.7109375" style="72" customWidth="1"/>
    <col min="16063" max="16068" width="9.7109375" style="72" customWidth="1"/>
    <col min="16069" max="16384" width="9.140625" style="72"/>
  </cols>
  <sheetData>
    <row r="1" spans="1:6">
      <c r="A1" s="257" t="s">
        <v>116</v>
      </c>
      <c r="B1" s="257"/>
      <c r="C1" s="257"/>
      <c r="D1" s="257"/>
    </row>
    <row r="2" spans="1:6" ht="14.25" customHeight="1">
      <c r="A2" s="73"/>
      <c r="B2" s="74"/>
      <c r="C2" s="74"/>
      <c r="D2" s="73"/>
    </row>
    <row r="3" spans="1:6" ht="15" customHeight="1">
      <c r="A3" s="258" t="s">
        <v>114</v>
      </c>
      <c r="B3" s="260" t="s">
        <v>115</v>
      </c>
      <c r="C3" s="262" t="s">
        <v>117</v>
      </c>
      <c r="D3" s="263"/>
    </row>
    <row r="4" spans="1:6" ht="19.5" customHeight="1">
      <c r="A4" s="259"/>
      <c r="B4" s="261"/>
      <c r="C4" s="75" t="s">
        <v>125</v>
      </c>
      <c r="D4" s="76" t="s">
        <v>126</v>
      </c>
    </row>
    <row r="5" spans="1:6" ht="22.5" customHeight="1">
      <c r="A5" s="77" t="s">
        <v>113</v>
      </c>
      <c r="B5" s="78">
        <f>C5+D5</f>
        <v>776983</v>
      </c>
      <c r="C5" s="82">
        <f>SUM(C6:C29)</f>
        <v>585979.4</v>
      </c>
      <c r="D5" s="82">
        <f>SUM(D6:D29)</f>
        <v>191003.59999999998</v>
      </c>
    </row>
    <row r="6" spans="1:6" ht="15.75" customHeight="1">
      <c r="A6" s="79" t="s">
        <v>100</v>
      </c>
      <c r="B6" s="80">
        <f t="shared" ref="B6:B29" si="0">C6+D6</f>
        <v>9100</v>
      </c>
      <c r="C6" s="81">
        <v>3623.1</v>
      </c>
      <c r="D6" s="81">
        <v>5476.9</v>
      </c>
    </row>
    <row r="7" spans="1:6" ht="15.75" customHeight="1">
      <c r="A7" s="79" t="s">
        <v>101</v>
      </c>
      <c r="B7" s="80">
        <f t="shared" si="0"/>
        <v>13175.3</v>
      </c>
      <c r="C7" s="81">
        <v>1150.5</v>
      </c>
      <c r="D7" s="81">
        <v>12024.8</v>
      </c>
    </row>
    <row r="8" spans="1:6" ht="15.75" customHeight="1">
      <c r="A8" s="79" t="s">
        <v>1</v>
      </c>
      <c r="B8" s="80">
        <f t="shared" si="0"/>
        <v>0</v>
      </c>
      <c r="C8" s="81"/>
      <c r="D8" s="81"/>
    </row>
    <row r="9" spans="1:6" ht="15.75" customHeight="1">
      <c r="A9" s="79" t="s">
        <v>102</v>
      </c>
      <c r="B9" s="80">
        <f t="shared" si="0"/>
        <v>12370.3</v>
      </c>
      <c r="C9" s="81">
        <v>1870.3</v>
      </c>
      <c r="D9" s="81">
        <v>10500</v>
      </c>
    </row>
    <row r="10" spans="1:6" ht="15.75" customHeight="1">
      <c r="A10" s="79" t="s">
        <v>103</v>
      </c>
      <c r="B10" s="80">
        <f t="shared" si="0"/>
        <v>999.2</v>
      </c>
      <c r="C10" s="81">
        <v>999.2</v>
      </c>
      <c r="D10" s="81"/>
    </row>
    <row r="11" spans="1:6" ht="15.75" customHeight="1">
      <c r="A11" s="79" t="s">
        <v>104</v>
      </c>
      <c r="B11" s="80">
        <f t="shared" si="0"/>
        <v>1400</v>
      </c>
      <c r="C11" s="81">
        <v>325.10000000000002</v>
      </c>
      <c r="D11" s="81">
        <v>1074.9000000000001</v>
      </c>
    </row>
    <row r="12" spans="1:6" ht="15.75" customHeight="1">
      <c r="A12" s="79" t="s">
        <v>16</v>
      </c>
      <c r="B12" s="80">
        <f t="shared" si="0"/>
        <v>17000</v>
      </c>
      <c r="C12" s="81">
        <v>15124.6</v>
      </c>
      <c r="D12" s="81">
        <v>1875.4</v>
      </c>
    </row>
    <row r="13" spans="1:6" ht="15.75" customHeight="1">
      <c r="A13" s="79" t="s">
        <v>5</v>
      </c>
      <c r="B13" s="80">
        <f t="shared" si="0"/>
        <v>0</v>
      </c>
      <c r="C13" s="81"/>
      <c r="D13" s="81">
        <v>0</v>
      </c>
      <c r="F13" s="73"/>
    </row>
    <row r="14" spans="1:6" ht="15.75" customHeight="1">
      <c r="A14" s="79" t="s">
        <v>105</v>
      </c>
      <c r="B14" s="80">
        <f t="shared" si="0"/>
        <v>5321.1</v>
      </c>
      <c r="C14" s="81">
        <v>5084.1000000000004</v>
      </c>
      <c r="D14" s="81">
        <v>237</v>
      </c>
      <c r="F14" s="73"/>
    </row>
    <row r="15" spans="1:6" ht="15.75" customHeight="1">
      <c r="A15" s="79" t="s">
        <v>6</v>
      </c>
      <c r="B15" s="80">
        <f t="shared" si="0"/>
        <v>15771</v>
      </c>
      <c r="C15" s="81">
        <v>15771</v>
      </c>
      <c r="D15" s="81">
        <v>0</v>
      </c>
      <c r="F15" s="73"/>
    </row>
    <row r="16" spans="1:6" ht="15.75" customHeight="1">
      <c r="A16" s="79" t="s">
        <v>106</v>
      </c>
      <c r="B16" s="80">
        <f t="shared" si="0"/>
        <v>1132.3</v>
      </c>
      <c r="C16" s="81">
        <v>132.30000000000001</v>
      </c>
      <c r="D16" s="81">
        <v>1000</v>
      </c>
      <c r="F16" s="73"/>
    </row>
    <row r="17" spans="1:4" ht="15.75" customHeight="1">
      <c r="A17" s="79" t="s">
        <v>8</v>
      </c>
      <c r="B17" s="80">
        <f t="shared" si="0"/>
        <v>5024.1000000000004</v>
      </c>
      <c r="C17" s="81">
        <v>1240.0999999999999</v>
      </c>
      <c r="D17" s="81">
        <v>3784</v>
      </c>
    </row>
    <row r="18" spans="1:4" ht="15.75" customHeight="1">
      <c r="A18" s="79" t="s">
        <v>107</v>
      </c>
      <c r="B18" s="80">
        <f t="shared" si="0"/>
        <v>2278.1999999999998</v>
      </c>
      <c r="C18" s="81">
        <v>1582.2</v>
      </c>
      <c r="D18" s="81">
        <v>696</v>
      </c>
    </row>
    <row r="19" spans="1:4" ht="15.75" customHeight="1">
      <c r="A19" s="79" t="s">
        <v>108</v>
      </c>
      <c r="B19" s="80">
        <f t="shared" si="0"/>
        <v>6600</v>
      </c>
      <c r="C19" s="81">
        <v>2269</v>
      </c>
      <c r="D19" s="81">
        <v>4331</v>
      </c>
    </row>
    <row r="20" spans="1:4" ht="15.75" customHeight="1">
      <c r="A20" s="79" t="s">
        <v>109</v>
      </c>
      <c r="B20" s="80">
        <f t="shared" si="0"/>
        <v>16233.5</v>
      </c>
      <c r="C20" s="81">
        <v>16038.8</v>
      </c>
      <c r="D20" s="81">
        <v>194.7</v>
      </c>
    </row>
    <row r="21" spans="1:4" ht="15.75" customHeight="1">
      <c r="A21" s="79" t="s">
        <v>18</v>
      </c>
      <c r="B21" s="80">
        <f t="shared" si="0"/>
        <v>7600</v>
      </c>
      <c r="C21" s="81">
        <v>3719.9</v>
      </c>
      <c r="D21" s="81">
        <v>3880.1</v>
      </c>
    </row>
    <row r="22" spans="1:4" ht="15.75" customHeight="1">
      <c r="A22" s="79" t="s">
        <v>98</v>
      </c>
      <c r="B22" s="80">
        <f t="shared" si="0"/>
        <v>6349.8</v>
      </c>
      <c r="C22" s="81">
        <v>4849.8</v>
      </c>
      <c r="D22" s="81">
        <v>1500</v>
      </c>
    </row>
    <row r="23" spans="1:4" ht="15.75" customHeight="1">
      <c r="A23" s="79" t="s">
        <v>110</v>
      </c>
      <c r="B23" s="80">
        <f t="shared" si="0"/>
        <v>11773.7</v>
      </c>
      <c r="C23" s="81">
        <v>11773.7</v>
      </c>
      <c r="D23" s="81">
        <v>0</v>
      </c>
    </row>
    <row r="24" spans="1:4" ht="15.75" customHeight="1">
      <c r="A24" s="79" t="s">
        <v>111</v>
      </c>
      <c r="B24" s="80">
        <f t="shared" si="0"/>
        <v>1659.8</v>
      </c>
      <c r="C24" s="81">
        <v>959.8</v>
      </c>
      <c r="D24" s="81">
        <v>700</v>
      </c>
    </row>
    <row r="25" spans="1:4" ht="15.75" customHeight="1">
      <c r="A25" s="79" t="s">
        <v>99</v>
      </c>
      <c r="B25" s="80">
        <f t="shared" si="0"/>
        <v>7591.2</v>
      </c>
      <c r="C25" s="81">
        <v>5591.2</v>
      </c>
      <c r="D25" s="81">
        <v>2000</v>
      </c>
    </row>
    <row r="26" spans="1:4" ht="15.75" customHeight="1">
      <c r="A26" s="79" t="s">
        <v>112</v>
      </c>
      <c r="B26" s="80">
        <f t="shared" si="0"/>
        <v>227.3</v>
      </c>
      <c r="C26" s="81">
        <v>227.3</v>
      </c>
      <c r="D26" s="81">
        <v>0</v>
      </c>
    </row>
    <row r="27" spans="1:4" ht="15.75" customHeight="1">
      <c r="A27" s="79" t="s">
        <v>12</v>
      </c>
      <c r="B27" s="80">
        <f t="shared" si="0"/>
        <v>635003.30000000005</v>
      </c>
      <c r="C27" s="81">
        <v>493274.5</v>
      </c>
      <c r="D27" s="81">
        <v>141728.79999999999</v>
      </c>
    </row>
    <row r="28" spans="1:4" ht="15.75" customHeight="1">
      <c r="A28" s="79" t="s">
        <v>13</v>
      </c>
      <c r="B28" s="80">
        <f t="shared" si="0"/>
        <v>246.9</v>
      </c>
      <c r="C28" s="81">
        <v>246.9</v>
      </c>
      <c r="D28" s="81">
        <v>0</v>
      </c>
    </row>
    <row r="29" spans="1:4" ht="15.75" customHeight="1">
      <c r="A29" s="79" t="s">
        <v>20</v>
      </c>
      <c r="B29" s="80">
        <f t="shared" si="0"/>
        <v>126</v>
      </c>
      <c r="C29" s="81">
        <v>126</v>
      </c>
      <c r="D29" s="81">
        <v>0</v>
      </c>
    </row>
  </sheetData>
  <mergeCells count="4">
    <mergeCell ref="A1:D1"/>
    <mergeCell ref="A3:A4"/>
    <mergeCell ref="B3:B4"/>
    <mergeCell ref="C3:D3"/>
  </mergeCells>
  <pageMargins left="1" right="0.2" top="0.47" bottom="0.28000000000000003" header="0" footer="0.3"/>
  <pageSetup paperSize="9" orientation="portrait" r:id="rId1"/>
  <headerFooter scaleWithDoc="0">
    <oddFooter>&amp;R8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opLeftCell="A34" workbookViewId="0">
      <selection activeCell="F21" sqref="F21"/>
    </sheetView>
  </sheetViews>
  <sheetFormatPr defaultRowHeight="12.75"/>
  <cols>
    <col min="1" max="1" width="3.28515625" style="2" customWidth="1"/>
    <col min="2" max="5" width="9.140625" style="2"/>
    <col min="6" max="6" width="42.7109375" style="2" customWidth="1"/>
    <col min="7" max="28" width="0" style="2" hidden="1" customWidth="1"/>
    <col min="29" max="29" width="10.5703125" style="2" customWidth="1"/>
    <col min="30" max="31" width="10" style="2" customWidth="1"/>
    <col min="32" max="16384" width="9.140625" style="2"/>
  </cols>
  <sheetData>
    <row r="1" spans="1:31" ht="41.25" customHeight="1">
      <c r="A1" s="267" t="s">
        <v>124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64"/>
      <c r="AD2" s="264"/>
      <c r="AE2" s="264"/>
    </row>
    <row r="3" spans="1:31">
      <c r="A3" s="265" t="s">
        <v>21</v>
      </c>
      <c r="B3" s="265"/>
      <c r="C3" s="265"/>
      <c r="D3" s="265"/>
      <c r="E3" s="265"/>
      <c r="F3" s="265"/>
      <c r="G3" s="59" t="s">
        <v>22</v>
      </c>
      <c r="H3" s="59" t="s">
        <v>23</v>
      </c>
      <c r="I3" s="59" t="s">
        <v>24</v>
      </c>
      <c r="J3" s="59" t="s">
        <v>25</v>
      </c>
      <c r="K3" s="59" t="s">
        <v>26</v>
      </c>
      <c r="L3" s="59" t="s">
        <v>27</v>
      </c>
      <c r="M3" s="59" t="s">
        <v>28</v>
      </c>
      <c r="N3" s="59" t="s">
        <v>29</v>
      </c>
      <c r="O3" s="59" t="s">
        <v>30</v>
      </c>
      <c r="P3" s="59" t="s">
        <v>31</v>
      </c>
      <c r="Q3" s="59" t="s">
        <v>32</v>
      </c>
      <c r="R3" s="59" t="s">
        <v>33</v>
      </c>
      <c r="S3" s="59" t="s">
        <v>34</v>
      </c>
      <c r="T3" s="59" t="s">
        <v>35</v>
      </c>
      <c r="U3" s="59" t="s">
        <v>36</v>
      </c>
      <c r="V3" s="59" t="s">
        <v>37</v>
      </c>
      <c r="W3" s="59" t="s">
        <v>38</v>
      </c>
      <c r="X3" s="59" t="s">
        <v>39</v>
      </c>
      <c r="Y3" s="59" t="s">
        <v>40</v>
      </c>
      <c r="Z3" s="59" t="s">
        <v>41</v>
      </c>
      <c r="AA3" s="59" t="s">
        <v>42</v>
      </c>
      <c r="AB3" s="59" t="s">
        <v>43</v>
      </c>
      <c r="AC3" s="61" t="s">
        <v>147</v>
      </c>
      <c r="AD3" s="61" t="s">
        <v>147</v>
      </c>
      <c r="AE3" s="63" t="s">
        <v>147</v>
      </c>
    </row>
    <row r="4" spans="1:31">
      <c r="A4" s="266"/>
      <c r="B4" s="266"/>
      <c r="C4" s="266"/>
      <c r="D4" s="266"/>
      <c r="E4" s="266"/>
      <c r="F4" s="266"/>
      <c r="G4" s="60" t="s">
        <v>22</v>
      </c>
      <c r="H4" s="60" t="s">
        <v>22</v>
      </c>
      <c r="I4" s="60" t="s">
        <v>22</v>
      </c>
      <c r="J4" s="60" t="s">
        <v>22</v>
      </c>
      <c r="K4" s="60" t="s">
        <v>22</v>
      </c>
      <c r="L4" s="60" t="s">
        <v>22</v>
      </c>
      <c r="M4" s="60" t="s">
        <v>22</v>
      </c>
      <c r="N4" s="60" t="s">
        <v>22</v>
      </c>
      <c r="O4" s="60" t="s">
        <v>22</v>
      </c>
      <c r="P4" s="60" t="s">
        <v>22</v>
      </c>
      <c r="Q4" s="60" t="s">
        <v>22</v>
      </c>
      <c r="R4" s="60" t="s">
        <v>22</v>
      </c>
      <c r="S4" s="60" t="s">
        <v>22</v>
      </c>
      <c r="T4" s="60" t="s">
        <v>22</v>
      </c>
      <c r="U4" s="60" t="s">
        <v>22</v>
      </c>
      <c r="V4" s="60" t="s">
        <v>22</v>
      </c>
      <c r="W4" s="60" t="s">
        <v>22</v>
      </c>
      <c r="X4" s="60" t="s">
        <v>22</v>
      </c>
      <c r="Y4" s="60" t="s">
        <v>22</v>
      </c>
      <c r="Z4" s="60" t="s">
        <v>22</v>
      </c>
      <c r="AA4" s="60" t="s">
        <v>22</v>
      </c>
      <c r="AB4" s="60" t="s">
        <v>22</v>
      </c>
      <c r="AC4" s="62" t="s">
        <v>148</v>
      </c>
      <c r="AD4" s="62" t="s">
        <v>123</v>
      </c>
      <c r="AE4" s="64" t="s">
        <v>127</v>
      </c>
    </row>
    <row r="5" spans="1:31">
      <c r="A5" s="4"/>
      <c r="B5" s="5" t="s">
        <v>44</v>
      </c>
      <c r="C5" s="6"/>
      <c r="D5" s="6"/>
      <c r="E5" s="6"/>
      <c r="F5" s="7"/>
      <c r="G5" s="2">
        <v>100.00000000000001</v>
      </c>
      <c r="H5" s="2">
        <v>100.39435592005304</v>
      </c>
      <c r="I5" s="2">
        <v>101.46738581253121</v>
      </c>
      <c r="J5" s="2">
        <v>102.21940312635107</v>
      </c>
      <c r="K5" s="2">
        <v>100.95335417055618</v>
      </c>
      <c r="L5" s="2">
        <v>102.27621912633364</v>
      </c>
      <c r="M5" s="2">
        <v>104.39286391109088</v>
      </c>
      <c r="N5" s="2">
        <v>103.71256219728294</v>
      </c>
      <c r="O5" s="2">
        <v>104.97232270896563</v>
      </c>
      <c r="P5" s="2">
        <v>105.17252882296712</v>
      </c>
      <c r="Q5" s="2">
        <v>105.19660021833627</v>
      </c>
      <c r="R5" s="2">
        <v>106.66642144076241</v>
      </c>
      <c r="S5" s="2">
        <v>109.84306438612141</v>
      </c>
      <c r="T5" s="2">
        <v>112.26428174259944</v>
      </c>
      <c r="U5" s="2">
        <v>113.92208077977627</v>
      </c>
      <c r="V5" s="2">
        <v>115.6239515666805</v>
      </c>
      <c r="W5" s="2">
        <v>117.33485222763967</v>
      </c>
      <c r="X5" s="2">
        <v>118.16844644970338</v>
      </c>
      <c r="Y5" s="2">
        <v>118.49113738370795</v>
      </c>
      <c r="Z5" s="2">
        <v>119.89527192988538</v>
      </c>
      <c r="AA5" s="2">
        <v>120.38896056765223</v>
      </c>
      <c r="AB5" s="2">
        <v>120.78990112676415</v>
      </c>
      <c r="AC5" s="65">
        <v>101.28806878042118</v>
      </c>
      <c r="AD5" s="8">
        <v>100.00896622758265</v>
      </c>
      <c r="AE5" s="8">
        <v>99.792750250733064</v>
      </c>
    </row>
    <row r="6" spans="1:31">
      <c r="A6" s="9" t="s">
        <v>45</v>
      </c>
      <c r="B6" s="10"/>
      <c r="C6" s="6"/>
      <c r="D6" s="6"/>
      <c r="E6" s="6"/>
      <c r="F6" s="7"/>
      <c r="G6" s="2">
        <v>99.999999999999986</v>
      </c>
      <c r="H6" s="2">
        <v>100.59867813323334</v>
      </c>
      <c r="I6" s="2">
        <v>101.07709691343754</v>
      </c>
      <c r="J6" s="2">
        <v>101.63285960005084</v>
      </c>
      <c r="K6" s="2">
        <v>97.77179128451624</v>
      </c>
      <c r="L6" s="2">
        <v>100.38909680995833</v>
      </c>
      <c r="M6" s="2">
        <v>102.45148881968088</v>
      </c>
      <c r="N6" s="2">
        <v>101.13788808351707</v>
      </c>
      <c r="O6" s="2">
        <v>101.43400329229507</v>
      </c>
      <c r="P6" s="2">
        <v>100.53152169282917</v>
      </c>
      <c r="Q6" s="2">
        <v>100.16249442227981</v>
      </c>
      <c r="R6" s="2">
        <v>102.45116699078937</v>
      </c>
      <c r="S6" s="2">
        <v>105.52858278138942</v>
      </c>
      <c r="T6" s="2">
        <v>106.42654751081101</v>
      </c>
      <c r="U6" s="2">
        <v>109.89069069693205</v>
      </c>
      <c r="V6" s="2">
        <v>116.3022602081828</v>
      </c>
      <c r="W6" s="2">
        <v>119.04722782245483</v>
      </c>
      <c r="X6" s="2">
        <v>120.51366091541068</v>
      </c>
      <c r="Y6" s="2">
        <v>124.19789379063215</v>
      </c>
      <c r="Z6" s="2">
        <v>123.18657677293639</v>
      </c>
      <c r="AA6" s="2">
        <v>118.7533173530816</v>
      </c>
      <c r="AB6" s="2">
        <v>116.68032969999282</v>
      </c>
      <c r="AC6" s="66">
        <v>99.13838064464295</v>
      </c>
      <c r="AD6" s="11">
        <v>100.09491167109341</v>
      </c>
      <c r="AE6" s="11">
        <v>100.15413757184241</v>
      </c>
    </row>
    <row r="7" spans="1:31">
      <c r="A7" s="9"/>
      <c r="B7" s="12" t="s">
        <v>46</v>
      </c>
      <c r="C7" s="13"/>
      <c r="D7" s="6"/>
      <c r="E7" s="6"/>
      <c r="F7" s="7"/>
      <c r="G7" s="2">
        <v>99.999999999999986</v>
      </c>
      <c r="H7" s="2">
        <v>100.62644719773391</v>
      </c>
      <c r="I7" s="2">
        <v>101.12705693703332</v>
      </c>
      <c r="J7" s="2">
        <v>101.8628238116419</v>
      </c>
      <c r="K7" s="2">
        <v>97.786934772223375</v>
      </c>
      <c r="L7" s="2">
        <v>100.52564130084087</v>
      </c>
      <c r="M7" s="2">
        <v>102.6378342077749</v>
      </c>
      <c r="N7" s="2">
        <v>101.1185718141671</v>
      </c>
      <c r="O7" s="2">
        <v>101.42842201989203</v>
      </c>
      <c r="P7" s="2">
        <v>100.48407974712778</v>
      </c>
      <c r="Q7" s="2">
        <v>100.39729340629313</v>
      </c>
      <c r="R7" s="2">
        <v>102.79212367899743</v>
      </c>
      <c r="S7" s="2">
        <v>106.01228221037995</v>
      </c>
      <c r="T7" s="2">
        <v>106.74236380752147</v>
      </c>
      <c r="U7" s="2">
        <v>110.33273130780299</v>
      </c>
      <c r="V7" s="2">
        <v>117.0416948233182</v>
      </c>
      <c r="W7" s="2">
        <v>119.48032827898794</v>
      </c>
      <c r="X7" s="2">
        <v>121.02981964454777</v>
      </c>
      <c r="Y7" s="2">
        <v>124.85520134179916</v>
      </c>
      <c r="Z7" s="2">
        <v>124.01789305842212</v>
      </c>
      <c r="AA7" s="2">
        <v>119.15107970904229</v>
      </c>
      <c r="AB7" s="2">
        <v>117.02339921092982</v>
      </c>
      <c r="AC7" s="67">
        <v>98.983608753753174</v>
      </c>
      <c r="AD7" s="14">
        <v>100.0826923003974</v>
      </c>
      <c r="AE7" s="14">
        <v>100.16042923439163</v>
      </c>
    </row>
    <row r="8" spans="1:31">
      <c r="A8" s="9"/>
      <c r="B8" s="13"/>
      <c r="C8" s="15" t="s">
        <v>47</v>
      </c>
      <c r="D8" s="6"/>
      <c r="E8" s="16"/>
      <c r="F8" s="7"/>
      <c r="G8" s="2">
        <v>99.999999999999986</v>
      </c>
      <c r="H8" s="2">
        <v>99.810912610750066</v>
      </c>
      <c r="I8" s="2">
        <v>101.23346540551113</v>
      </c>
      <c r="J8" s="2">
        <v>102.02251954118479</v>
      </c>
      <c r="K8" s="2">
        <v>101.34476913799195</v>
      </c>
      <c r="L8" s="2">
        <v>101.34476913799195</v>
      </c>
      <c r="M8" s="2">
        <v>102.24337461584875</v>
      </c>
      <c r="N8" s="2">
        <v>103.66851805931063</v>
      </c>
      <c r="O8" s="2">
        <v>107.52591693231956</v>
      </c>
      <c r="P8" s="2">
        <v>107.55972302609135</v>
      </c>
      <c r="Q8" s="2">
        <v>107.70654347803041</v>
      </c>
      <c r="R8" s="2">
        <v>107.70654347803041</v>
      </c>
      <c r="S8" s="2">
        <v>102.61817744195601</v>
      </c>
      <c r="T8" s="2">
        <v>103.52444155063611</v>
      </c>
      <c r="U8" s="2">
        <v>103.61020568580595</v>
      </c>
      <c r="V8" s="2">
        <v>103.61617146705979</v>
      </c>
      <c r="W8" s="2">
        <v>104.16634506595283</v>
      </c>
      <c r="X8" s="2">
        <v>104.74833616486634</v>
      </c>
      <c r="Y8" s="2">
        <v>103.51291900101079</v>
      </c>
      <c r="Z8" s="2">
        <v>103.93194182179643</v>
      </c>
      <c r="AA8" s="2">
        <v>103.80672823583635</v>
      </c>
      <c r="AB8" s="2">
        <v>101.38927547437358</v>
      </c>
      <c r="AC8" s="68">
        <v>105.04220354279512</v>
      </c>
      <c r="AD8" s="17">
        <v>100.03869543895307</v>
      </c>
      <c r="AE8" s="17">
        <v>100</v>
      </c>
    </row>
    <row r="9" spans="1:31">
      <c r="A9" s="9"/>
      <c r="B9" s="13"/>
      <c r="C9" s="15" t="s">
        <v>48</v>
      </c>
      <c r="D9" s="18"/>
      <c r="E9" s="16"/>
      <c r="F9" s="7"/>
      <c r="G9" s="2">
        <v>99.999999999999986</v>
      </c>
      <c r="H9" s="2">
        <v>98.264967309020705</v>
      </c>
      <c r="I9" s="2">
        <v>103.17737406753422</v>
      </c>
      <c r="J9" s="2">
        <v>108.18904148257543</v>
      </c>
      <c r="K9" s="2">
        <v>87.743624369657795</v>
      </c>
      <c r="L9" s="2">
        <v>97.962601872396803</v>
      </c>
      <c r="M9" s="2">
        <v>107.5505302913933</v>
      </c>
      <c r="N9" s="2">
        <v>95.149427859418438</v>
      </c>
      <c r="O9" s="2">
        <v>95.149427859418438</v>
      </c>
      <c r="P9" s="2">
        <v>99.466283344996242</v>
      </c>
      <c r="Q9" s="2">
        <v>94.479650463442439</v>
      </c>
      <c r="R9" s="2">
        <v>97.533148721681471</v>
      </c>
      <c r="S9" s="2">
        <v>116.47532957292084</v>
      </c>
      <c r="T9" s="2">
        <v>116.60777932694064</v>
      </c>
      <c r="U9" s="2">
        <v>130.1883853420245</v>
      </c>
      <c r="V9" s="2">
        <v>162.16120778673692</v>
      </c>
      <c r="W9" s="2">
        <v>165.35891084596051</v>
      </c>
      <c r="X9" s="2">
        <v>170.253429680523</v>
      </c>
      <c r="Y9" s="2">
        <v>191.42455248312075</v>
      </c>
      <c r="Z9" s="2">
        <v>188.97462037571157</v>
      </c>
      <c r="AA9" s="2">
        <v>169.93609138326488</v>
      </c>
      <c r="AB9" s="2">
        <v>166.41427117158554</v>
      </c>
      <c r="AC9" s="68">
        <v>89.694778211682049</v>
      </c>
      <c r="AD9" s="17">
        <v>99.15840952973069</v>
      </c>
      <c r="AE9" s="17">
        <v>100</v>
      </c>
    </row>
    <row r="10" spans="1:31">
      <c r="A10" s="9"/>
      <c r="B10" s="13"/>
      <c r="C10" s="19" t="s">
        <v>49</v>
      </c>
      <c r="D10" s="18"/>
      <c r="E10" s="6"/>
      <c r="F10" s="7"/>
      <c r="G10" s="2">
        <v>100</v>
      </c>
      <c r="H10" s="2">
        <v>100.23461813357285</v>
      </c>
      <c r="I10" s="2">
        <v>96.90228471225852</v>
      </c>
      <c r="J10" s="2">
        <v>87.052285242991076</v>
      </c>
      <c r="K10" s="2">
        <v>84.803024497762308</v>
      </c>
      <c r="L10" s="2">
        <v>90.789252200722146</v>
      </c>
      <c r="M10" s="2">
        <v>72.606652176963024</v>
      </c>
      <c r="N10" s="2">
        <v>65.927668682292435</v>
      </c>
      <c r="O10" s="2">
        <v>65.927668682292435</v>
      </c>
      <c r="P10" s="2">
        <v>70.546023551800516</v>
      </c>
      <c r="Q10" s="2">
        <v>78.334626971486159</v>
      </c>
      <c r="R10" s="2">
        <v>83.580518241862464</v>
      </c>
      <c r="S10" s="2">
        <v>91.943649667193455</v>
      </c>
      <c r="T10" s="2">
        <v>94.348502286469014</v>
      </c>
      <c r="U10" s="2">
        <v>96.343911520788964</v>
      </c>
      <c r="V10" s="2">
        <v>96.343911520788964</v>
      </c>
      <c r="W10" s="2">
        <v>96.497079518325407</v>
      </c>
      <c r="X10" s="2">
        <v>90.712240771222071</v>
      </c>
      <c r="Y10" s="2">
        <v>81.050225161469768</v>
      </c>
      <c r="Z10" s="2">
        <v>75.063997458509931</v>
      </c>
      <c r="AA10" s="2">
        <v>76.708861827341238</v>
      </c>
      <c r="AB10" s="2">
        <v>77.706566444501206</v>
      </c>
      <c r="AC10" s="68">
        <v>93.625222276820281</v>
      </c>
      <c r="AD10" s="17">
        <v>100.41298240422094</v>
      </c>
      <c r="AE10" s="17">
        <v>100</v>
      </c>
    </row>
    <row r="11" spans="1:31">
      <c r="A11" s="9"/>
      <c r="B11" s="13"/>
      <c r="C11" s="19" t="s">
        <v>50</v>
      </c>
      <c r="D11" s="18"/>
      <c r="E11" s="6"/>
      <c r="F11" s="7"/>
      <c r="G11" s="2">
        <v>100</v>
      </c>
      <c r="H11" s="2">
        <v>102.10292482433361</v>
      </c>
      <c r="I11" s="2">
        <v>99.585584808888768</v>
      </c>
      <c r="J11" s="2">
        <v>98.59149905224659</v>
      </c>
      <c r="K11" s="2">
        <v>98.640010515797542</v>
      </c>
      <c r="L11" s="2">
        <v>98.213387358054973</v>
      </c>
      <c r="M11" s="2">
        <v>98.274427562885677</v>
      </c>
      <c r="N11" s="2">
        <v>97.299100837739161</v>
      </c>
      <c r="O11" s="2">
        <v>97.299100837739161</v>
      </c>
      <c r="P11" s="2">
        <v>97.299100837739161</v>
      </c>
      <c r="Q11" s="2">
        <v>98.061115984014393</v>
      </c>
      <c r="R11" s="2">
        <v>98.274427562885677</v>
      </c>
      <c r="S11" s="2">
        <v>97.847804405143123</v>
      </c>
      <c r="T11" s="2">
        <v>97.255166566008583</v>
      </c>
      <c r="U11" s="2">
        <v>97.681789723751137</v>
      </c>
      <c r="V11" s="2">
        <v>97.681789723751137</v>
      </c>
      <c r="W11" s="2">
        <v>97.681789723751137</v>
      </c>
      <c r="X11" s="2">
        <v>97.681789723751137</v>
      </c>
      <c r="Y11" s="2">
        <v>93.114046115795475</v>
      </c>
      <c r="Z11" s="2">
        <v>92.90073453692419</v>
      </c>
      <c r="AA11" s="2">
        <v>93.500095473541407</v>
      </c>
      <c r="AB11" s="2">
        <v>93.500095473541407</v>
      </c>
      <c r="AC11" s="68">
        <v>103.17559063271402</v>
      </c>
      <c r="AD11" s="17">
        <v>99.163166177568613</v>
      </c>
      <c r="AE11" s="17">
        <v>100.14084740558786</v>
      </c>
    </row>
    <row r="12" spans="1:31">
      <c r="A12" s="20"/>
      <c r="B12" s="21"/>
      <c r="C12" s="19" t="s">
        <v>51</v>
      </c>
      <c r="D12" s="18"/>
      <c r="E12" s="22"/>
      <c r="F12" s="7"/>
      <c r="G12" s="2">
        <v>100</v>
      </c>
      <c r="H12" s="2">
        <v>123.05458272608865</v>
      </c>
      <c r="I12" s="2">
        <v>110.63063738789182</v>
      </c>
      <c r="J12" s="2">
        <v>117.70187745887968</v>
      </c>
      <c r="K12" s="2">
        <v>126.11201379822371</v>
      </c>
      <c r="L12" s="2">
        <v>133.78315341019487</v>
      </c>
      <c r="M12" s="2">
        <v>134.95580910599242</v>
      </c>
      <c r="N12" s="2">
        <v>147.63951943754756</v>
      </c>
      <c r="O12" s="2">
        <v>147.63951943754756</v>
      </c>
      <c r="P12" s="2">
        <v>147.63951943754756</v>
      </c>
      <c r="Q12" s="2">
        <v>147.63951943754756</v>
      </c>
      <c r="R12" s="2">
        <v>147.63951943754756</v>
      </c>
      <c r="S12" s="2">
        <v>168.94497917335354</v>
      </c>
      <c r="T12" s="2">
        <v>175.02156836866257</v>
      </c>
      <c r="U12" s="2">
        <v>181.86382853206879</v>
      </c>
      <c r="V12" s="2">
        <v>181.86382853206879</v>
      </c>
      <c r="W12" s="2">
        <v>184.56771703682273</v>
      </c>
      <c r="X12" s="2">
        <v>208.66791459548213</v>
      </c>
      <c r="Y12" s="2">
        <v>209.22955545409039</v>
      </c>
      <c r="Z12" s="2">
        <v>203.68236896748047</v>
      </c>
      <c r="AA12" s="2">
        <v>203.67471659427926</v>
      </c>
      <c r="AB12" s="2">
        <v>203.67471659427926</v>
      </c>
      <c r="AC12" s="68">
        <v>117.73274488848003</v>
      </c>
      <c r="AD12" s="17">
        <v>105.09480106944469</v>
      </c>
      <c r="AE12" s="17">
        <v>100.28342237199332</v>
      </c>
    </row>
    <row r="13" spans="1:31">
      <c r="A13" s="20"/>
      <c r="B13" s="21"/>
      <c r="C13" s="19" t="s">
        <v>52</v>
      </c>
      <c r="D13" s="18"/>
      <c r="E13" s="22"/>
      <c r="F13" s="7"/>
      <c r="G13" s="2">
        <v>100.00000000000001</v>
      </c>
      <c r="H13" s="2">
        <v>103.62271339786618</v>
      </c>
      <c r="I13" s="2">
        <v>98.064812065385823</v>
      </c>
      <c r="J13" s="2">
        <v>95.429698247591801</v>
      </c>
      <c r="K13" s="2">
        <v>100.62703851819192</v>
      </c>
      <c r="L13" s="2">
        <v>101.87399991752883</v>
      </c>
      <c r="M13" s="2">
        <v>107.01637201186405</v>
      </c>
      <c r="N13" s="2">
        <v>114.32572999266016</v>
      </c>
      <c r="O13" s="2">
        <v>97.622173047679539</v>
      </c>
      <c r="P13" s="2">
        <v>72.731798585219678</v>
      </c>
      <c r="Q13" s="2">
        <v>76.131946104634054</v>
      </c>
      <c r="R13" s="2">
        <v>93.202350202476879</v>
      </c>
      <c r="S13" s="2">
        <v>99.732418339219905</v>
      </c>
      <c r="T13" s="2">
        <v>89.82103169950453</v>
      </c>
      <c r="U13" s="2">
        <v>94.621714395501584</v>
      </c>
      <c r="V13" s="2">
        <v>94.619719829496091</v>
      </c>
      <c r="W13" s="2">
        <v>108.72955801442245</v>
      </c>
      <c r="X13" s="2">
        <v>108.79528224597679</v>
      </c>
      <c r="Y13" s="2">
        <v>117.05172386786997</v>
      </c>
      <c r="Z13" s="2">
        <v>117.4104143550439</v>
      </c>
      <c r="AA13" s="2">
        <v>106.30658789230256</v>
      </c>
      <c r="AB13" s="2">
        <v>103.586906297011</v>
      </c>
      <c r="AC13" s="68">
        <v>85.194174842553053</v>
      </c>
      <c r="AD13" s="17">
        <v>99.455370662779615</v>
      </c>
      <c r="AE13" s="17">
        <v>102.43825921819949</v>
      </c>
    </row>
    <row r="14" spans="1:31">
      <c r="A14" s="9"/>
      <c r="B14" s="13"/>
      <c r="C14" s="23" t="s">
        <v>53</v>
      </c>
      <c r="D14" s="23"/>
      <c r="E14" s="23"/>
      <c r="F14" s="7"/>
      <c r="G14" s="2">
        <v>99.999999999999986</v>
      </c>
      <c r="H14" s="2">
        <v>100.8848224031469</v>
      </c>
      <c r="I14" s="2">
        <v>100.01670378271909</v>
      </c>
      <c r="J14" s="2">
        <v>98.998210397452496</v>
      </c>
      <c r="K14" s="2">
        <v>98.998210397452496</v>
      </c>
      <c r="L14" s="2">
        <v>98.998210397452496</v>
      </c>
      <c r="M14" s="2">
        <v>100.01219786299511</v>
      </c>
      <c r="N14" s="2">
        <v>97.85951608288913</v>
      </c>
      <c r="O14" s="2">
        <v>97.453574449036083</v>
      </c>
      <c r="P14" s="2">
        <v>97.505238439163875</v>
      </c>
      <c r="Q14" s="2">
        <v>98.999469328678003</v>
      </c>
      <c r="R14" s="2">
        <v>98.999469328678003</v>
      </c>
      <c r="S14" s="2">
        <v>99.836723948499881</v>
      </c>
      <c r="T14" s="2">
        <v>108.62873474431464</v>
      </c>
      <c r="U14" s="2">
        <v>108.57608877798704</v>
      </c>
      <c r="V14" s="2">
        <v>108.57608877798704</v>
      </c>
      <c r="W14" s="2">
        <v>108.57608877798704</v>
      </c>
      <c r="X14" s="2">
        <v>108.39935593226635</v>
      </c>
      <c r="Y14" s="2">
        <v>108.470401813847</v>
      </c>
      <c r="Z14" s="2">
        <v>107.51069435318527</v>
      </c>
      <c r="AA14" s="2">
        <v>107.57285506193061</v>
      </c>
      <c r="AB14" s="2">
        <v>106.55800097729804</v>
      </c>
      <c r="AC14" s="69">
        <v>100.08742859145956</v>
      </c>
      <c r="AD14" s="24">
        <v>101.339125296536</v>
      </c>
      <c r="AE14" s="24">
        <v>100</v>
      </c>
    </row>
    <row r="15" spans="1:31">
      <c r="A15" s="9"/>
      <c r="B15" s="13"/>
      <c r="C15" s="15" t="s">
        <v>54</v>
      </c>
      <c r="D15" s="18"/>
      <c r="E15" s="6"/>
      <c r="F15" s="7"/>
      <c r="G15" s="2">
        <v>100.00000000000001</v>
      </c>
      <c r="H15" s="2">
        <v>99.592654976146349</v>
      </c>
      <c r="I15" s="2">
        <v>99.359281675996428</v>
      </c>
      <c r="J15" s="2">
        <v>104.80905187129743</v>
      </c>
      <c r="K15" s="2">
        <v>104.65035802719547</v>
      </c>
      <c r="L15" s="2">
        <v>104.65035802719547</v>
      </c>
      <c r="M15" s="2">
        <v>113.49482246335704</v>
      </c>
      <c r="N15" s="2">
        <v>123.54069913357827</v>
      </c>
      <c r="O15" s="2">
        <v>123.54069913357827</v>
      </c>
      <c r="P15" s="2">
        <v>123.54069913357827</v>
      </c>
      <c r="Q15" s="2">
        <v>122.52374657917895</v>
      </c>
      <c r="R15" s="2">
        <v>122.52374657917895</v>
      </c>
      <c r="S15" s="2">
        <v>122.52374657917895</v>
      </c>
      <c r="T15" s="2">
        <v>124.30740424307946</v>
      </c>
      <c r="U15" s="2">
        <v>124.30740424307946</v>
      </c>
      <c r="V15" s="2">
        <v>124.30740424307946</v>
      </c>
      <c r="W15" s="2">
        <v>143.15944962996616</v>
      </c>
      <c r="X15" s="2">
        <v>143.19378851045232</v>
      </c>
      <c r="Y15" s="2">
        <v>143.93877365466258</v>
      </c>
      <c r="Z15" s="2">
        <v>145.56086172488943</v>
      </c>
      <c r="AA15" s="2">
        <v>145.73098227999347</v>
      </c>
      <c r="AB15" s="2">
        <v>145.73098227999347</v>
      </c>
      <c r="AC15" s="68">
        <v>88.295632148878582</v>
      </c>
      <c r="AD15" s="17">
        <v>98.828820012180486</v>
      </c>
      <c r="AE15" s="17">
        <v>98.718654433470348</v>
      </c>
    </row>
    <row r="16" spans="1:31">
      <c r="A16" s="9"/>
      <c r="B16" s="12" t="s">
        <v>55</v>
      </c>
      <c r="C16" s="13"/>
      <c r="D16" s="18"/>
      <c r="E16" s="6"/>
      <c r="F16" s="7"/>
      <c r="G16" s="2">
        <v>100</v>
      </c>
      <c r="H16" s="2">
        <v>100</v>
      </c>
      <c r="I16" s="2">
        <v>100</v>
      </c>
      <c r="J16" s="2">
        <v>96.675020818590568</v>
      </c>
      <c r="K16" s="2">
        <v>97.445310176340513</v>
      </c>
      <c r="L16" s="2">
        <v>97.445310176340513</v>
      </c>
      <c r="M16" s="2">
        <v>98.4340359062613</v>
      </c>
      <c r="N16" s="2">
        <v>101.55433092318245</v>
      </c>
      <c r="O16" s="2">
        <v>101.55433092318245</v>
      </c>
      <c r="P16" s="2">
        <v>101.55433092318245</v>
      </c>
      <c r="Q16" s="2">
        <v>95.100421933979931</v>
      </c>
      <c r="R16" s="2">
        <v>95.100421933979931</v>
      </c>
      <c r="S16" s="2">
        <v>95.100421933979931</v>
      </c>
      <c r="T16" s="2">
        <v>99.617808564802502</v>
      </c>
      <c r="U16" s="2">
        <v>100.36065961777695</v>
      </c>
      <c r="V16" s="2">
        <v>100.36065961777695</v>
      </c>
      <c r="W16" s="2">
        <v>109.70993909908498</v>
      </c>
      <c r="X16" s="2">
        <v>109.38570432164437</v>
      </c>
      <c r="Y16" s="2">
        <v>110.02688498028138</v>
      </c>
      <c r="Z16" s="2">
        <v>105.2640831321884</v>
      </c>
      <c r="AA16" s="2">
        <v>110.1778889394913</v>
      </c>
      <c r="AB16" s="2">
        <v>109.28403392730694</v>
      </c>
      <c r="AC16" s="67">
        <v>103.09387659831</v>
      </c>
      <c r="AD16" s="14">
        <v>100.39568837176121</v>
      </c>
      <c r="AE16" s="14">
        <v>100</v>
      </c>
    </row>
    <row r="17" spans="1:31">
      <c r="A17" s="25" t="s">
        <v>56</v>
      </c>
      <c r="B17" s="10"/>
      <c r="C17" s="6"/>
      <c r="D17" s="18"/>
      <c r="E17" s="6"/>
      <c r="F17" s="7"/>
      <c r="G17" s="2">
        <v>100</v>
      </c>
      <c r="H17" s="2">
        <v>100</v>
      </c>
      <c r="I17" s="2">
        <v>99.440877241529165</v>
      </c>
      <c r="J17" s="2">
        <v>99.254446968998906</v>
      </c>
      <c r="K17" s="2">
        <v>99.254446968998906</v>
      </c>
      <c r="L17" s="2">
        <v>99.254446968998906</v>
      </c>
      <c r="M17" s="2">
        <v>99.254446968998906</v>
      </c>
      <c r="N17" s="2">
        <v>100.08895854880613</v>
      </c>
      <c r="O17" s="2">
        <v>100.08895854880613</v>
      </c>
      <c r="P17" s="2">
        <v>100.08895854880613</v>
      </c>
      <c r="Q17" s="2">
        <v>101.20987692364884</v>
      </c>
      <c r="R17" s="2">
        <v>101.2822491573216</v>
      </c>
      <c r="S17" s="2">
        <v>101.2822491573216</v>
      </c>
      <c r="T17" s="2">
        <v>103.60060402586373</v>
      </c>
      <c r="U17" s="2">
        <v>106.36081267638041</v>
      </c>
      <c r="V17" s="2">
        <v>107.19532425618762</v>
      </c>
      <c r="W17" s="2">
        <v>106.91993543485124</v>
      </c>
      <c r="X17" s="2">
        <v>107.08950383346756</v>
      </c>
      <c r="Y17" s="2">
        <v>109.52674024372448</v>
      </c>
      <c r="Z17" s="2">
        <v>112.57101986172751</v>
      </c>
      <c r="AA17" s="2">
        <v>112.16063533343917</v>
      </c>
      <c r="AB17" s="2">
        <v>148.55510036818157</v>
      </c>
      <c r="AC17" s="66">
        <v>107.16352073849396</v>
      </c>
      <c r="AD17" s="11">
        <v>100.39384311105132</v>
      </c>
      <c r="AE17" s="11">
        <v>100</v>
      </c>
    </row>
    <row r="18" spans="1:31">
      <c r="A18" s="9"/>
      <c r="B18" s="12" t="s">
        <v>57</v>
      </c>
      <c r="C18" s="13"/>
      <c r="D18" s="18"/>
      <c r="E18" s="6"/>
      <c r="F18" s="7"/>
      <c r="G18" s="2">
        <v>100</v>
      </c>
      <c r="H18" s="2">
        <v>100</v>
      </c>
      <c r="I18" s="2">
        <v>99.07972883026838</v>
      </c>
      <c r="J18" s="2">
        <v>99.195344219641854</v>
      </c>
      <c r="K18" s="2">
        <v>99.195344219641854</v>
      </c>
      <c r="L18" s="2">
        <v>99.195344219641854</v>
      </c>
      <c r="M18" s="2">
        <v>99.195344219641854</v>
      </c>
      <c r="N18" s="2">
        <v>100.56888327894279</v>
      </c>
      <c r="O18" s="2">
        <v>100.56888327894279</v>
      </c>
      <c r="P18" s="2">
        <v>100.56888327894279</v>
      </c>
      <c r="Q18" s="2">
        <v>100.56888327894279</v>
      </c>
      <c r="R18" s="2">
        <v>100.68800216496395</v>
      </c>
      <c r="S18" s="2">
        <v>100.68800216496395</v>
      </c>
      <c r="T18" s="2">
        <v>100</v>
      </c>
      <c r="U18" s="2">
        <v>104.12061717790277</v>
      </c>
      <c r="V18" s="2">
        <v>105.49415623720368</v>
      </c>
      <c r="W18" s="2">
        <v>105.04088834763438</v>
      </c>
      <c r="X18" s="2">
        <v>105.32826793807679</v>
      </c>
      <c r="Y18" s="2">
        <v>107.26885824259814</v>
      </c>
      <c r="Z18" s="2">
        <v>112.27949807545319</v>
      </c>
      <c r="AA18" s="2">
        <v>112.50842125200334</v>
      </c>
      <c r="AB18" s="2">
        <v>134.66262927487159</v>
      </c>
      <c r="AC18" s="67">
        <v>99.829458287820515</v>
      </c>
      <c r="AD18" s="14">
        <v>100.71748732695384</v>
      </c>
      <c r="AE18" s="14">
        <v>100</v>
      </c>
    </row>
    <row r="19" spans="1:31">
      <c r="A19" s="9"/>
      <c r="B19" s="12" t="s">
        <v>58</v>
      </c>
      <c r="C19" s="13"/>
      <c r="D19" s="18"/>
      <c r="E19" s="6"/>
      <c r="F19" s="7"/>
      <c r="G19" s="2">
        <v>100.00000000000001</v>
      </c>
      <c r="H19" s="2">
        <v>100.00000000000001</v>
      </c>
      <c r="I19" s="2">
        <v>100.00000000000001</v>
      </c>
      <c r="J19" s="2">
        <v>99.345948665319142</v>
      </c>
      <c r="K19" s="2">
        <v>99.345948665319142</v>
      </c>
      <c r="L19" s="2">
        <v>99.345948665319142</v>
      </c>
      <c r="M19" s="2">
        <v>99.345948665319142</v>
      </c>
      <c r="N19" s="2">
        <v>99.345948665319142</v>
      </c>
      <c r="O19" s="2">
        <v>99.345948665319142</v>
      </c>
      <c r="P19" s="2">
        <v>99.345948665319142</v>
      </c>
      <c r="Q19" s="2">
        <v>102.20225048425557</v>
      </c>
      <c r="R19" s="2">
        <v>102.20225048425557</v>
      </c>
      <c r="S19" s="2">
        <v>102.20225048425557</v>
      </c>
      <c r="T19" s="2">
        <v>109.17498727754159</v>
      </c>
      <c r="U19" s="2">
        <v>109.82903861222245</v>
      </c>
      <c r="V19" s="2">
        <v>109.82903861222245</v>
      </c>
      <c r="W19" s="2">
        <v>109.82903861222245</v>
      </c>
      <c r="X19" s="2">
        <v>109.81621407624831</v>
      </c>
      <c r="Y19" s="2">
        <v>113.02234806978198</v>
      </c>
      <c r="Z19" s="2">
        <v>113.02234806978198</v>
      </c>
      <c r="AA19" s="2">
        <v>111.62220011932295</v>
      </c>
      <c r="AB19" s="2">
        <v>170.06314669337806</v>
      </c>
      <c r="AC19" s="67">
        <v>117.76757409881309</v>
      </c>
      <c r="AD19" s="14">
        <v>100</v>
      </c>
      <c r="AE19" s="14">
        <v>100</v>
      </c>
    </row>
    <row r="20" spans="1:31">
      <c r="A20" s="9" t="s">
        <v>59</v>
      </c>
      <c r="B20" s="10"/>
      <c r="C20" s="6"/>
      <c r="D20" s="18"/>
      <c r="E20" s="6"/>
      <c r="F20" s="7"/>
      <c r="G20" s="2">
        <v>100</v>
      </c>
      <c r="H20" s="2">
        <v>100.45091522532572</v>
      </c>
      <c r="I20" s="2">
        <v>100.34793172853051</v>
      </c>
      <c r="J20" s="2">
        <v>100.34793172853051</v>
      </c>
      <c r="K20" s="2">
        <v>103.07489326686343</v>
      </c>
      <c r="L20" s="2">
        <v>103.07489326686343</v>
      </c>
      <c r="M20" s="2">
        <v>104.66645919520627</v>
      </c>
      <c r="N20" s="2">
        <v>105.32014088294183</v>
      </c>
      <c r="O20" s="2">
        <v>105.32014088294183</v>
      </c>
      <c r="P20" s="2">
        <v>105.57036615014387</v>
      </c>
      <c r="Q20" s="2">
        <v>105.62003321842859</v>
      </c>
      <c r="R20" s="2">
        <v>107.71424667887958</v>
      </c>
      <c r="S20" s="2">
        <v>116.90116440268304</v>
      </c>
      <c r="T20" s="2">
        <v>120.70570301978557</v>
      </c>
      <c r="U20" s="2">
        <v>123.78142410745521</v>
      </c>
      <c r="V20" s="2">
        <v>123.85561000153959</v>
      </c>
      <c r="W20" s="2">
        <v>126.21124747247434</v>
      </c>
      <c r="X20" s="2">
        <v>126.21130664068014</v>
      </c>
      <c r="Y20" s="2">
        <v>126.90886327932614</v>
      </c>
      <c r="Z20" s="2">
        <v>127.90121933487036</v>
      </c>
      <c r="AA20" s="2">
        <v>127.24827664907549</v>
      </c>
      <c r="AB20" s="2">
        <v>127.22683909696654</v>
      </c>
      <c r="AC20" s="66">
        <v>104.817606662852</v>
      </c>
      <c r="AD20" s="11">
        <v>100.81457776275687</v>
      </c>
      <c r="AE20" s="11">
        <v>100.13252385492837</v>
      </c>
    </row>
    <row r="21" spans="1:31">
      <c r="A21" s="9"/>
      <c r="B21" s="12" t="s">
        <v>60</v>
      </c>
      <c r="C21" s="13"/>
      <c r="D21" s="18"/>
      <c r="E21" s="6"/>
      <c r="F21" s="7"/>
      <c r="G21" s="2">
        <v>100.00000000000001</v>
      </c>
      <c r="H21" s="2">
        <v>100.10745349286178</v>
      </c>
      <c r="I21" s="2">
        <v>100.50395671534963</v>
      </c>
      <c r="J21" s="2">
        <v>100.50395671534963</v>
      </c>
      <c r="K21" s="2">
        <v>101.23134505781982</v>
      </c>
      <c r="L21" s="2">
        <v>101.23134505781982</v>
      </c>
      <c r="M21" s="2">
        <v>103.15450444347442</v>
      </c>
      <c r="N21" s="2">
        <v>104.10132029618993</v>
      </c>
      <c r="O21" s="2">
        <v>104.10132029618993</v>
      </c>
      <c r="P21" s="2">
        <v>104.46375549084496</v>
      </c>
      <c r="Q21" s="2">
        <v>104.53569504260567</v>
      </c>
      <c r="R21" s="2">
        <v>105.86211564344013</v>
      </c>
      <c r="S21" s="2">
        <v>117.43785284732019</v>
      </c>
      <c r="T21" s="2">
        <v>121.57380542661483</v>
      </c>
      <c r="U21" s="2">
        <v>126.02878946391456</v>
      </c>
      <c r="V21" s="2">
        <v>126.13624295677633</v>
      </c>
      <c r="W21" s="2">
        <v>129.42779794111581</v>
      </c>
      <c r="X21" s="2">
        <v>129.42788364245374</v>
      </c>
      <c r="Y21" s="2">
        <v>129.86501007491705</v>
      </c>
      <c r="Z21" s="2">
        <v>131.30237395179475</v>
      </c>
      <c r="AA21" s="2">
        <v>130.35662849582698</v>
      </c>
      <c r="AB21" s="2">
        <v>130.32557758135133</v>
      </c>
      <c r="AC21" s="67">
        <v>106.3380691336737</v>
      </c>
      <c r="AD21" s="14">
        <v>101.03500981700361</v>
      </c>
      <c r="AE21" s="14">
        <v>100.18783783087768</v>
      </c>
    </row>
    <row r="22" spans="1:31">
      <c r="A22" s="9"/>
      <c r="B22" s="13"/>
      <c r="C22" s="19" t="s">
        <v>61</v>
      </c>
      <c r="D22" s="18"/>
      <c r="E22" s="6"/>
      <c r="F22" s="7"/>
      <c r="G22" s="2">
        <v>100</v>
      </c>
      <c r="H22" s="2">
        <v>100</v>
      </c>
      <c r="I22" s="2">
        <v>100</v>
      </c>
      <c r="J22" s="2">
        <v>100</v>
      </c>
      <c r="K22" s="2">
        <v>100</v>
      </c>
      <c r="L22" s="2">
        <v>100</v>
      </c>
      <c r="M22" s="2">
        <v>100.27854966548099</v>
      </c>
      <c r="N22" s="2">
        <v>100.27854966548099</v>
      </c>
      <c r="O22" s="2">
        <v>100.27854966548099</v>
      </c>
      <c r="P22" s="2">
        <v>100.27854966548099</v>
      </c>
      <c r="Q22" s="2">
        <v>100.89807989587268</v>
      </c>
      <c r="R22" s="2">
        <v>100.89807989587268</v>
      </c>
      <c r="S22" s="2">
        <v>100.89807989587268</v>
      </c>
      <c r="T22" s="2">
        <v>108.64680096011622</v>
      </c>
      <c r="U22" s="2">
        <v>133.18091098040847</v>
      </c>
      <c r="V22" s="2">
        <v>133.18091098040847</v>
      </c>
      <c r="W22" s="2">
        <v>133.32018581314895</v>
      </c>
      <c r="X22" s="2">
        <v>133.32018581314895</v>
      </c>
      <c r="Y22" s="2">
        <v>133.32018581314895</v>
      </c>
      <c r="Z22" s="2">
        <v>133.32018581314895</v>
      </c>
      <c r="AA22" s="2">
        <v>133.32018581314895</v>
      </c>
      <c r="AB22" s="2">
        <v>133.32018581314895</v>
      </c>
      <c r="AC22" s="68">
        <v>100.55409374436464</v>
      </c>
      <c r="AD22" s="17">
        <v>100</v>
      </c>
      <c r="AE22" s="17">
        <v>100</v>
      </c>
    </row>
    <row r="23" spans="1:31">
      <c r="A23" s="9"/>
      <c r="B23" s="13"/>
      <c r="C23" s="19" t="s">
        <v>62</v>
      </c>
      <c r="D23" s="18"/>
      <c r="E23" s="26"/>
      <c r="F23" s="7"/>
      <c r="G23" s="2">
        <v>100.00000000000001</v>
      </c>
      <c r="H23" s="2">
        <v>100.12582954864931</v>
      </c>
      <c r="I23" s="2">
        <v>100.59014038857542</v>
      </c>
      <c r="J23" s="2">
        <v>100.59014038857542</v>
      </c>
      <c r="K23" s="2">
        <v>101.44192234920031</v>
      </c>
      <c r="L23" s="2">
        <v>101.44192234920031</v>
      </c>
      <c r="M23" s="2">
        <v>103.65609247744065</v>
      </c>
      <c r="N23" s="2">
        <v>104.76482713304149</v>
      </c>
      <c r="O23" s="2">
        <v>104.76482713304149</v>
      </c>
      <c r="P23" s="2">
        <v>105.18924383410426</v>
      </c>
      <c r="Q23" s="2">
        <v>105.18924383410426</v>
      </c>
      <c r="R23" s="2">
        <v>106.74250097891249</v>
      </c>
      <c r="S23" s="2">
        <v>119.32741689358899</v>
      </c>
      <c r="T23" s="2">
        <v>122.52267468722457</v>
      </c>
      <c r="U23" s="2">
        <v>124.40343448715286</v>
      </c>
      <c r="V23" s="2">
        <v>124.52926403580216</v>
      </c>
      <c r="W23" s="2">
        <v>128.30555654694186</v>
      </c>
      <c r="X23" s="2">
        <v>128.30565437284648</v>
      </c>
      <c r="Y23" s="2">
        <v>128.81753556195122</v>
      </c>
      <c r="Z23" s="2">
        <v>130.50071137207149</v>
      </c>
      <c r="AA23" s="2">
        <v>129.39322763452407</v>
      </c>
      <c r="AB23" s="2">
        <v>129.35686657775832</v>
      </c>
      <c r="AC23" s="68">
        <v>107.22479667928874</v>
      </c>
      <c r="AD23" s="17">
        <v>101.17505828275935</v>
      </c>
      <c r="AE23" s="17">
        <v>100.21480776129256</v>
      </c>
    </row>
    <row r="24" spans="1:31">
      <c r="A24" s="9"/>
      <c r="B24" s="13"/>
      <c r="C24" s="15" t="s">
        <v>63</v>
      </c>
      <c r="D24" s="18"/>
      <c r="E24" s="27"/>
      <c r="F24" s="7"/>
      <c r="G24" s="2">
        <v>100</v>
      </c>
      <c r="H24" s="2">
        <v>100</v>
      </c>
      <c r="I24" s="2">
        <v>100</v>
      </c>
      <c r="J24" s="2">
        <v>100</v>
      </c>
      <c r="K24" s="2">
        <v>100</v>
      </c>
      <c r="L24" s="2">
        <v>100</v>
      </c>
      <c r="M24" s="2">
        <v>100</v>
      </c>
      <c r="N24" s="2">
        <v>100</v>
      </c>
      <c r="O24" s="2">
        <v>100</v>
      </c>
      <c r="P24" s="2">
        <v>100</v>
      </c>
      <c r="Q24" s="2">
        <v>100</v>
      </c>
      <c r="R24" s="2">
        <v>100</v>
      </c>
      <c r="S24" s="2">
        <v>127.69786261264046</v>
      </c>
      <c r="T24" s="2">
        <v>144.66157632623407</v>
      </c>
      <c r="U24" s="2">
        <v>144.66157632623407</v>
      </c>
      <c r="V24" s="2">
        <v>144.66157632623407</v>
      </c>
      <c r="W24" s="2">
        <v>146.35199656699567</v>
      </c>
      <c r="X24" s="2">
        <v>146.35206882217616</v>
      </c>
      <c r="Y24" s="2">
        <v>146.35206882217616</v>
      </c>
      <c r="Z24" s="2">
        <v>146.35199656699567</v>
      </c>
      <c r="AA24" s="2">
        <v>146.35206882217616</v>
      </c>
      <c r="AB24" s="2">
        <v>146.35206882217616</v>
      </c>
      <c r="AC24" s="68">
        <v>100.45886363885404</v>
      </c>
      <c r="AD24" s="17">
        <v>100.34375338931278</v>
      </c>
      <c r="AE24" s="17">
        <v>100</v>
      </c>
    </row>
    <row r="25" spans="1:31">
      <c r="A25" s="20"/>
      <c r="B25" s="12" t="s">
        <v>64</v>
      </c>
      <c r="C25" s="13"/>
      <c r="D25" s="18"/>
      <c r="E25" s="28"/>
      <c r="F25" s="7"/>
      <c r="G25" s="2">
        <v>99.999999999999986</v>
      </c>
      <c r="H25" s="2">
        <v>101.21682610086268</v>
      </c>
      <c r="I25" s="2">
        <v>99.999999999999986</v>
      </c>
      <c r="J25" s="2">
        <v>99.999999999999986</v>
      </c>
      <c r="K25" s="2">
        <v>107.18595860376075</v>
      </c>
      <c r="L25" s="2">
        <v>107.18595860376075</v>
      </c>
      <c r="M25" s="2">
        <v>108.03807960649273</v>
      </c>
      <c r="N25" s="2">
        <v>108.03807960649273</v>
      </c>
      <c r="O25" s="2">
        <v>108.03807960649273</v>
      </c>
      <c r="P25" s="2">
        <v>108.03807960649273</v>
      </c>
      <c r="Q25" s="2">
        <v>108.03807960649273</v>
      </c>
      <c r="R25" s="2">
        <v>111.84445149903827</v>
      </c>
      <c r="S25" s="2">
        <v>115.7043629029242</v>
      </c>
      <c r="T25" s="2">
        <v>118.76985686394008</v>
      </c>
      <c r="U25" s="2">
        <v>118.76985686394008</v>
      </c>
      <c r="V25" s="2">
        <v>118.76985686394008</v>
      </c>
      <c r="W25" s="2">
        <v>119.03842222649239</v>
      </c>
      <c r="X25" s="2">
        <v>119.03842222649239</v>
      </c>
      <c r="Y25" s="2">
        <v>120.31673156152387</v>
      </c>
      <c r="Z25" s="2">
        <v>120.31673156152387</v>
      </c>
      <c r="AA25" s="2">
        <v>120.31673156152387</v>
      </c>
      <c r="AB25" s="2">
        <v>120.31673156152387</v>
      </c>
      <c r="AC25" s="67">
        <v>101.33952335510246</v>
      </c>
      <c r="AD25" s="14">
        <v>100.28936901999479</v>
      </c>
      <c r="AE25" s="14">
        <v>100</v>
      </c>
    </row>
    <row r="26" spans="1:31">
      <c r="A26" s="9" t="s">
        <v>65</v>
      </c>
      <c r="B26" s="10"/>
      <c r="C26" s="6"/>
      <c r="D26" s="18"/>
      <c r="E26" s="27"/>
      <c r="F26" s="7"/>
      <c r="G26" s="2">
        <v>100</v>
      </c>
      <c r="H26" s="2">
        <v>100.22078505325469</v>
      </c>
      <c r="I26" s="2">
        <v>100.22078505325469</v>
      </c>
      <c r="J26" s="2">
        <v>100.22078505325469</v>
      </c>
      <c r="K26" s="2">
        <v>96.785057289364318</v>
      </c>
      <c r="L26" s="2">
        <v>97.5872100675723</v>
      </c>
      <c r="M26" s="2">
        <v>97.845207836197346</v>
      </c>
      <c r="N26" s="2">
        <v>96.127343954252169</v>
      </c>
      <c r="O26" s="2">
        <v>96.127343954252169</v>
      </c>
      <c r="P26" s="2">
        <v>103.96502664670261</v>
      </c>
      <c r="Q26" s="2">
        <v>103.96502664670261</v>
      </c>
      <c r="R26" s="2">
        <v>106.2446042828841</v>
      </c>
      <c r="S26" s="2">
        <v>106.2446042828841</v>
      </c>
      <c r="T26" s="2">
        <v>106.2446042828841</v>
      </c>
      <c r="U26" s="2">
        <v>106.21624222059806</v>
      </c>
      <c r="V26" s="2">
        <v>106.21624222059806</v>
      </c>
      <c r="W26" s="2">
        <v>108.42136877079101</v>
      </c>
      <c r="X26" s="2">
        <v>110.71328190638789</v>
      </c>
      <c r="Y26" s="2">
        <v>110.08344771578801</v>
      </c>
      <c r="Z26" s="2">
        <v>111.20656286052102</v>
      </c>
      <c r="AA26" s="2">
        <v>111.20026018001302</v>
      </c>
      <c r="AB26" s="2">
        <v>111.20026018001302</v>
      </c>
      <c r="AC26" s="66">
        <v>98.408111186105899</v>
      </c>
      <c r="AD26" s="11">
        <v>100.07768301665763</v>
      </c>
      <c r="AE26" s="11">
        <v>99.9973055068413</v>
      </c>
    </row>
    <row r="27" spans="1:31">
      <c r="A27" s="9"/>
      <c r="B27" s="29" t="s">
        <v>66</v>
      </c>
      <c r="C27" s="6"/>
      <c r="D27" s="18"/>
      <c r="E27" s="27"/>
      <c r="F27" s="7"/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100</v>
      </c>
      <c r="U27" s="2">
        <v>100</v>
      </c>
      <c r="V27" s="2">
        <v>100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67">
        <v>106.66666666666669</v>
      </c>
      <c r="AD27" s="14">
        <v>100</v>
      </c>
      <c r="AE27" s="14">
        <v>100</v>
      </c>
    </row>
    <row r="28" spans="1:31">
      <c r="A28" s="9"/>
      <c r="B28" s="29" t="s">
        <v>67</v>
      </c>
      <c r="C28" s="29"/>
      <c r="D28" s="18"/>
      <c r="E28" s="27"/>
      <c r="F28" s="7"/>
      <c r="G28" s="2">
        <v>100</v>
      </c>
      <c r="H28" s="2">
        <v>100</v>
      </c>
      <c r="I28" s="2">
        <v>100</v>
      </c>
      <c r="J28" s="2">
        <v>100</v>
      </c>
      <c r="K28" s="2">
        <v>100</v>
      </c>
      <c r="L28" s="2">
        <v>100.07037615883895</v>
      </c>
      <c r="M28" s="2">
        <v>101.0306496975754</v>
      </c>
      <c r="N28" s="2">
        <v>101.0306496975754</v>
      </c>
      <c r="O28" s="2">
        <v>101.0306496975754</v>
      </c>
      <c r="P28" s="2">
        <v>101.0306496975754</v>
      </c>
      <c r="Q28" s="2">
        <v>101.0306496975754</v>
      </c>
      <c r="R28" s="2">
        <v>109.51528929421374</v>
      </c>
      <c r="S28" s="2">
        <v>109.51528929421374</v>
      </c>
      <c r="T28" s="2">
        <v>109.51528929421374</v>
      </c>
      <c r="U28" s="2">
        <v>109.40972505595533</v>
      </c>
      <c r="V28" s="2">
        <v>109.40972505595533</v>
      </c>
      <c r="W28" s="2">
        <v>117.70522025563602</v>
      </c>
      <c r="X28" s="2">
        <v>119.75388034904674</v>
      </c>
      <c r="Y28" s="2">
        <v>123.80355150522213</v>
      </c>
      <c r="Z28" s="2">
        <v>127.98381151362801</v>
      </c>
      <c r="AA28" s="2">
        <v>127.96035279401504</v>
      </c>
      <c r="AB28" s="2">
        <v>127.96035279401504</v>
      </c>
      <c r="AC28" s="67">
        <v>91.53842114533461</v>
      </c>
      <c r="AD28" s="14">
        <v>100.3096210183096</v>
      </c>
      <c r="AE28" s="14">
        <v>99.989286256102147</v>
      </c>
    </row>
    <row r="29" spans="1:31">
      <c r="A29" s="20"/>
      <c r="B29" s="29" t="s">
        <v>68</v>
      </c>
      <c r="C29" s="29"/>
      <c r="D29" s="6"/>
      <c r="E29" s="28"/>
      <c r="F29" s="7"/>
      <c r="G29" s="2">
        <v>100.00000000000001</v>
      </c>
      <c r="H29" s="2">
        <v>106.2785728068625</v>
      </c>
      <c r="I29" s="2">
        <v>106.2785728068625</v>
      </c>
      <c r="J29" s="2">
        <v>106.2785728068625</v>
      </c>
      <c r="K29" s="2">
        <v>106.2785728068625</v>
      </c>
      <c r="L29" s="2">
        <v>106.2785728068625</v>
      </c>
      <c r="M29" s="2">
        <v>106.2785728068625</v>
      </c>
      <c r="N29" s="2">
        <v>106.2785728068625</v>
      </c>
      <c r="O29" s="2">
        <v>106.2785728068625</v>
      </c>
      <c r="P29" s="2">
        <v>106.2785728068625</v>
      </c>
      <c r="Q29" s="2">
        <v>106.2785728068625</v>
      </c>
      <c r="R29" s="2">
        <v>106.2785728068625</v>
      </c>
      <c r="S29" s="2">
        <v>106.2785728068625</v>
      </c>
      <c r="T29" s="2">
        <v>106.2785728068625</v>
      </c>
      <c r="U29" s="2">
        <v>106.2785728068625</v>
      </c>
      <c r="V29" s="2">
        <v>106.2785728068625</v>
      </c>
      <c r="W29" s="2">
        <v>106.2785728068625</v>
      </c>
      <c r="X29" s="2">
        <v>106.2785728068625</v>
      </c>
      <c r="Y29" s="2">
        <v>106.2785728068625</v>
      </c>
      <c r="Z29" s="2">
        <v>106.2785728068625</v>
      </c>
      <c r="AA29" s="2">
        <v>106.2785728068625</v>
      </c>
      <c r="AB29" s="2">
        <v>106.2785728068625</v>
      </c>
      <c r="AC29" s="67">
        <v>86.49493325367942</v>
      </c>
      <c r="AD29" s="14">
        <v>100</v>
      </c>
      <c r="AE29" s="14">
        <v>100</v>
      </c>
    </row>
    <row r="30" spans="1:31">
      <c r="A30" s="20"/>
      <c r="B30" s="29" t="s">
        <v>69</v>
      </c>
      <c r="C30" s="29"/>
      <c r="D30" s="6"/>
      <c r="E30" s="28"/>
      <c r="F30" s="7"/>
      <c r="G30" s="2">
        <v>100</v>
      </c>
      <c r="H30" s="2">
        <v>100</v>
      </c>
      <c r="I30" s="2">
        <v>100</v>
      </c>
      <c r="J30" s="2">
        <v>100</v>
      </c>
      <c r="K30" s="2">
        <v>95.049997743548701</v>
      </c>
      <c r="L30" s="2">
        <v>96.178452464172153</v>
      </c>
      <c r="M30" s="2">
        <v>96.178452464172153</v>
      </c>
      <c r="N30" s="2">
        <v>93.703451335946511</v>
      </c>
      <c r="O30" s="2">
        <v>93.703451335946511</v>
      </c>
      <c r="P30" s="2">
        <v>104.99554130324027</v>
      </c>
      <c r="Q30" s="2">
        <v>104.99554130324027</v>
      </c>
      <c r="R30" s="2">
        <v>104.99554130324027</v>
      </c>
      <c r="S30" s="2">
        <v>104.99554130324027</v>
      </c>
      <c r="T30" s="2">
        <v>104.99554130324027</v>
      </c>
      <c r="U30" s="2">
        <v>104.99554130324027</v>
      </c>
      <c r="V30" s="2">
        <v>104.99554130324027</v>
      </c>
      <c r="W30" s="2">
        <v>104.96149156689104</v>
      </c>
      <c r="X30" s="2">
        <v>107.47054243146593</v>
      </c>
      <c r="Y30" s="2">
        <v>104.99554130324027</v>
      </c>
      <c r="Z30" s="2">
        <v>104.99554130324027</v>
      </c>
      <c r="AA30" s="2">
        <v>104.99554130324027</v>
      </c>
      <c r="AB30" s="2">
        <v>104.99554130324027</v>
      </c>
      <c r="AC30" s="67">
        <v>101.37960356484086</v>
      </c>
      <c r="AD30" s="14">
        <v>100</v>
      </c>
      <c r="AE30" s="14">
        <v>100</v>
      </c>
    </row>
    <row r="31" spans="1:31">
      <c r="A31" s="9" t="s">
        <v>70</v>
      </c>
      <c r="B31" s="10"/>
      <c r="C31" s="6"/>
      <c r="D31" s="6"/>
      <c r="E31" s="27"/>
      <c r="F31" s="7"/>
      <c r="G31" s="2">
        <v>100.00000000000001</v>
      </c>
      <c r="H31" s="2">
        <v>100.26075436537153</v>
      </c>
      <c r="I31" s="2">
        <v>100.00000000000001</v>
      </c>
      <c r="J31" s="2">
        <v>100.00000000000001</v>
      </c>
      <c r="K31" s="2">
        <v>100.5102533561704</v>
      </c>
      <c r="L31" s="2">
        <v>100.78402451095754</v>
      </c>
      <c r="M31" s="2">
        <v>102.61500473927688</v>
      </c>
      <c r="N31" s="2">
        <v>102.17368635808872</v>
      </c>
      <c r="O31" s="2">
        <v>102.17368635808872</v>
      </c>
      <c r="P31" s="2">
        <v>102.23717386443624</v>
      </c>
      <c r="Q31" s="2">
        <v>102.73316184537796</v>
      </c>
      <c r="R31" s="2">
        <v>104.77457110727237</v>
      </c>
      <c r="S31" s="2">
        <v>108.28445144887202</v>
      </c>
      <c r="T31" s="2">
        <v>109.5816578987202</v>
      </c>
      <c r="U31" s="2">
        <v>110.61310084458002</v>
      </c>
      <c r="V31" s="2">
        <v>110.61310084458002</v>
      </c>
      <c r="W31" s="2">
        <v>112.9014061207515</v>
      </c>
      <c r="X31" s="2">
        <v>115.35164636901477</v>
      </c>
      <c r="Y31" s="2">
        <v>117.67751254872036</v>
      </c>
      <c r="Z31" s="2">
        <v>121.3570456098646</v>
      </c>
      <c r="AA31" s="2">
        <v>122.03080861918257</v>
      </c>
      <c r="AB31" s="2">
        <v>122.98326041657226</v>
      </c>
      <c r="AC31" s="66">
        <v>102.78365465758121</v>
      </c>
      <c r="AD31" s="11">
        <v>100.74490423935123</v>
      </c>
      <c r="AE31" s="11">
        <v>100.27519284076183</v>
      </c>
    </row>
    <row r="32" spans="1:31">
      <c r="A32" s="9"/>
      <c r="B32" s="30" t="s">
        <v>71</v>
      </c>
      <c r="C32" s="31"/>
      <c r="D32" s="31"/>
      <c r="E32" s="31"/>
      <c r="F32" s="7"/>
      <c r="G32" s="2">
        <v>99.999999999999986</v>
      </c>
      <c r="H32" s="2">
        <v>101.01898169040426</v>
      </c>
      <c r="I32" s="2">
        <v>99.999999999999986</v>
      </c>
      <c r="J32" s="2">
        <v>99.999999999999986</v>
      </c>
      <c r="K32" s="2">
        <v>101.20226847150246</v>
      </c>
      <c r="L32" s="2">
        <v>102.27211746019144</v>
      </c>
      <c r="M32" s="2">
        <v>106.34804422180852</v>
      </c>
      <c r="N32" s="2">
        <v>106.71450783392628</v>
      </c>
      <c r="O32" s="2">
        <v>106.71450783392628</v>
      </c>
      <c r="P32" s="2">
        <v>106.71450783392628</v>
      </c>
      <c r="Q32" s="2">
        <v>106.71450783392628</v>
      </c>
      <c r="R32" s="2">
        <v>114.69197220936817</v>
      </c>
      <c r="S32" s="2">
        <v>119.26730035601246</v>
      </c>
      <c r="T32" s="2">
        <v>117.40845643383162</v>
      </c>
      <c r="U32" s="2">
        <v>121.98378458047588</v>
      </c>
      <c r="V32" s="2">
        <v>121.98378458047588</v>
      </c>
      <c r="W32" s="2">
        <v>127.89715507192048</v>
      </c>
      <c r="X32" s="2">
        <v>127.89733817508734</v>
      </c>
      <c r="Y32" s="2">
        <v>127.89733817508734</v>
      </c>
      <c r="Z32" s="2">
        <v>134.13207101659961</v>
      </c>
      <c r="AA32" s="2">
        <v>136.70163647655554</v>
      </c>
      <c r="AB32" s="2">
        <v>136.70163647655554</v>
      </c>
      <c r="AC32" s="70">
        <v>100.65806505922336</v>
      </c>
      <c r="AD32" s="32">
        <v>102.37059827006121</v>
      </c>
      <c r="AE32" s="32">
        <v>100</v>
      </c>
    </row>
    <row r="33" spans="1:31">
      <c r="A33" s="33"/>
      <c r="B33" s="34" t="s">
        <v>72</v>
      </c>
      <c r="C33" s="35"/>
      <c r="D33" s="36"/>
      <c r="E33" s="37"/>
      <c r="F33" s="7"/>
      <c r="G33" s="2">
        <v>100.00000000000001</v>
      </c>
      <c r="H33" s="2">
        <v>100.00000000000001</v>
      </c>
      <c r="I33" s="2">
        <v>100.00000000000001</v>
      </c>
      <c r="J33" s="2">
        <v>100.00000000000001</v>
      </c>
      <c r="K33" s="2">
        <v>100.1540374539321</v>
      </c>
      <c r="L33" s="2">
        <v>100.1540374539321</v>
      </c>
      <c r="M33" s="2">
        <v>100.1540374539321</v>
      </c>
      <c r="N33" s="2">
        <v>100.1540374539321</v>
      </c>
      <c r="O33" s="2">
        <v>100.1540374539321</v>
      </c>
      <c r="P33" s="2">
        <v>100.30807490786421</v>
      </c>
      <c r="Q33" s="2">
        <v>100.30807490786421</v>
      </c>
      <c r="R33" s="2">
        <v>100.30807490786421</v>
      </c>
      <c r="S33" s="2">
        <v>106.7382961361248</v>
      </c>
      <c r="T33" s="2">
        <v>104.6981588077505</v>
      </c>
      <c r="U33" s="2">
        <v>104.6981588077505</v>
      </c>
      <c r="V33" s="2">
        <v>104.6981588077505</v>
      </c>
      <c r="W33" s="2">
        <v>104.6981588077505</v>
      </c>
      <c r="X33" s="2">
        <v>104.6981588077505</v>
      </c>
      <c r="Y33" s="2">
        <v>104.6981588077505</v>
      </c>
      <c r="Z33" s="2">
        <v>104.6981588077505</v>
      </c>
      <c r="AA33" s="2">
        <v>104.6981588077505</v>
      </c>
      <c r="AB33" s="2">
        <v>104.6981588077505</v>
      </c>
      <c r="AC33" s="71">
        <v>104.10448846741951</v>
      </c>
      <c r="AD33" s="38">
        <v>97.772471107231752</v>
      </c>
      <c r="AE33" s="38">
        <v>100.85108934563249</v>
      </c>
    </row>
    <row r="34" spans="1:31">
      <c r="A34" s="9"/>
      <c r="B34" s="39" t="s">
        <v>73</v>
      </c>
      <c r="C34" s="12"/>
      <c r="D34" s="6"/>
      <c r="E34" s="27"/>
      <c r="F34" s="7"/>
      <c r="G34" s="2">
        <v>100.00000000000001</v>
      </c>
      <c r="H34" s="2">
        <v>100.00000000000001</v>
      </c>
      <c r="I34" s="2">
        <v>100.00000000000001</v>
      </c>
      <c r="J34" s="2">
        <v>100.00000000000001</v>
      </c>
      <c r="K34" s="2">
        <v>100.00000000000001</v>
      </c>
      <c r="L34" s="2">
        <v>100.00000000000001</v>
      </c>
      <c r="M34" s="2">
        <v>100.00000000000001</v>
      </c>
      <c r="N34" s="2">
        <v>101.31173833690318</v>
      </c>
      <c r="O34" s="2">
        <v>101.31173833690318</v>
      </c>
      <c r="P34" s="2">
        <v>101.31173833690318</v>
      </c>
      <c r="Q34" s="2">
        <v>101.31173833690318</v>
      </c>
      <c r="R34" s="2">
        <v>101.31173833690318</v>
      </c>
      <c r="S34" s="2">
        <v>102.29549290185231</v>
      </c>
      <c r="T34" s="2">
        <v>102.29549290185231</v>
      </c>
      <c r="U34" s="2">
        <v>102.29549290185231</v>
      </c>
      <c r="V34" s="2">
        <v>102.29549290185231</v>
      </c>
      <c r="W34" s="2">
        <v>107.18053131935284</v>
      </c>
      <c r="X34" s="2">
        <v>112.06556973685336</v>
      </c>
      <c r="Y34" s="2">
        <v>114.50808894560362</v>
      </c>
      <c r="Z34" s="2">
        <v>112.06556973685336</v>
      </c>
      <c r="AA34" s="2">
        <v>112.06556973685336</v>
      </c>
      <c r="AB34" s="2">
        <v>112.06556973685336</v>
      </c>
      <c r="AC34" s="67">
        <v>100.80264574034253</v>
      </c>
      <c r="AD34" s="14">
        <v>100</v>
      </c>
      <c r="AE34" s="14">
        <v>100</v>
      </c>
    </row>
    <row r="35" spans="1:31">
      <c r="A35" s="9"/>
      <c r="B35" s="39" t="s">
        <v>74</v>
      </c>
      <c r="C35" s="12"/>
      <c r="D35" s="18"/>
      <c r="E35" s="27"/>
      <c r="F35" s="7"/>
      <c r="G35" s="2">
        <v>100</v>
      </c>
      <c r="H35" s="2">
        <v>100</v>
      </c>
      <c r="I35" s="2">
        <v>100</v>
      </c>
      <c r="J35" s="2">
        <v>100</v>
      </c>
      <c r="K35" s="2">
        <v>100</v>
      </c>
      <c r="L35" s="2">
        <v>100</v>
      </c>
      <c r="M35" s="2">
        <v>102.47829145469743</v>
      </c>
      <c r="N35" s="2">
        <v>102.26181773759706</v>
      </c>
      <c r="O35" s="2">
        <v>102.26181773759706</v>
      </c>
      <c r="P35" s="2">
        <v>102.26181773759706</v>
      </c>
      <c r="Q35" s="2">
        <v>102.26181773759706</v>
      </c>
      <c r="R35" s="2">
        <v>102.26181773759706</v>
      </c>
      <c r="S35" s="2">
        <v>104.1974956245686</v>
      </c>
      <c r="T35" s="2">
        <v>106.88992932845453</v>
      </c>
      <c r="U35" s="2">
        <v>104.95425144148298</v>
      </c>
      <c r="V35" s="2">
        <v>104.95425144148298</v>
      </c>
      <c r="W35" s="2">
        <v>104.95425144148298</v>
      </c>
      <c r="X35" s="2">
        <v>104.95425144148298</v>
      </c>
      <c r="Y35" s="2">
        <v>107.53901224268164</v>
      </c>
      <c r="Z35" s="2">
        <v>109.26110912648024</v>
      </c>
      <c r="AA35" s="2">
        <v>109.47763352243004</v>
      </c>
      <c r="AB35" s="2">
        <v>109.47763352243004</v>
      </c>
      <c r="AC35" s="67">
        <v>117.74795491507433</v>
      </c>
      <c r="AD35" s="14">
        <v>107.05793055620427</v>
      </c>
      <c r="AE35" s="14">
        <v>100.66827129897646</v>
      </c>
    </row>
    <row r="36" spans="1:31">
      <c r="A36" s="9"/>
      <c r="B36" s="30" t="s">
        <v>75</v>
      </c>
      <c r="C36" s="31"/>
      <c r="D36" s="31"/>
      <c r="E36" s="31"/>
      <c r="F36" s="7"/>
      <c r="G36" s="2">
        <v>100</v>
      </c>
      <c r="H36" s="2">
        <v>100</v>
      </c>
      <c r="I36" s="2">
        <v>100</v>
      </c>
      <c r="J36" s="2">
        <v>100</v>
      </c>
      <c r="K36" s="2">
        <v>100</v>
      </c>
      <c r="L36" s="2">
        <v>100</v>
      </c>
      <c r="M36" s="2">
        <v>100</v>
      </c>
      <c r="N36" s="2">
        <v>100</v>
      </c>
      <c r="O36" s="2">
        <v>100</v>
      </c>
      <c r="P36" s="2">
        <v>100</v>
      </c>
      <c r="Q36" s="2">
        <v>100</v>
      </c>
      <c r="R36" s="2">
        <v>100</v>
      </c>
      <c r="S36" s="2">
        <v>100</v>
      </c>
      <c r="T36" s="2">
        <v>108.16217508570423</v>
      </c>
      <c r="U36" s="2">
        <v>108.16217508570423</v>
      </c>
      <c r="V36" s="2">
        <v>108.16217508570423</v>
      </c>
      <c r="W36" s="2">
        <v>108.16217508570423</v>
      </c>
      <c r="X36" s="2">
        <v>121.58363261791922</v>
      </c>
      <c r="Y36" s="2">
        <v>130.5312709727292</v>
      </c>
      <c r="Z36" s="2">
        <v>148.42654768234922</v>
      </c>
      <c r="AA36" s="2">
        <v>148.42654768234922</v>
      </c>
      <c r="AB36" s="2">
        <v>148.42654768234922</v>
      </c>
      <c r="AC36" s="70">
        <v>103.2480923581699</v>
      </c>
      <c r="AD36" s="32">
        <v>98.793834292920408</v>
      </c>
      <c r="AE36" s="32">
        <v>100.9784464965841</v>
      </c>
    </row>
    <row r="37" spans="1:31">
      <c r="A37" s="9"/>
      <c r="B37" s="30" t="s">
        <v>76</v>
      </c>
      <c r="C37" s="31"/>
      <c r="D37" s="31"/>
      <c r="E37" s="31"/>
      <c r="F37" s="7"/>
      <c r="G37" s="2">
        <v>100.00000000000001</v>
      </c>
      <c r="H37" s="2">
        <v>100.00000000000001</v>
      </c>
      <c r="I37" s="2">
        <v>100.00000000000001</v>
      </c>
      <c r="J37" s="2">
        <v>100.00000000000001</v>
      </c>
      <c r="K37" s="2">
        <v>100.61554178761861</v>
      </c>
      <c r="L37" s="2">
        <v>100.61554178761861</v>
      </c>
      <c r="M37" s="2">
        <v>102.603736718609</v>
      </c>
      <c r="N37" s="2">
        <v>100.28481454777453</v>
      </c>
      <c r="O37" s="2">
        <v>100.28481454777453</v>
      </c>
      <c r="P37" s="2">
        <v>100.44659981550716</v>
      </c>
      <c r="Q37" s="2">
        <v>102.06445249283354</v>
      </c>
      <c r="R37" s="2">
        <v>102.06445249283354</v>
      </c>
      <c r="S37" s="2">
        <v>106.88019914022557</v>
      </c>
      <c r="T37" s="2">
        <v>109.18437838923785</v>
      </c>
      <c r="U37" s="2">
        <v>109.18437838923785</v>
      </c>
      <c r="V37" s="2">
        <v>109.18437838923785</v>
      </c>
      <c r="W37" s="2">
        <v>109.38750717915198</v>
      </c>
      <c r="X37" s="2">
        <v>109.38750717915198</v>
      </c>
      <c r="Y37" s="2">
        <v>111.42651659126521</v>
      </c>
      <c r="Z37" s="2">
        <v>111.42651659126521</v>
      </c>
      <c r="AA37" s="2">
        <v>111.42856839722396</v>
      </c>
      <c r="AB37" s="2">
        <v>114.53535071784695</v>
      </c>
      <c r="AC37" s="70">
        <v>102.02490819604651</v>
      </c>
      <c r="AD37" s="32">
        <v>100.17782423679529</v>
      </c>
      <c r="AE37" s="32">
        <v>100</v>
      </c>
    </row>
    <row r="38" spans="1:31">
      <c r="A38" s="9" t="s">
        <v>77</v>
      </c>
      <c r="B38" s="10"/>
      <c r="C38" s="6"/>
      <c r="D38" s="18"/>
      <c r="E38" s="27"/>
      <c r="F38" s="7"/>
      <c r="G38" s="2">
        <v>100</v>
      </c>
      <c r="H38" s="2">
        <v>100</v>
      </c>
      <c r="I38" s="2">
        <v>103.08864359325052</v>
      </c>
      <c r="J38" s="2">
        <v>105.29986355070461</v>
      </c>
      <c r="K38" s="2">
        <v>105.29986355070461</v>
      </c>
      <c r="L38" s="2">
        <v>105.29986355070461</v>
      </c>
      <c r="M38" s="2">
        <v>105.29986355070461</v>
      </c>
      <c r="N38" s="2">
        <v>106.89497514940452</v>
      </c>
      <c r="O38" s="2">
        <v>106.89497514940452</v>
      </c>
      <c r="P38" s="2">
        <v>106.89497514940452</v>
      </c>
      <c r="Q38" s="2">
        <v>106.89497514940452</v>
      </c>
      <c r="R38" s="2">
        <v>106.89497514940452</v>
      </c>
      <c r="S38" s="2">
        <v>107.09280617847962</v>
      </c>
      <c r="T38" s="2">
        <v>110.24155213419583</v>
      </c>
      <c r="U38" s="2">
        <v>109.67800871482871</v>
      </c>
      <c r="V38" s="2">
        <v>109.69837775408294</v>
      </c>
      <c r="W38" s="2">
        <v>109.90885782637669</v>
      </c>
      <c r="X38" s="2">
        <v>109.90206814662525</v>
      </c>
      <c r="Y38" s="2">
        <v>109.90206814662525</v>
      </c>
      <c r="Z38" s="2">
        <v>109.90885782637669</v>
      </c>
      <c r="AA38" s="2">
        <v>110.92052010933695</v>
      </c>
      <c r="AB38" s="2">
        <v>110.92052010933695</v>
      </c>
      <c r="AC38" s="66">
        <v>99.882765014259405</v>
      </c>
      <c r="AD38" s="11">
        <v>100.74654322181465</v>
      </c>
      <c r="AE38" s="11">
        <v>100</v>
      </c>
    </row>
    <row r="39" spans="1:31">
      <c r="A39" s="9"/>
      <c r="B39" s="12" t="s">
        <v>78</v>
      </c>
      <c r="C39" s="13"/>
      <c r="D39" s="18"/>
      <c r="E39" s="27"/>
      <c r="F39" s="7"/>
      <c r="G39" s="2">
        <v>99.999999999999972</v>
      </c>
      <c r="H39" s="2">
        <v>99.999999999999972</v>
      </c>
      <c r="I39" s="2">
        <v>99.999999999999972</v>
      </c>
      <c r="J39" s="2">
        <v>104.86873255821993</v>
      </c>
      <c r="K39" s="2">
        <v>104.86873255821993</v>
      </c>
      <c r="L39" s="2">
        <v>104.86873255821993</v>
      </c>
      <c r="M39" s="2">
        <v>104.86873255821993</v>
      </c>
      <c r="N39" s="2">
        <v>108.38089865838764</v>
      </c>
      <c r="O39" s="2">
        <v>108.38089865838764</v>
      </c>
      <c r="P39" s="2">
        <v>108.38089865838764</v>
      </c>
      <c r="Q39" s="2">
        <v>108.38089865838764</v>
      </c>
      <c r="R39" s="2">
        <v>108.38089865838764</v>
      </c>
      <c r="S39" s="2">
        <v>108.81648914274321</v>
      </c>
      <c r="T39" s="2">
        <v>115.74949546826943</v>
      </c>
      <c r="U39" s="2">
        <v>114.50866812108757</v>
      </c>
      <c r="V39" s="2">
        <v>114.55351730231102</v>
      </c>
      <c r="W39" s="2">
        <v>115.0169588416199</v>
      </c>
      <c r="X39" s="2">
        <v>115.0020091145454</v>
      </c>
      <c r="Y39" s="2">
        <v>115.0020091145454</v>
      </c>
      <c r="Z39" s="2">
        <v>115.0169588416199</v>
      </c>
      <c r="AA39" s="2">
        <v>117.24446817571744</v>
      </c>
      <c r="AB39" s="2">
        <v>117.24446817571744</v>
      </c>
      <c r="AC39" s="67">
        <v>98.94382449314574</v>
      </c>
      <c r="AD39" s="14">
        <v>101.37319463965811</v>
      </c>
      <c r="AE39" s="14">
        <v>100</v>
      </c>
    </row>
    <row r="40" spans="1:31">
      <c r="A40" s="9"/>
      <c r="B40" s="12" t="s">
        <v>79</v>
      </c>
      <c r="C40" s="6"/>
      <c r="D40" s="18"/>
      <c r="E40" s="28"/>
      <c r="F40" s="7"/>
      <c r="G40" s="2">
        <v>99.999999999999986</v>
      </c>
      <c r="H40" s="2">
        <v>99.999999999999986</v>
      </c>
      <c r="I40" s="2">
        <v>161.82803584211746</v>
      </c>
      <c r="J40" s="2">
        <v>161.82803584211746</v>
      </c>
      <c r="K40" s="2">
        <v>161.82803584211746</v>
      </c>
      <c r="L40" s="2">
        <v>161.82803584211746</v>
      </c>
      <c r="M40" s="2">
        <v>161.82803584211746</v>
      </c>
      <c r="N40" s="2">
        <v>161.82803584211746</v>
      </c>
      <c r="O40" s="2">
        <v>161.82803584211746</v>
      </c>
      <c r="P40" s="2">
        <v>161.82803584211746</v>
      </c>
      <c r="Q40" s="2">
        <v>161.82803584211746</v>
      </c>
      <c r="R40" s="2">
        <v>161.82803584211746</v>
      </c>
      <c r="S40" s="2">
        <v>161.82803584211746</v>
      </c>
      <c r="T40" s="2">
        <v>161.82803584211746</v>
      </c>
      <c r="U40" s="2">
        <v>161.82803584211746</v>
      </c>
      <c r="V40" s="2">
        <v>161.82803584211746</v>
      </c>
      <c r="W40" s="2">
        <v>161.82803584211746</v>
      </c>
      <c r="X40" s="2">
        <v>161.82803584211746</v>
      </c>
      <c r="Y40" s="2">
        <v>161.82803584211746</v>
      </c>
      <c r="Z40" s="2">
        <v>161.82803584211746</v>
      </c>
      <c r="AA40" s="2">
        <v>161.82803584211746</v>
      </c>
      <c r="AB40" s="2">
        <v>161.82803584211746</v>
      </c>
      <c r="AC40" s="67">
        <v>103.28781477422959</v>
      </c>
      <c r="AD40" s="14">
        <v>100.64071065128356</v>
      </c>
      <c r="AE40" s="14">
        <v>100</v>
      </c>
    </row>
    <row r="41" spans="1:31">
      <c r="A41" s="9"/>
      <c r="B41" s="12" t="s">
        <v>80</v>
      </c>
      <c r="C41" s="6"/>
      <c r="D41" s="18"/>
      <c r="E41" s="40"/>
      <c r="F41" s="7"/>
      <c r="G41" s="2">
        <v>100</v>
      </c>
      <c r="H41" s="2">
        <v>100</v>
      </c>
      <c r="I41" s="2">
        <v>100</v>
      </c>
      <c r="J41" s="2">
        <v>100</v>
      </c>
      <c r="K41" s="2">
        <v>100</v>
      </c>
      <c r="L41" s="2">
        <v>100</v>
      </c>
      <c r="M41" s="2">
        <v>100</v>
      </c>
      <c r="N41" s="2">
        <v>100</v>
      </c>
      <c r="O41" s="2">
        <v>100</v>
      </c>
      <c r="P41" s="2">
        <v>100</v>
      </c>
      <c r="Q41" s="2">
        <v>100</v>
      </c>
      <c r="R41" s="2">
        <v>100</v>
      </c>
      <c r="S41" s="2">
        <v>100</v>
      </c>
      <c r="T41" s="2">
        <v>100</v>
      </c>
      <c r="U41" s="2">
        <v>100</v>
      </c>
      <c r="V41" s="2">
        <v>100</v>
      </c>
      <c r="W41" s="2">
        <v>100</v>
      </c>
      <c r="X41" s="2">
        <v>100</v>
      </c>
      <c r="Y41" s="2">
        <v>100</v>
      </c>
      <c r="Z41" s="2">
        <v>100</v>
      </c>
      <c r="AA41" s="2">
        <v>100</v>
      </c>
      <c r="AB41" s="2">
        <v>100</v>
      </c>
      <c r="AC41" s="67">
        <v>100</v>
      </c>
      <c r="AD41" s="14">
        <v>100</v>
      </c>
      <c r="AE41" s="14">
        <v>100</v>
      </c>
    </row>
    <row r="42" spans="1:31">
      <c r="A42" s="9" t="s">
        <v>81</v>
      </c>
      <c r="B42" s="10"/>
      <c r="C42" s="6"/>
      <c r="D42" s="18"/>
      <c r="E42" s="41"/>
      <c r="F42" s="7"/>
      <c r="G42" s="2">
        <v>100</v>
      </c>
      <c r="H42" s="2">
        <v>100</v>
      </c>
      <c r="I42" s="2">
        <v>107.27784860847136</v>
      </c>
      <c r="J42" s="2">
        <v>111.57608836365689</v>
      </c>
      <c r="K42" s="2">
        <v>106.76836645717074</v>
      </c>
      <c r="L42" s="2">
        <v>111.31298274712012</v>
      </c>
      <c r="M42" s="2">
        <v>120.70672447967704</v>
      </c>
      <c r="N42" s="2">
        <v>117.55745312188824</v>
      </c>
      <c r="O42" s="2">
        <v>119.01208065547924</v>
      </c>
      <c r="P42" s="2">
        <v>114.43784122788756</v>
      </c>
      <c r="Q42" s="2">
        <v>114.03401929841863</v>
      </c>
      <c r="R42" s="2">
        <v>114.32781106628677</v>
      </c>
      <c r="S42" s="2">
        <v>114.32781106628677</v>
      </c>
      <c r="T42" s="2">
        <v>121.62149067568477</v>
      </c>
      <c r="U42" s="2">
        <v>121.10270314125962</v>
      </c>
      <c r="V42" s="2">
        <v>121.10270314125962</v>
      </c>
      <c r="W42" s="2">
        <v>120.41398220174936</v>
      </c>
      <c r="X42" s="2">
        <v>121.07685693508043</v>
      </c>
      <c r="Y42" s="2">
        <v>113.03008387262767</v>
      </c>
      <c r="Z42" s="2">
        <v>121.94090463560751</v>
      </c>
      <c r="AA42" s="2">
        <v>129.21310964266692</v>
      </c>
      <c r="AB42" s="2">
        <v>129.21310964266692</v>
      </c>
      <c r="AC42" s="66">
        <v>95.869657807937486</v>
      </c>
      <c r="AD42" s="11">
        <v>96.853830968692037</v>
      </c>
      <c r="AE42" s="11">
        <v>96.853830968692037</v>
      </c>
    </row>
    <row r="43" spans="1:31">
      <c r="A43" s="9"/>
      <c r="B43" s="12" t="s">
        <v>82</v>
      </c>
      <c r="C43" s="6"/>
      <c r="D43" s="18"/>
      <c r="E43" s="42"/>
      <c r="F43" s="7"/>
      <c r="G43" s="2">
        <v>100</v>
      </c>
      <c r="H43" s="2">
        <v>100</v>
      </c>
      <c r="I43" s="2">
        <v>100</v>
      </c>
      <c r="J43" s="2">
        <v>109.10430241344655</v>
      </c>
      <c r="K43" s="2">
        <v>109.10430241344655</v>
      </c>
      <c r="L43" s="2">
        <v>109.10430241344655</v>
      </c>
      <c r="M43" s="2">
        <v>109.10430241344655</v>
      </c>
      <c r="N43" s="2">
        <v>109.10430241344655</v>
      </c>
      <c r="O43" s="2">
        <v>109.10430241344655</v>
      </c>
      <c r="P43" s="2">
        <v>109.10430241344655</v>
      </c>
      <c r="Q43" s="2">
        <v>109.10430241344655</v>
      </c>
      <c r="R43" s="2">
        <v>109.10430241344655</v>
      </c>
      <c r="S43" s="2">
        <v>109.10430241344655</v>
      </c>
      <c r="T43" s="2">
        <v>109.10430241344655</v>
      </c>
      <c r="U43" s="2">
        <v>109.10430241344655</v>
      </c>
      <c r="V43" s="2">
        <v>109.10430241344655</v>
      </c>
      <c r="W43" s="2">
        <v>109.10430241344655</v>
      </c>
      <c r="X43" s="2">
        <v>111.42334825994924</v>
      </c>
      <c r="Y43" s="2">
        <v>109.19024289972864</v>
      </c>
      <c r="Z43" s="2">
        <v>109.20252011205466</v>
      </c>
      <c r="AA43" s="2">
        <v>109.19024289972864</v>
      </c>
      <c r="AB43" s="2">
        <v>109.19024289972864</v>
      </c>
      <c r="AC43" s="67">
        <v>104.14008775184757</v>
      </c>
      <c r="AD43" s="14">
        <v>100</v>
      </c>
      <c r="AE43" s="14">
        <v>100</v>
      </c>
    </row>
    <row r="44" spans="1:31">
      <c r="A44" s="9"/>
      <c r="B44" s="12" t="s">
        <v>83</v>
      </c>
      <c r="C44" s="6"/>
      <c r="D44" s="18"/>
      <c r="E44" s="42"/>
      <c r="F44" s="7"/>
      <c r="G44" s="2">
        <v>100.00000000000001</v>
      </c>
      <c r="H44" s="2">
        <v>100.00000000000001</v>
      </c>
      <c r="I44" s="2">
        <v>100.00000000000001</v>
      </c>
      <c r="J44" s="2">
        <v>103.65055437900747</v>
      </c>
      <c r="K44" s="2">
        <v>101.13458544549435</v>
      </c>
      <c r="L44" s="2">
        <v>110.91738563111622</v>
      </c>
      <c r="M44" s="2">
        <v>122.69856441106799</v>
      </c>
      <c r="N44" s="2">
        <v>123.75259771768278</v>
      </c>
      <c r="O44" s="2">
        <v>126.88384788221171</v>
      </c>
      <c r="P44" s="2">
        <v>126.88384788221171</v>
      </c>
      <c r="Q44" s="2">
        <v>126.01457554005523</v>
      </c>
      <c r="R44" s="2">
        <v>126.64699552402413</v>
      </c>
      <c r="S44" s="2">
        <v>126.64699552402413</v>
      </c>
      <c r="T44" s="2">
        <v>142.34746519722509</v>
      </c>
      <c r="U44" s="2">
        <v>140.0491584262162</v>
      </c>
      <c r="V44" s="2">
        <v>140.0491584262162</v>
      </c>
      <c r="W44" s="2">
        <v>131.59803934504916</v>
      </c>
      <c r="X44" s="2">
        <v>131.59803934504916</v>
      </c>
      <c r="Y44" s="2">
        <v>131.59803934504916</v>
      </c>
      <c r="Z44" s="2">
        <v>135.23016027246493</v>
      </c>
      <c r="AA44" s="2">
        <v>135.23016027246493</v>
      </c>
      <c r="AB44" s="2">
        <v>135.23016027246493</v>
      </c>
      <c r="AC44" s="67">
        <v>93.786941656222794</v>
      </c>
      <c r="AD44" s="14">
        <v>93.786941656222794</v>
      </c>
      <c r="AE44" s="14">
        <v>93.786941656222794</v>
      </c>
    </row>
    <row r="45" spans="1:31">
      <c r="A45" s="9"/>
      <c r="B45" s="12" t="s">
        <v>84</v>
      </c>
      <c r="C45" s="6"/>
      <c r="D45" s="18"/>
      <c r="E45" s="42"/>
      <c r="F45" s="7"/>
      <c r="G45" s="2">
        <v>100.00000000000001</v>
      </c>
      <c r="H45" s="2">
        <v>100.00000000000001</v>
      </c>
      <c r="I45" s="2">
        <v>129.15700868403761</v>
      </c>
      <c r="J45" s="2">
        <v>129.15700868403761</v>
      </c>
      <c r="K45" s="2">
        <v>114.5785043420188</v>
      </c>
      <c r="L45" s="2">
        <v>114.5785043420188</v>
      </c>
      <c r="M45" s="2">
        <v>130.28617919512897</v>
      </c>
      <c r="N45" s="2">
        <v>115.70767485311019</v>
      </c>
      <c r="O45" s="2">
        <v>115.70767485311019</v>
      </c>
      <c r="P45" s="2">
        <v>97.382047887207747</v>
      </c>
      <c r="Q45" s="2">
        <v>97.382047887207747</v>
      </c>
      <c r="R45" s="2">
        <v>97.382047887207747</v>
      </c>
      <c r="S45" s="2">
        <v>97.382047887207747</v>
      </c>
      <c r="T45" s="2">
        <v>97.382047887207747</v>
      </c>
      <c r="U45" s="2">
        <v>99.581067085905005</v>
      </c>
      <c r="V45" s="2">
        <v>99.581067085905005</v>
      </c>
      <c r="W45" s="2">
        <v>112.55039937458984</v>
      </c>
      <c r="X45" s="2">
        <v>112.55039937458984</v>
      </c>
      <c r="Y45" s="2">
        <v>82.870112456039976</v>
      </c>
      <c r="Z45" s="2">
        <v>111.79537840866739</v>
      </c>
      <c r="AA45" s="2">
        <v>140.9438365555863</v>
      </c>
      <c r="AB45" s="2">
        <v>140.9438365555863</v>
      </c>
      <c r="AC45" s="67">
        <v>90.143917957098779</v>
      </c>
      <c r="AD45" s="14">
        <v>99.952205439965454</v>
      </c>
      <c r="AE45" s="14">
        <v>99.952205439965454</v>
      </c>
    </row>
    <row r="46" spans="1:31">
      <c r="A46" s="9" t="s">
        <v>85</v>
      </c>
      <c r="B46" s="10"/>
      <c r="C46" s="6"/>
      <c r="D46" s="18"/>
      <c r="E46" s="41"/>
      <c r="F46" s="7"/>
      <c r="G46" s="2">
        <v>100.00000000000001</v>
      </c>
      <c r="H46" s="2">
        <v>100.00000000000001</v>
      </c>
      <c r="I46" s="2">
        <v>100.00000000000001</v>
      </c>
      <c r="J46" s="2">
        <v>100.00000000000001</v>
      </c>
      <c r="K46" s="2">
        <v>100.00000000000001</v>
      </c>
      <c r="L46" s="2">
        <v>100.00000000000001</v>
      </c>
      <c r="M46" s="2">
        <v>100.00000000000001</v>
      </c>
      <c r="N46" s="2">
        <v>100.00000000000001</v>
      </c>
      <c r="O46" s="2">
        <v>100.00000000000001</v>
      </c>
      <c r="P46" s="2">
        <v>100.00000000000001</v>
      </c>
      <c r="Q46" s="2">
        <v>100.00000000000001</v>
      </c>
      <c r="R46" s="2">
        <v>100.00000000000001</v>
      </c>
      <c r="S46" s="2">
        <v>100.00000000000001</v>
      </c>
      <c r="T46" s="2">
        <v>100.00000000000001</v>
      </c>
      <c r="U46" s="2">
        <v>100.00000000000001</v>
      </c>
      <c r="V46" s="2">
        <v>100.00000000000001</v>
      </c>
      <c r="W46" s="2">
        <v>100.00000000000001</v>
      </c>
      <c r="X46" s="2">
        <v>100.00000000000001</v>
      </c>
      <c r="Y46" s="2">
        <v>100.00000000000001</v>
      </c>
      <c r="Z46" s="2">
        <v>100.00000000000001</v>
      </c>
      <c r="AA46" s="2">
        <v>100.00000000000001</v>
      </c>
      <c r="AB46" s="2">
        <v>100.00000000000001</v>
      </c>
      <c r="AC46" s="66">
        <v>99.797419034647305</v>
      </c>
      <c r="AD46" s="11">
        <v>100</v>
      </c>
      <c r="AE46" s="11">
        <v>100</v>
      </c>
    </row>
    <row r="47" spans="1:31">
      <c r="A47" s="9" t="s">
        <v>86</v>
      </c>
      <c r="B47" s="10"/>
      <c r="C47" s="6"/>
      <c r="D47" s="6"/>
      <c r="E47" s="43"/>
      <c r="F47" s="7"/>
      <c r="G47" s="2">
        <v>100</v>
      </c>
      <c r="H47" s="2">
        <v>100</v>
      </c>
      <c r="I47" s="2">
        <v>100</v>
      </c>
      <c r="J47" s="2">
        <v>100</v>
      </c>
      <c r="K47" s="2">
        <v>100</v>
      </c>
      <c r="L47" s="2">
        <v>100</v>
      </c>
      <c r="M47" s="2">
        <v>100.09431813523176</v>
      </c>
      <c r="N47" s="2">
        <v>100.03910607534335</v>
      </c>
      <c r="O47" s="2">
        <v>100.03910607534335</v>
      </c>
      <c r="P47" s="2">
        <v>100.03910607534335</v>
      </c>
      <c r="Q47" s="2">
        <v>100.03910607534335</v>
      </c>
      <c r="R47" s="2">
        <v>99.988316480339876</v>
      </c>
      <c r="S47" s="2">
        <v>101.42820395105718</v>
      </c>
      <c r="T47" s="2">
        <v>102.46873010739408</v>
      </c>
      <c r="U47" s="2">
        <v>102.33329118738479</v>
      </c>
      <c r="V47" s="2">
        <v>102.33329118738479</v>
      </c>
      <c r="W47" s="2">
        <v>102.33329118738479</v>
      </c>
      <c r="X47" s="2">
        <v>102.33329118738479</v>
      </c>
      <c r="Y47" s="2">
        <v>102.33329118738479</v>
      </c>
      <c r="Z47" s="2">
        <v>102.33329118738479</v>
      </c>
      <c r="AA47" s="2">
        <v>104.19045830649958</v>
      </c>
      <c r="AB47" s="2">
        <v>104.19045830649958</v>
      </c>
      <c r="AC47" s="66">
        <v>108.76461143093705</v>
      </c>
      <c r="AD47" s="11">
        <v>99.346065768052512</v>
      </c>
      <c r="AE47" s="11">
        <v>100</v>
      </c>
    </row>
    <row r="48" spans="1:31">
      <c r="A48" s="9"/>
      <c r="B48" s="30" t="s">
        <v>87</v>
      </c>
      <c r="C48" s="31"/>
      <c r="D48" s="31"/>
      <c r="E48" s="31"/>
      <c r="F48" s="7"/>
      <c r="G48" s="2">
        <v>100.00000000000001</v>
      </c>
      <c r="H48" s="2">
        <v>100.00000000000001</v>
      </c>
      <c r="I48" s="2">
        <v>100.00000000000001</v>
      </c>
      <c r="J48" s="2">
        <v>100.00000000000001</v>
      </c>
      <c r="K48" s="2">
        <v>100.00000000000001</v>
      </c>
      <c r="L48" s="2">
        <v>100.00000000000001</v>
      </c>
      <c r="M48" s="2">
        <v>100.22306562982942</v>
      </c>
      <c r="N48" s="2">
        <v>100.29268577305777</v>
      </c>
      <c r="O48" s="2">
        <v>100.29268577305777</v>
      </c>
      <c r="P48" s="2">
        <v>100.29268577305777</v>
      </c>
      <c r="Q48" s="2">
        <v>100.29268577305777</v>
      </c>
      <c r="R48" s="2">
        <v>100.29268577305777</v>
      </c>
      <c r="S48" s="2">
        <v>100.29268577305777</v>
      </c>
      <c r="T48" s="2">
        <v>100.29268577305777</v>
      </c>
      <c r="U48" s="2">
        <v>100.29268577305777</v>
      </c>
      <c r="V48" s="2">
        <v>100.29268577305777</v>
      </c>
      <c r="W48" s="2">
        <v>100.29268577305777</v>
      </c>
      <c r="X48" s="2">
        <v>100.29268577305777</v>
      </c>
      <c r="Y48" s="2">
        <v>100.29268577305777</v>
      </c>
      <c r="Z48" s="2">
        <v>100.29268577305777</v>
      </c>
      <c r="AA48" s="2">
        <v>100.29268577305777</v>
      </c>
      <c r="AB48" s="2">
        <v>100.29268577305777</v>
      </c>
      <c r="AC48" s="70">
        <v>100.19956118922654</v>
      </c>
      <c r="AD48" s="32">
        <v>97.753031251102584</v>
      </c>
      <c r="AE48" s="32">
        <v>100</v>
      </c>
    </row>
    <row r="49" spans="1:31">
      <c r="A49" s="9"/>
      <c r="B49" s="12" t="s">
        <v>88</v>
      </c>
      <c r="C49" s="6"/>
      <c r="D49" s="18"/>
      <c r="E49" s="27"/>
      <c r="F49" s="7"/>
      <c r="G49" s="2">
        <v>100</v>
      </c>
      <c r="H49" s="2">
        <v>100</v>
      </c>
      <c r="I49" s="2">
        <v>100</v>
      </c>
      <c r="J49" s="2">
        <v>100</v>
      </c>
      <c r="K49" s="2">
        <v>100</v>
      </c>
      <c r="L49" s="2">
        <v>100</v>
      </c>
      <c r="M49" s="2">
        <v>100</v>
      </c>
      <c r="N49" s="2">
        <v>99.253314208843818</v>
      </c>
      <c r="O49" s="2">
        <v>99.253314208843818</v>
      </c>
      <c r="P49" s="2">
        <v>99.253314208843818</v>
      </c>
      <c r="Q49" s="2">
        <v>99.253314208843818</v>
      </c>
      <c r="R49" s="2">
        <v>98.805302734150118</v>
      </c>
      <c r="S49" s="2">
        <v>98.805302734150118</v>
      </c>
      <c r="T49" s="2">
        <v>101.63313790734826</v>
      </c>
      <c r="U49" s="2">
        <v>100.4384406414984</v>
      </c>
      <c r="V49" s="2">
        <v>100.4384406414984</v>
      </c>
      <c r="W49" s="2">
        <v>100.4384406414984</v>
      </c>
      <c r="X49" s="2">
        <v>100.4384406414984</v>
      </c>
      <c r="Y49" s="2">
        <v>100.4384406414984</v>
      </c>
      <c r="Z49" s="2">
        <v>100.4384406414984</v>
      </c>
      <c r="AA49" s="2">
        <v>100.4384406414984</v>
      </c>
      <c r="AB49" s="2">
        <v>100.4384406414984</v>
      </c>
      <c r="AC49" s="67">
        <v>114.02050250612955</v>
      </c>
      <c r="AD49" s="14">
        <v>100</v>
      </c>
      <c r="AE49" s="14">
        <v>100</v>
      </c>
    </row>
    <row r="50" spans="1:31">
      <c r="A50" s="9"/>
      <c r="B50" s="12" t="s">
        <v>89</v>
      </c>
      <c r="C50" s="6"/>
      <c r="D50" s="18"/>
      <c r="E50" s="27"/>
      <c r="F50" s="7"/>
      <c r="G50" s="2">
        <v>100</v>
      </c>
      <c r="H50" s="2">
        <v>100</v>
      </c>
      <c r="I50" s="2">
        <v>100</v>
      </c>
      <c r="J50" s="2">
        <v>100</v>
      </c>
      <c r="K50" s="2">
        <v>100</v>
      </c>
      <c r="L50" s="2">
        <v>100</v>
      </c>
      <c r="M50" s="2">
        <v>100</v>
      </c>
      <c r="N50" s="2">
        <v>100</v>
      </c>
      <c r="O50" s="2">
        <v>100</v>
      </c>
      <c r="P50" s="2">
        <v>100</v>
      </c>
      <c r="Q50" s="2">
        <v>100</v>
      </c>
      <c r="R50" s="2">
        <v>100</v>
      </c>
      <c r="S50" s="2">
        <v>103.10450086389184</v>
      </c>
      <c r="T50" s="2">
        <v>104.65675129583776</v>
      </c>
      <c r="U50" s="2">
        <v>104.65675129583776</v>
      </c>
      <c r="V50" s="2">
        <v>104.65675129583776</v>
      </c>
      <c r="W50" s="2">
        <v>104.65675129583776</v>
      </c>
      <c r="X50" s="2">
        <v>104.65675129583776</v>
      </c>
      <c r="Y50" s="2">
        <v>104.65675129583776</v>
      </c>
      <c r="Z50" s="2">
        <v>104.65675129583776</v>
      </c>
      <c r="AA50" s="2">
        <v>108.66093706933511</v>
      </c>
      <c r="AB50" s="2">
        <v>108.66093706933511</v>
      </c>
      <c r="AC50" s="67">
        <v>114.93881168816129</v>
      </c>
      <c r="AD50" s="14">
        <v>100.43199495189646</v>
      </c>
      <c r="AE50" s="14">
        <v>100</v>
      </c>
    </row>
    <row r="51" spans="1:31">
      <c r="A51" s="9" t="s">
        <v>90</v>
      </c>
      <c r="B51" s="10"/>
      <c r="C51" s="6"/>
      <c r="D51" s="18"/>
      <c r="E51" s="27"/>
      <c r="F51" s="7"/>
      <c r="G51" s="2">
        <v>100</v>
      </c>
      <c r="H51" s="2">
        <v>100</v>
      </c>
      <c r="I51" s="2">
        <v>100</v>
      </c>
      <c r="J51" s="2">
        <v>100</v>
      </c>
      <c r="K51" s="2">
        <v>100</v>
      </c>
      <c r="L51" s="2">
        <v>100</v>
      </c>
      <c r="M51" s="2">
        <v>100</v>
      </c>
      <c r="N51" s="2">
        <v>100</v>
      </c>
      <c r="O51" s="2">
        <v>128.57142857142858</v>
      </c>
      <c r="P51" s="2">
        <v>128.57142857142858</v>
      </c>
      <c r="Q51" s="2">
        <v>128.57142857142858</v>
      </c>
      <c r="R51" s="2">
        <v>128.57142857142858</v>
      </c>
      <c r="S51" s="2">
        <v>128.57142857142858</v>
      </c>
      <c r="T51" s="2">
        <v>128.57142857142858</v>
      </c>
      <c r="U51" s="2">
        <v>128.57142857142858</v>
      </c>
      <c r="V51" s="2">
        <v>128.57142857142858</v>
      </c>
      <c r="W51" s="2">
        <v>128.57142857142858</v>
      </c>
      <c r="X51" s="2">
        <v>128.57142857142858</v>
      </c>
      <c r="Y51" s="2">
        <v>128.57142857142858</v>
      </c>
      <c r="Z51" s="2">
        <v>128.57142857142858</v>
      </c>
      <c r="AA51" s="2">
        <v>152.38095238095238</v>
      </c>
      <c r="AB51" s="2">
        <v>152.38095238095238</v>
      </c>
      <c r="AC51" s="66">
        <v>104.3478260869565</v>
      </c>
      <c r="AD51" s="11">
        <v>100</v>
      </c>
      <c r="AE51" s="11">
        <v>100</v>
      </c>
    </row>
    <row r="52" spans="1:31">
      <c r="A52" s="9" t="s">
        <v>91</v>
      </c>
      <c r="B52" s="10"/>
      <c r="C52" s="6"/>
      <c r="D52" s="18"/>
      <c r="E52" s="27"/>
      <c r="F52" s="7"/>
      <c r="G52" s="2">
        <v>100</v>
      </c>
      <c r="H52" s="2">
        <v>100</v>
      </c>
      <c r="I52" s="2">
        <v>100</v>
      </c>
      <c r="J52" s="2">
        <v>100</v>
      </c>
      <c r="K52" s="2">
        <v>100</v>
      </c>
      <c r="L52" s="2">
        <v>102.63515992172829</v>
      </c>
      <c r="M52" s="2">
        <v>102.63515992172829</v>
      </c>
      <c r="N52" s="2">
        <v>102.63515992172829</v>
      </c>
      <c r="O52" s="2">
        <v>102.77788596851848</v>
      </c>
      <c r="P52" s="2">
        <v>102.77788596851848</v>
      </c>
      <c r="Q52" s="2">
        <v>113.31852565543164</v>
      </c>
      <c r="R52" s="2">
        <v>113.31852565543164</v>
      </c>
      <c r="S52" s="2">
        <v>113.31852565543164</v>
      </c>
      <c r="T52" s="2">
        <v>113.31852565543164</v>
      </c>
      <c r="U52" s="2">
        <v>115.45941635728435</v>
      </c>
      <c r="V52" s="2">
        <v>115.45941635728435</v>
      </c>
      <c r="W52" s="2">
        <v>115.45941635728435</v>
      </c>
      <c r="X52" s="2">
        <v>115.45941635728435</v>
      </c>
      <c r="Y52" s="2">
        <v>115.45941635728435</v>
      </c>
      <c r="Z52" s="2">
        <v>115.45941635728435</v>
      </c>
      <c r="AA52" s="2">
        <v>115.45941635728435</v>
      </c>
      <c r="AB52" s="2">
        <v>115.45941635728435</v>
      </c>
      <c r="AC52" s="66">
        <v>101.11468015678933</v>
      </c>
      <c r="AD52" s="11">
        <v>100.84103259585042</v>
      </c>
      <c r="AE52" s="11">
        <v>100</v>
      </c>
    </row>
    <row r="53" spans="1:31">
      <c r="A53" s="9"/>
      <c r="B53" s="12" t="s">
        <v>92</v>
      </c>
      <c r="C53" s="6"/>
      <c r="D53" s="18"/>
      <c r="E53" s="27"/>
      <c r="F53" s="7"/>
      <c r="G53" s="2">
        <v>100</v>
      </c>
      <c r="H53" s="2">
        <v>100</v>
      </c>
      <c r="I53" s="2">
        <v>100</v>
      </c>
      <c r="J53" s="2">
        <v>100</v>
      </c>
      <c r="K53" s="2">
        <v>100</v>
      </c>
      <c r="L53" s="2">
        <v>106.49004355698257</v>
      </c>
      <c r="M53" s="2">
        <v>106.49004355698257</v>
      </c>
      <c r="N53" s="2">
        <v>106.49004355698257</v>
      </c>
      <c r="O53" s="2">
        <v>106.84155856476119</v>
      </c>
      <c r="P53" s="2">
        <v>106.84155856476119</v>
      </c>
      <c r="Q53" s="2">
        <v>132.8017327926915</v>
      </c>
      <c r="R53" s="2">
        <v>132.8017327926915</v>
      </c>
      <c r="S53" s="2">
        <v>132.8017327926915</v>
      </c>
      <c r="T53" s="2">
        <v>132.8017327926915</v>
      </c>
      <c r="U53" s="2">
        <v>138.07445790937066</v>
      </c>
      <c r="V53" s="2">
        <v>138.07445790937066</v>
      </c>
      <c r="W53" s="2">
        <v>138.07445790937066</v>
      </c>
      <c r="X53" s="2">
        <v>138.07445790937066</v>
      </c>
      <c r="Y53" s="2">
        <v>138.07445790937066</v>
      </c>
      <c r="Z53" s="2">
        <v>138.07445790937066</v>
      </c>
      <c r="AA53" s="2">
        <v>138.07445790937066</v>
      </c>
      <c r="AB53" s="2">
        <v>138.07445790937066</v>
      </c>
      <c r="AC53" s="67">
        <v>103.41537852845771</v>
      </c>
      <c r="AD53" s="14">
        <v>102.56260849831813</v>
      </c>
      <c r="AE53" s="14">
        <v>100</v>
      </c>
    </row>
    <row r="54" spans="1:31">
      <c r="A54" s="9"/>
      <c r="B54" s="12" t="s">
        <v>93</v>
      </c>
      <c r="C54" s="6"/>
      <c r="D54" s="18"/>
      <c r="E54" s="42"/>
      <c r="F54" s="7"/>
      <c r="G54" s="2">
        <v>100</v>
      </c>
      <c r="H54" s="2">
        <v>100</v>
      </c>
      <c r="I54" s="2">
        <v>100</v>
      </c>
      <c r="J54" s="2">
        <v>100</v>
      </c>
      <c r="K54" s="2">
        <v>100</v>
      </c>
      <c r="L54" s="2">
        <v>100</v>
      </c>
      <c r="M54" s="2">
        <v>100</v>
      </c>
      <c r="N54" s="2">
        <v>100</v>
      </c>
      <c r="O54" s="2">
        <v>100</v>
      </c>
      <c r="P54" s="2">
        <v>100</v>
      </c>
      <c r="Q54" s="2">
        <v>100</v>
      </c>
      <c r="R54" s="2">
        <v>100</v>
      </c>
      <c r="S54" s="2">
        <v>100</v>
      </c>
      <c r="T54" s="2">
        <v>100</v>
      </c>
      <c r="U54" s="2">
        <v>100</v>
      </c>
      <c r="V54" s="2">
        <v>100</v>
      </c>
      <c r="W54" s="2">
        <v>100</v>
      </c>
      <c r="X54" s="2">
        <v>100</v>
      </c>
      <c r="Y54" s="2">
        <v>100</v>
      </c>
      <c r="Z54" s="2">
        <v>100</v>
      </c>
      <c r="AA54" s="2">
        <v>100</v>
      </c>
      <c r="AB54" s="2">
        <v>100</v>
      </c>
      <c r="AC54" s="67">
        <v>100</v>
      </c>
      <c r="AD54" s="14">
        <v>100</v>
      </c>
      <c r="AE54" s="14">
        <v>100</v>
      </c>
    </row>
    <row r="55" spans="1:31">
      <c r="A55" s="9" t="s">
        <v>94</v>
      </c>
      <c r="B55" s="10"/>
      <c r="C55" s="6"/>
      <c r="D55" s="18"/>
      <c r="E55" s="41"/>
      <c r="F55" s="7"/>
      <c r="G55" s="2">
        <v>99.999999999999986</v>
      </c>
      <c r="H55" s="2">
        <v>102.66766279869972</v>
      </c>
      <c r="I55" s="2">
        <v>102.66766279869972</v>
      </c>
      <c r="J55" s="2">
        <v>102.66766279869972</v>
      </c>
      <c r="K55" s="2">
        <v>102.66766279869972</v>
      </c>
      <c r="L55" s="2">
        <v>102.66766279869972</v>
      </c>
      <c r="M55" s="2">
        <v>103.66290135046476</v>
      </c>
      <c r="N55" s="2">
        <v>102.63679898458696</v>
      </c>
      <c r="O55" s="2">
        <v>102.63679898458696</v>
      </c>
      <c r="P55" s="2">
        <v>102.63679898458696</v>
      </c>
      <c r="Q55" s="2">
        <v>102.19596033646278</v>
      </c>
      <c r="R55" s="2">
        <v>102.19596033646278</v>
      </c>
      <c r="S55" s="2">
        <v>102.19596033646278</v>
      </c>
      <c r="T55" s="2">
        <v>106.06340152232085</v>
      </c>
      <c r="U55" s="2">
        <v>105.92806818422751</v>
      </c>
      <c r="V55" s="2">
        <v>105.91656407322874</v>
      </c>
      <c r="W55" s="2">
        <v>110.45493607096078</v>
      </c>
      <c r="X55" s="2">
        <v>110.59108519917768</v>
      </c>
      <c r="Y55" s="2">
        <v>110.97288726370218</v>
      </c>
      <c r="Z55" s="2">
        <v>112.68913337656717</v>
      </c>
      <c r="AA55" s="2">
        <v>112.49573478574138</v>
      </c>
      <c r="AB55" s="2">
        <v>112.49573478574138</v>
      </c>
      <c r="AC55" s="66">
        <v>102.39442516751684</v>
      </c>
      <c r="AD55" s="11">
        <v>99.500610030520079</v>
      </c>
      <c r="AE55" s="11">
        <v>100.25518718165142</v>
      </c>
    </row>
    <row r="56" spans="1:31">
      <c r="A56" s="9"/>
      <c r="B56" s="12" t="s">
        <v>95</v>
      </c>
      <c r="C56" s="6"/>
      <c r="D56" s="18"/>
      <c r="E56" s="42"/>
      <c r="F56" s="7"/>
      <c r="G56" s="2">
        <v>99.999999999999972</v>
      </c>
      <c r="H56" s="2">
        <v>102.92839791544746</v>
      </c>
      <c r="I56" s="2">
        <v>102.92839791544746</v>
      </c>
      <c r="J56" s="2">
        <v>102.92839791544746</v>
      </c>
      <c r="K56" s="2">
        <v>102.92839791544746</v>
      </c>
      <c r="L56" s="2">
        <v>102.92839791544746</v>
      </c>
      <c r="M56" s="2">
        <v>104.02091024563487</v>
      </c>
      <c r="N56" s="2">
        <v>102.72259692673421</v>
      </c>
      <c r="O56" s="2">
        <v>102.72259692673421</v>
      </c>
      <c r="P56" s="2">
        <v>102.72259692673421</v>
      </c>
      <c r="Q56" s="2">
        <v>102.23867108016741</v>
      </c>
      <c r="R56" s="2">
        <v>102.23867108016741</v>
      </c>
      <c r="S56" s="2">
        <v>102.23867108016741</v>
      </c>
      <c r="T56" s="2">
        <v>105.79173552214483</v>
      </c>
      <c r="U56" s="2">
        <v>105.64317481748748</v>
      </c>
      <c r="V56" s="2">
        <v>105.64317481748748</v>
      </c>
      <c r="W56" s="2">
        <v>110.61249496150165</v>
      </c>
      <c r="X56" s="2">
        <v>110.76195119092267</v>
      </c>
      <c r="Y56" s="2">
        <v>111.17888714952917</v>
      </c>
      <c r="Z56" s="2">
        <v>113.06287771301359</v>
      </c>
      <c r="AA56" s="2">
        <v>112.85275962505821</v>
      </c>
      <c r="AB56" s="2">
        <v>112.85275962505821</v>
      </c>
      <c r="AC56" s="67">
        <v>101.58724044251866</v>
      </c>
      <c r="AD56" s="14">
        <v>99.451206991530611</v>
      </c>
      <c r="AE56" s="14">
        <v>100.27667405604845</v>
      </c>
    </row>
    <row r="57" spans="1:31">
      <c r="A57" s="9"/>
      <c r="B57" s="12" t="s">
        <v>96</v>
      </c>
      <c r="C57" s="6"/>
      <c r="D57" s="18"/>
      <c r="E57" s="40"/>
      <c r="F57" s="44"/>
      <c r="G57" s="3">
        <v>100.00000000000001</v>
      </c>
      <c r="H57" s="3">
        <v>100.00000000000001</v>
      </c>
      <c r="I57" s="3">
        <v>100.00000000000001</v>
      </c>
      <c r="J57" s="3">
        <v>100.00000000000001</v>
      </c>
      <c r="K57" s="3">
        <v>100.00000000000001</v>
      </c>
      <c r="L57" s="3">
        <v>100.00000000000001</v>
      </c>
      <c r="M57" s="3">
        <v>100.00000000000001</v>
      </c>
      <c r="N57" s="3">
        <v>102.23001209653353</v>
      </c>
      <c r="O57" s="3">
        <v>102.23001209653353</v>
      </c>
      <c r="P57" s="3">
        <v>102.23001209653353</v>
      </c>
      <c r="Q57" s="3">
        <v>102.23001209653353</v>
      </c>
      <c r="R57" s="3">
        <v>102.23001209653353</v>
      </c>
      <c r="S57" s="3">
        <v>102.23001209653353</v>
      </c>
      <c r="T57" s="3">
        <v>111.21095892301166</v>
      </c>
      <c r="U57" s="3">
        <v>111.21095892301166</v>
      </c>
      <c r="V57" s="3">
        <v>111.04715224877656</v>
      </c>
      <c r="W57" s="3">
        <v>111.21095892301166</v>
      </c>
      <c r="X57" s="3">
        <v>111.21095892301166</v>
      </c>
      <c r="Y57" s="3">
        <v>111.23927653693589</v>
      </c>
      <c r="Z57" s="3">
        <v>111.23927653693589</v>
      </c>
      <c r="AA57" s="3">
        <v>111.21095892301166</v>
      </c>
      <c r="AB57" s="3">
        <v>111.21095892301166</v>
      </c>
      <c r="AC57" s="67">
        <v>115.80455956771945</v>
      </c>
      <c r="AD57" s="14">
        <v>100.10934112440471</v>
      </c>
      <c r="AE57" s="14">
        <v>100</v>
      </c>
    </row>
    <row r="58" spans="1:31">
      <c r="A58" s="9"/>
      <c r="B58" s="12" t="s">
        <v>97</v>
      </c>
      <c r="C58" s="6"/>
      <c r="D58" s="18"/>
      <c r="E58" s="40"/>
      <c r="F58" s="44"/>
      <c r="G58" s="3">
        <v>100</v>
      </c>
      <c r="H58" s="3">
        <v>100</v>
      </c>
      <c r="I58" s="3">
        <v>100</v>
      </c>
      <c r="J58" s="3">
        <v>100</v>
      </c>
      <c r="K58" s="3">
        <v>100</v>
      </c>
      <c r="L58" s="3">
        <v>100</v>
      </c>
      <c r="M58" s="3">
        <v>100</v>
      </c>
      <c r="N58" s="3">
        <v>100</v>
      </c>
      <c r="O58" s="3">
        <v>100</v>
      </c>
      <c r="P58" s="3">
        <v>100</v>
      </c>
      <c r="Q58" s="3">
        <v>100</v>
      </c>
      <c r="R58" s="3">
        <v>100</v>
      </c>
      <c r="S58" s="3">
        <v>100</v>
      </c>
      <c r="T58" s="3">
        <v>100</v>
      </c>
      <c r="U58" s="3">
        <v>100</v>
      </c>
      <c r="V58" s="3">
        <v>100</v>
      </c>
      <c r="W58" s="3">
        <v>100</v>
      </c>
      <c r="X58" s="3">
        <v>100</v>
      </c>
      <c r="Y58" s="3">
        <v>100</v>
      </c>
      <c r="Z58" s="3">
        <v>100</v>
      </c>
      <c r="AA58" s="3">
        <v>100</v>
      </c>
      <c r="AB58" s="3">
        <v>100</v>
      </c>
      <c r="AC58" s="67">
        <v>100</v>
      </c>
      <c r="AD58" s="14">
        <v>100</v>
      </c>
      <c r="AE58" s="14">
        <v>100</v>
      </c>
    </row>
    <row r="59" spans="1:3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</sheetData>
  <mergeCells count="3">
    <mergeCell ref="AC2:AE2"/>
    <mergeCell ref="A3:F4"/>
    <mergeCell ref="A1:AE1"/>
  </mergeCells>
  <conditionalFormatting sqref="A6:E58 AC6:AE58">
    <cfRule type="cellIs" dxfId="0" priority="2" stopIfTrue="1" operator="lessThan">
      <formula>0.001</formula>
    </cfRule>
  </conditionalFormatting>
  <pageMargins left="0.67" right="0.25" top="0.28000000000000003" bottom="0.26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L12" sqref="L12"/>
    </sheetView>
  </sheetViews>
  <sheetFormatPr defaultRowHeight="15"/>
  <cols>
    <col min="1" max="1" width="5.28515625" style="202" customWidth="1"/>
    <col min="2" max="2" width="2.5703125" style="202" customWidth="1"/>
    <col min="3" max="3" width="20.85546875" style="202" customWidth="1"/>
    <col min="4" max="4" width="17.140625" style="202" customWidth="1"/>
    <col min="5" max="5" width="17.42578125" style="202" customWidth="1"/>
    <col min="6" max="6" width="13.140625" style="202" customWidth="1"/>
    <col min="7" max="7" width="14" style="202" customWidth="1"/>
    <col min="8" max="16384" width="9.140625" style="202"/>
  </cols>
  <sheetData>
    <row r="1" spans="1:7" ht="15" customHeight="1">
      <c r="A1" s="270" t="s">
        <v>290</v>
      </c>
      <c r="B1" s="270"/>
      <c r="C1" s="270"/>
      <c r="D1" s="270"/>
      <c r="E1" s="270"/>
      <c r="F1" s="270"/>
      <c r="G1" s="270"/>
    </row>
    <row r="2" spans="1:7" ht="7.5" customHeight="1"/>
    <row r="3" spans="1:7" ht="15" customHeight="1">
      <c r="A3" s="271" t="s">
        <v>291</v>
      </c>
      <c r="B3" s="271" t="s">
        <v>292</v>
      </c>
      <c r="C3" s="272"/>
      <c r="D3" s="273">
        <v>2015</v>
      </c>
      <c r="E3" s="275">
        <v>2016</v>
      </c>
      <c r="F3" s="341" t="s">
        <v>328</v>
      </c>
      <c r="G3" s="342"/>
    </row>
    <row r="4" spans="1:7" ht="30">
      <c r="A4" s="272"/>
      <c r="B4" s="272"/>
      <c r="C4" s="272"/>
      <c r="D4" s="274"/>
      <c r="E4" s="276"/>
      <c r="F4" s="343" t="s">
        <v>459</v>
      </c>
      <c r="G4" s="343" t="s">
        <v>458</v>
      </c>
    </row>
    <row r="5" spans="1:7" ht="15" customHeight="1">
      <c r="A5" s="203">
        <v>1</v>
      </c>
      <c r="B5" s="277" t="s">
        <v>293</v>
      </c>
      <c r="C5" s="278"/>
      <c r="D5" s="204">
        <v>979166.66700000002</v>
      </c>
      <c r="E5" s="204">
        <v>1177777.7779999999</v>
      </c>
      <c r="F5" s="340">
        <f>E5/D5*100</f>
        <v>120.28368792500981</v>
      </c>
      <c r="G5" s="204">
        <f>E5-D5</f>
        <v>198611.11099999992</v>
      </c>
    </row>
    <row r="6" spans="1:7" ht="15" customHeight="1">
      <c r="A6" s="205">
        <v>2</v>
      </c>
      <c r="B6" s="268" t="s">
        <v>294</v>
      </c>
      <c r="C6" s="269"/>
      <c r="D6" s="206">
        <v>1037500</v>
      </c>
      <c r="E6" s="206">
        <v>980000</v>
      </c>
      <c r="F6" s="340">
        <f t="shared" ref="F6:F39" si="0">E6/D6*100</f>
        <v>94.4578313253012</v>
      </c>
      <c r="G6" s="204">
        <f t="shared" ref="G6:G39" si="1">E6-D6</f>
        <v>-57500</v>
      </c>
    </row>
    <row r="7" spans="1:7" ht="15" customHeight="1">
      <c r="A7" s="205">
        <v>3</v>
      </c>
      <c r="B7" s="268" t="s">
        <v>295</v>
      </c>
      <c r="C7" s="269"/>
      <c r="D7" s="206">
        <v>900000</v>
      </c>
      <c r="E7" s="206">
        <v>860000</v>
      </c>
      <c r="F7" s="340">
        <f t="shared" si="0"/>
        <v>95.555555555555557</v>
      </c>
      <c r="G7" s="204">
        <f t="shared" si="1"/>
        <v>-40000</v>
      </c>
    </row>
    <row r="8" spans="1:7" ht="15" customHeight="1">
      <c r="A8" s="205">
        <v>4</v>
      </c>
      <c r="B8" s="268" t="s">
        <v>296</v>
      </c>
      <c r="C8" s="269"/>
      <c r="D8" s="206">
        <v>666666.66700000002</v>
      </c>
      <c r="E8" s="206">
        <v>577777.77800000005</v>
      </c>
      <c r="F8" s="340">
        <f t="shared" si="0"/>
        <v>86.666666656666663</v>
      </c>
      <c r="G8" s="204">
        <f t="shared" si="1"/>
        <v>-88888.888999999966</v>
      </c>
    </row>
    <row r="9" spans="1:7" ht="15" customHeight="1">
      <c r="A9" s="205">
        <v>5</v>
      </c>
      <c r="B9" s="268" t="s">
        <v>297</v>
      </c>
      <c r="C9" s="269"/>
      <c r="D9" s="206">
        <v>658333.33299999998</v>
      </c>
      <c r="E9" s="206">
        <v>566666.66700000002</v>
      </c>
      <c r="F9" s="340">
        <f t="shared" si="0"/>
        <v>86.075949461304276</v>
      </c>
      <c r="G9" s="204">
        <f t="shared" si="1"/>
        <v>-91666.665999999968</v>
      </c>
    </row>
    <row r="10" spans="1:7" ht="15" customHeight="1">
      <c r="A10" s="205">
        <v>6</v>
      </c>
      <c r="B10" s="268" t="s">
        <v>298</v>
      </c>
      <c r="C10" s="269"/>
      <c r="D10" s="206">
        <v>408333.33299999998</v>
      </c>
      <c r="E10" s="206">
        <v>322222.22200000001</v>
      </c>
      <c r="F10" s="340">
        <f t="shared" si="0"/>
        <v>78.911564635846176</v>
      </c>
      <c r="G10" s="204">
        <f t="shared" si="1"/>
        <v>-86111.110999999975</v>
      </c>
    </row>
    <row r="11" spans="1:7" ht="15" customHeight="1">
      <c r="A11" s="205">
        <v>7</v>
      </c>
      <c r="B11" s="268" t="s">
        <v>299</v>
      </c>
      <c r="C11" s="269"/>
      <c r="D11" s="206">
        <v>403333.33299999998</v>
      </c>
      <c r="E11" s="206">
        <v>322222.22200000001</v>
      </c>
      <c r="F11" s="340">
        <f t="shared" si="0"/>
        <v>79.889807173462657</v>
      </c>
      <c r="G11" s="204">
        <f t="shared" si="1"/>
        <v>-81111.110999999975</v>
      </c>
    </row>
    <row r="12" spans="1:7" ht="15" customHeight="1">
      <c r="A12" s="205">
        <v>8</v>
      </c>
      <c r="B12" s="268" t="s">
        <v>300</v>
      </c>
      <c r="C12" s="269"/>
      <c r="D12" s="206">
        <v>934000</v>
      </c>
      <c r="E12" s="206">
        <v>684000</v>
      </c>
      <c r="F12" s="340">
        <f t="shared" si="0"/>
        <v>73.233404710920766</v>
      </c>
      <c r="G12" s="204">
        <f t="shared" si="1"/>
        <v>-250000</v>
      </c>
    </row>
    <row r="13" spans="1:7" ht="15" customHeight="1">
      <c r="A13" s="205">
        <v>9</v>
      </c>
      <c r="B13" s="268" t="s">
        <v>301</v>
      </c>
      <c r="C13" s="269"/>
      <c r="D13" s="206">
        <v>800000</v>
      </c>
      <c r="E13" s="206">
        <v>571428.571</v>
      </c>
      <c r="F13" s="340">
        <f t="shared" si="0"/>
        <v>71.428571375000004</v>
      </c>
      <c r="G13" s="204">
        <f t="shared" si="1"/>
        <v>-228571.429</v>
      </c>
    </row>
    <row r="14" spans="1:7" ht="15" customHeight="1">
      <c r="A14" s="205">
        <v>10</v>
      </c>
      <c r="B14" s="268" t="s">
        <v>302</v>
      </c>
      <c r="C14" s="269"/>
      <c r="D14" s="206">
        <v>750000</v>
      </c>
      <c r="E14" s="206">
        <v>533333.33299999998</v>
      </c>
      <c r="F14" s="340">
        <f t="shared" si="0"/>
        <v>71.111111066666666</v>
      </c>
      <c r="G14" s="204">
        <f t="shared" si="1"/>
        <v>-216666.66700000002</v>
      </c>
    </row>
    <row r="15" spans="1:7" ht="15" customHeight="1">
      <c r="A15" s="205">
        <v>11</v>
      </c>
      <c r="B15" s="268" t="s">
        <v>303</v>
      </c>
      <c r="C15" s="269"/>
      <c r="D15" s="206">
        <v>561000</v>
      </c>
      <c r="E15" s="206">
        <v>373809.52399999998</v>
      </c>
      <c r="F15" s="340">
        <f t="shared" si="0"/>
        <v>66.632713725490191</v>
      </c>
      <c r="G15" s="204">
        <f t="shared" si="1"/>
        <v>-187190.47600000002</v>
      </c>
    </row>
    <row r="16" spans="1:7" ht="15" customHeight="1">
      <c r="A16" s="205">
        <v>12</v>
      </c>
      <c r="B16" s="268" t="s">
        <v>304</v>
      </c>
      <c r="C16" s="269"/>
      <c r="D16" s="206">
        <v>552000</v>
      </c>
      <c r="E16" s="206">
        <v>366666.66700000002</v>
      </c>
      <c r="F16" s="340">
        <f t="shared" si="0"/>
        <v>66.425120833333338</v>
      </c>
      <c r="G16" s="204">
        <f t="shared" si="1"/>
        <v>-185333.33299999998</v>
      </c>
    </row>
    <row r="17" spans="1:7" ht="15" customHeight="1">
      <c r="A17" s="205">
        <v>13</v>
      </c>
      <c r="B17" s="268" t="s">
        <v>305</v>
      </c>
      <c r="C17" s="269"/>
      <c r="D17" s="206">
        <v>322222.22200000001</v>
      </c>
      <c r="E17" s="206">
        <v>163777.77799999999</v>
      </c>
      <c r="F17" s="340">
        <f t="shared" si="0"/>
        <v>50.827586310915571</v>
      </c>
      <c r="G17" s="204">
        <f t="shared" si="1"/>
        <v>-158444.44400000002</v>
      </c>
    </row>
    <row r="18" spans="1:7" ht="15" customHeight="1">
      <c r="A18" s="205">
        <v>14</v>
      </c>
      <c r="B18" s="268" t="s">
        <v>306</v>
      </c>
      <c r="C18" s="269"/>
      <c r="D18" s="206">
        <v>322222.22200000001</v>
      </c>
      <c r="E18" s="206">
        <v>163777.77799999999</v>
      </c>
      <c r="F18" s="340">
        <f t="shared" si="0"/>
        <v>50.827586310915571</v>
      </c>
      <c r="G18" s="204">
        <f t="shared" si="1"/>
        <v>-158444.44400000002</v>
      </c>
    </row>
    <row r="19" spans="1:7" ht="15" customHeight="1">
      <c r="A19" s="205">
        <v>15</v>
      </c>
      <c r="B19" s="268" t="s">
        <v>307</v>
      </c>
      <c r="C19" s="269"/>
      <c r="D19" s="206">
        <v>995000</v>
      </c>
      <c r="E19" s="206">
        <v>705238.09499999997</v>
      </c>
      <c r="F19" s="340">
        <f t="shared" si="0"/>
        <v>70.878200502512556</v>
      </c>
      <c r="G19" s="204">
        <f t="shared" si="1"/>
        <v>-289761.90500000003</v>
      </c>
    </row>
    <row r="20" spans="1:7" ht="15" customHeight="1">
      <c r="A20" s="205">
        <v>16</v>
      </c>
      <c r="B20" s="268" t="s">
        <v>308</v>
      </c>
      <c r="C20" s="269"/>
      <c r="D20" s="206">
        <v>1025000</v>
      </c>
      <c r="E20" s="206">
        <v>700000</v>
      </c>
      <c r="F20" s="340">
        <f t="shared" si="0"/>
        <v>68.292682926829272</v>
      </c>
      <c r="G20" s="204">
        <f t="shared" si="1"/>
        <v>-325000</v>
      </c>
    </row>
    <row r="21" spans="1:7" ht="15" customHeight="1">
      <c r="A21" s="205">
        <v>17</v>
      </c>
      <c r="B21" s="268" t="s">
        <v>309</v>
      </c>
      <c r="C21" s="269"/>
      <c r="D21" s="206">
        <v>758000</v>
      </c>
      <c r="E21" s="206">
        <v>532380.95200000005</v>
      </c>
      <c r="F21" s="340">
        <f t="shared" si="0"/>
        <v>70.23495408970976</v>
      </c>
      <c r="G21" s="204">
        <f t="shared" si="1"/>
        <v>-225619.04799999995</v>
      </c>
    </row>
    <row r="22" spans="1:7" ht="15" customHeight="1">
      <c r="A22" s="205">
        <v>18</v>
      </c>
      <c r="B22" s="268" t="s">
        <v>310</v>
      </c>
      <c r="C22" s="269"/>
      <c r="D22" s="206">
        <v>552000</v>
      </c>
      <c r="E22" s="206">
        <v>358571.429</v>
      </c>
      <c r="F22" s="340">
        <f t="shared" si="0"/>
        <v>64.958592210144928</v>
      </c>
      <c r="G22" s="204">
        <f t="shared" si="1"/>
        <v>-193428.571</v>
      </c>
    </row>
    <row r="23" spans="1:7" ht="15" customHeight="1">
      <c r="A23" s="205">
        <v>19</v>
      </c>
      <c r="B23" s="268" t="s">
        <v>311</v>
      </c>
      <c r="C23" s="269"/>
      <c r="D23" s="206">
        <v>545000</v>
      </c>
      <c r="E23" s="206">
        <v>359047.61900000001</v>
      </c>
      <c r="F23" s="340">
        <f t="shared" si="0"/>
        <v>65.880297064220187</v>
      </c>
      <c r="G23" s="204">
        <f t="shared" si="1"/>
        <v>-185952.38099999999</v>
      </c>
    </row>
    <row r="24" spans="1:7" ht="15" customHeight="1">
      <c r="A24" s="205">
        <v>20</v>
      </c>
      <c r="B24" s="268" t="s">
        <v>312</v>
      </c>
      <c r="C24" s="269"/>
      <c r="D24" s="206">
        <v>281111.11099999998</v>
      </c>
      <c r="E24" s="206">
        <v>141500</v>
      </c>
      <c r="F24" s="340">
        <f t="shared" si="0"/>
        <v>50.335968399342278</v>
      </c>
      <c r="G24" s="204">
        <f t="shared" si="1"/>
        <v>-139611.11099999998</v>
      </c>
    </row>
    <row r="25" spans="1:7" ht="15" customHeight="1">
      <c r="A25" s="205">
        <v>21</v>
      </c>
      <c r="B25" s="268" t="s">
        <v>313</v>
      </c>
      <c r="C25" s="269"/>
      <c r="D25" s="206">
        <v>281111.11099999998</v>
      </c>
      <c r="E25" s="206">
        <v>141500</v>
      </c>
      <c r="F25" s="340">
        <f t="shared" si="0"/>
        <v>50.335968399342278</v>
      </c>
      <c r="G25" s="204">
        <f t="shared" si="1"/>
        <v>-139611.11099999998</v>
      </c>
    </row>
    <row r="26" spans="1:7" ht="15" customHeight="1">
      <c r="A26" s="205">
        <v>22</v>
      </c>
      <c r="B26" s="268" t="s">
        <v>314</v>
      </c>
      <c r="C26" s="269"/>
      <c r="D26" s="206">
        <v>150000</v>
      </c>
      <c r="E26" s="206">
        <v>113000</v>
      </c>
      <c r="F26" s="340">
        <f t="shared" si="0"/>
        <v>75.333333333333329</v>
      </c>
      <c r="G26" s="204">
        <f t="shared" si="1"/>
        <v>-37000</v>
      </c>
    </row>
    <row r="27" spans="1:7" ht="15" customHeight="1">
      <c r="A27" s="205">
        <v>23</v>
      </c>
      <c r="B27" s="268" t="s">
        <v>315</v>
      </c>
      <c r="C27" s="269"/>
      <c r="D27" s="206">
        <v>133000</v>
      </c>
      <c r="E27" s="206">
        <v>91409.091</v>
      </c>
      <c r="F27" s="340">
        <f t="shared" si="0"/>
        <v>68.728639849624059</v>
      </c>
      <c r="G27" s="204">
        <f t="shared" si="1"/>
        <v>-41590.909</v>
      </c>
    </row>
    <row r="28" spans="1:7" ht="15" customHeight="1">
      <c r="A28" s="205">
        <v>24</v>
      </c>
      <c r="B28" s="268" t="s">
        <v>316</v>
      </c>
      <c r="C28" s="269"/>
      <c r="D28" s="206">
        <v>93000</v>
      </c>
      <c r="E28" s="206">
        <v>67227.273000000001</v>
      </c>
      <c r="F28" s="340">
        <f t="shared" si="0"/>
        <v>72.287390322580649</v>
      </c>
      <c r="G28" s="204">
        <f t="shared" si="1"/>
        <v>-25772.726999999999</v>
      </c>
    </row>
    <row r="29" spans="1:7" ht="15" customHeight="1">
      <c r="A29" s="205">
        <v>25</v>
      </c>
      <c r="B29" s="268" t="s">
        <v>317</v>
      </c>
      <c r="C29" s="269"/>
      <c r="D29" s="206">
        <v>71000</v>
      </c>
      <c r="E29" s="206">
        <v>47857.142999999996</v>
      </c>
      <c r="F29" s="340">
        <f t="shared" si="0"/>
        <v>67.404426760563368</v>
      </c>
      <c r="G29" s="204">
        <f t="shared" si="1"/>
        <v>-23142.857000000004</v>
      </c>
    </row>
    <row r="30" spans="1:7" ht="15" customHeight="1">
      <c r="A30" s="205">
        <v>26</v>
      </c>
      <c r="B30" s="268" t="s">
        <v>318</v>
      </c>
      <c r="C30" s="269"/>
      <c r="D30" s="206">
        <v>70700</v>
      </c>
      <c r="E30" s="206">
        <v>47190.476000000002</v>
      </c>
      <c r="F30" s="340">
        <f t="shared" si="0"/>
        <v>66.747490806223482</v>
      </c>
      <c r="G30" s="204">
        <f t="shared" si="1"/>
        <v>-23509.523999999998</v>
      </c>
    </row>
    <row r="31" spans="1:7" ht="15" customHeight="1">
      <c r="A31" s="205">
        <v>27</v>
      </c>
      <c r="B31" s="268" t="s">
        <v>319</v>
      </c>
      <c r="C31" s="269"/>
      <c r="D31" s="206">
        <v>44222.222000000002</v>
      </c>
      <c r="E31" s="206">
        <v>25222.222000000002</v>
      </c>
      <c r="F31" s="340">
        <f t="shared" si="0"/>
        <v>57.035175663493341</v>
      </c>
      <c r="G31" s="204">
        <f t="shared" si="1"/>
        <v>-19000</v>
      </c>
    </row>
    <row r="32" spans="1:7" ht="15" customHeight="1">
      <c r="A32" s="205">
        <v>28</v>
      </c>
      <c r="B32" s="268" t="s">
        <v>320</v>
      </c>
      <c r="C32" s="269"/>
      <c r="D32" s="206">
        <v>44222.222000000002</v>
      </c>
      <c r="E32" s="206">
        <v>24944.444</v>
      </c>
      <c r="F32" s="340">
        <f t="shared" si="0"/>
        <v>56.407034454306704</v>
      </c>
      <c r="G32" s="204">
        <f t="shared" si="1"/>
        <v>-19277.778000000002</v>
      </c>
    </row>
    <row r="33" spans="1:7" ht="15" customHeight="1">
      <c r="A33" s="205">
        <v>29</v>
      </c>
      <c r="B33" s="268" t="s">
        <v>321</v>
      </c>
      <c r="C33" s="269"/>
      <c r="D33" s="206">
        <v>127000</v>
      </c>
      <c r="E33" s="206">
        <v>89894.736999999994</v>
      </c>
      <c r="F33" s="340">
        <f t="shared" si="0"/>
        <v>70.783257480314958</v>
      </c>
      <c r="G33" s="204">
        <f t="shared" si="1"/>
        <v>-37105.263000000006</v>
      </c>
    </row>
    <row r="34" spans="1:7" ht="15" customHeight="1">
      <c r="A34" s="205">
        <v>30</v>
      </c>
      <c r="B34" s="268" t="s">
        <v>322</v>
      </c>
      <c r="C34" s="269"/>
      <c r="D34" s="206">
        <v>87600</v>
      </c>
      <c r="E34" s="206">
        <v>70952.380999999994</v>
      </c>
      <c r="F34" s="340">
        <f t="shared" si="0"/>
        <v>80.995868721461179</v>
      </c>
      <c r="G34" s="204">
        <f t="shared" si="1"/>
        <v>-16647.619000000006</v>
      </c>
    </row>
    <row r="35" spans="1:7" ht="15" customHeight="1">
      <c r="A35" s="205">
        <v>31</v>
      </c>
      <c r="B35" s="268" t="s">
        <v>323</v>
      </c>
      <c r="C35" s="269"/>
      <c r="D35" s="206">
        <v>69200</v>
      </c>
      <c r="E35" s="206">
        <v>50523.81</v>
      </c>
      <c r="F35" s="340">
        <f t="shared" si="0"/>
        <v>73.011286127167637</v>
      </c>
      <c r="G35" s="204">
        <f t="shared" si="1"/>
        <v>-18676.190000000002</v>
      </c>
    </row>
    <row r="36" spans="1:7" ht="15" customHeight="1">
      <c r="A36" s="205">
        <v>32</v>
      </c>
      <c r="B36" s="268" t="s">
        <v>324</v>
      </c>
      <c r="C36" s="269"/>
      <c r="D36" s="206">
        <v>47500</v>
      </c>
      <c r="E36" s="206">
        <v>33285.714</v>
      </c>
      <c r="F36" s="340">
        <f t="shared" si="0"/>
        <v>70.075187368421055</v>
      </c>
      <c r="G36" s="204">
        <f t="shared" si="1"/>
        <v>-14214.286</v>
      </c>
    </row>
    <row r="37" spans="1:7" ht="15" customHeight="1">
      <c r="A37" s="205">
        <v>33</v>
      </c>
      <c r="B37" s="268" t="s">
        <v>325</v>
      </c>
      <c r="C37" s="269"/>
      <c r="D37" s="206">
        <v>44500</v>
      </c>
      <c r="E37" s="206">
        <v>32047.618999999999</v>
      </c>
      <c r="F37" s="340">
        <f t="shared" si="0"/>
        <v>72.017121348314603</v>
      </c>
      <c r="G37" s="204">
        <f t="shared" si="1"/>
        <v>-12452.381000000001</v>
      </c>
    </row>
    <row r="38" spans="1:7" ht="15" customHeight="1">
      <c r="A38" s="205">
        <v>34</v>
      </c>
      <c r="B38" s="268" t="s">
        <v>326</v>
      </c>
      <c r="C38" s="269"/>
      <c r="D38" s="206">
        <v>29625</v>
      </c>
      <c r="E38" s="206">
        <v>19444.444</v>
      </c>
      <c r="F38" s="340">
        <f t="shared" si="0"/>
        <v>65.635254008438821</v>
      </c>
      <c r="G38" s="204">
        <f t="shared" si="1"/>
        <v>-10180.556</v>
      </c>
    </row>
    <row r="39" spans="1:7" ht="15" customHeight="1">
      <c r="A39" s="205">
        <v>35</v>
      </c>
      <c r="B39" s="268" t="s">
        <v>327</v>
      </c>
      <c r="C39" s="269"/>
      <c r="D39" s="206">
        <v>30222.222000000002</v>
      </c>
      <c r="E39" s="206">
        <v>19444.444</v>
      </c>
      <c r="F39" s="340">
        <f t="shared" si="0"/>
        <v>64.338234296604654</v>
      </c>
      <c r="G39" s="204">
        <f t="shared" si="1"/>
        <v>-10777.778000000002</v>
      </c>
    </row>
  </sheetData>
  <mergeCells count="41">
    <mergeCell ref="B35:C35"/>
    <mergeCell ref="B36:C36"/>
    <mergeCell ref="B37:C37"/>
    <mergeCell ref="B38:C38"/>
    <mergeCell ref="B39:C39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A3:A4"/>
    <mergeCell ref="B3:C4"/>
    <mergeCell ref="D3:D4"/>
    <mergeCell ref="E3:E4"/>
    <mergeCell ref="B5:C5"/>
    <mergeCell ref="B6:C6"/>
    <mergeCell ref="B7:C7"/>
    <mergeCell ref="B8:C8"/>
    <mergeCell ref="B9:C9"/>
    <mergeCell ref="F3:G3"/>
    <mergeCell ref="A1:G1"/>
  </mergeCells>
  <pageMargins left="0.75" right="0" top="1" bottom="1" header="1" footer="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workbookViewId="0">
      <selection activeCell="L27" sqref="L27"/>
    </sheetView>
  </sheetViews>
  <sheetFormatPr defaultRowHeight="12.75"/>
  <cols>
    <col min="1" max="1" width="14.28515625" style="72" customWidth="1"/>
    <col min="2" max="9" width="9.28515625" style="72" customWidth="1"/>
    <col min="10" max="10" width="8.5703125" style="72" customWidth="1"/>
    <col min="11" max="168" width="9.140625" style="72"/>
    <col min="169" max="169" width="16.7109375" style="72" customWidth="1"/>
    <col min="170" max="175" width="9.7109375" style="72" customWidth="1"/>
    <col min="176" max="424" width="9.140625" style="72"/>
    <col min="425" max="425" width="16.7109375" style="72" customWidth="1"/>
    <col min="426" max="431" width="9.7109375" style="72" customWidth="1"/>
    <col min="432" max="680" width="9.140625" style="72"/>
    <col min="681" max="681" width="16.7109375" style="72" customWidth="1"/>
    <col min="682" max="687" width="9.7109375" style="72" customWidth="1"/>
    <col min="688" max="936" width="9.140625" style="72"/>
    <col min="937" max="937" width="16.7109375" style="72" customWidth="1"/>
    <col min="938" max="943" width="9.7109375" style="72" customWidth="1"/>
    <col min="944" max="1192" width="9.140625" style="72"/>
    <col min="1193" max="1193" width="16.7109375" style="72" customWidth="1"/>
    <col min="1194" max="1199" width="9.7109375" style="72" customWidth="1"/>
    <col min="1200" max="1448" width="9.140625" style="72"/>
    <col min="1449" max="1449" width="16.7109375" style="72" customWidth="1"/>
    <col min="1450" max="1455" width="9.7109375" style="72" customWidth="1"/>
    <col min="1456" max="1704" width="9.140625" style="72"/>
    <col min="1705" max="1705" width="16.7109375" style="72" customWidth="1"/>
    <col min="1706" max="1711" width="9.7109375" style="72" customWidth="1"/>
    <col min="1712" max="1960" width="9.140625" style="72"/>
    <col min="1961" max="1961" width="16.7109375" style="72" customWidth="1"/>
    <col min="1962" max="1967" width="9.7109375" style="72" customWidth="1"/>
    <col min="1968" max="2216" width="9.140625" style="72"/>
    <col min="2217" max="2217" width="16.7109375" style="72" customWidth="1"/>
    <col min="2218" max="2223" width="9.7109375" style="72" customWidth="1"/>
    <col min="2224" max="2472" width="9.140625" style="72"/>
    <col min="2473" max="2473" width="16.7109375" style="72" customWidth="1"/>
    <col min="2474" max="2479" width="9.7109375" style="72" customWidth="1"/>
    <col min="2480" max="2728" width="9.140625" style="72"/>
    <col min="2729" max="2729" width="16.7109375" style="72" customWidth="1"/>
    <col min="2730" max="2735" width="9.7109375" style="72" customWidth="1"/>
    <col min="2736" max="2984" width="9.140625" style="72"/>
    <col min="2985" max="2985" width="16.7109375" style="72" customWidth="1"/>
    <col min="2986" max="2991" width="9.7109375" style="72" customWidth="1"/>
    <col min="2992" max="3240" width="9.140625" style="72"/>
    <col min="3241" max="3241" width="16.7109375" style="72" customWidth="1"/>
    <col min="3242" max="3247" width="9.7109375" style="72" customWidth="1"/>
    <col min="3248" max="3496" width="9.140625" style="72"/>
    <col min="3497" max="3497" width="16.7109375" style="72" customWidth="1"/>
    <col min="3498" max="3503" width="9.7109375" style="72" customWidth="1"/>
    <col min="3504" max="3752" width="9.140625" style="72"/>
    <col min="3753" max="3753" width="16.7109375" style="72" customWidth="1"/>
    <col min="3754" max="3759" width="9.7109375" style="72" customWidth="1"/>
    <col min="3760" max="4008" width="9.140625" style="72"/>
    <col min="4009" max="4009" width="16.7109375" style="72" customWidth="1"/>
    <col min="4010" max="4015" width="9.7109375" style="72" customWidth="1"/>
    <col min="4016" max="4264" width="9.140625" style="72"/>
    <col min="4265" max="4265" width="16.7109375" style="72" customWidth="1"/>
    <col min="4266" max="4271" width="9.7109375" style="72" customWidth="1"/>
    <col min="4272" max="4520" width="9.140625" style="72"/>
    <col min="4521" max="4521" width="16.7109375" style="72" customWidth="1"/>
    <col min="4522" max="4527" width="9.7109375" style="72" customWidth="1"/>
    <col min="4528" max="4776" width="9.140625" style="72"/>
    <col min="4777" max="4777" width="16.7109375" style="72" customWidth="1"/>
    <col min="4778" max="4783" width="9.7109375" style="72" customWidth="1"/>
    <col min="4784" max="5032" width="9.140625" style="72"/>
    <col min="5033" max="5033" width="16.7109375" style="72" customWidth="1"/>
    <col min="5034" max="5039" width="9.7109375" style="72" customWidth="1"/>
    <col min="5040" max="5288" width="9.140625" style="72"/>
    <col min="5289" max="5289" width="16.7109375" style="72" customWidth="1"/>
    <col min="5290" max="5295" width="9.7109375" style="72" customWidth="1"/>
    <col min="5296" max="5544" width="9.140625" style="72"/>
    <col min="5545" max="5545" width="16.7109375" style="72" customWidth="1"/>
    <col min="5546" max="5551" width="9.7109375" style="72" customWidth="1"/>
    <col min="5552" max="5800" width="9.140625" style="72"/>
    <col min="5801" max="5801" width="16.7109375" style="72" customWidth="1"/>
    <col min="5802" max="5807" width="9.7109375" style="72" customWidth="1"/>
    <col min="5808" max="6056" width="9.140625" style="72"/>
    <col min="6057" max="6057" width="16.7109375" style="72" customWidth="1"/>
    <col min="6058" max="6063" width="9.7109375" style="72" customWidth="1"/>
    <col min="6064" max="6312" width="9.140625" style="72"/>
    <col min="6313" max="6313" width="16.7109375" style="72" customWidth="1"/>
    <col min="6314" max="6319" width="9.7109375" style="72" customWidth="1"/>
    <col min="6320" max="6568" width="9.140625" style="72"/>
    <col min="6569" max="6569" width="16.7109375" style="72" customWidth="1"/>
    <col min="6570" max="6575" width="9.7109375" style="72" customWidth="1"/>
    <col min="6576" max="6824" width="9.140625" style="72"/>
    <col min="6825" max="6825" width="16.7109375" style="72" customWidth="1"/>
    <col min="6826" max="6831" width="9.7109375" style="72" customWidth="1"/>
    <col min="6832" max="7080" width="9.140625" style="72"/>
    <col min="7081" max="7081" width="16.7109375" style="72" customWidth="1"/>
    <col min="7082" max="7087" width="9.7109375" style="72" customWidth="1"/>
    <col min="7088" max="7336" width="9.140625" style="72"/>
    <col min="7337" max="7337" width="16.7109375" style="72" customWidth="1"/>
    <col min="7338" max="7343" width="9.7109375" style="72" customWidth="1"/>
    <col min="7344" max="7592" width="9.140625" style="72"/>
    <col min="7593" max="7593" width="16.7109375" style="72" customWidth="1"/>
    <col min="7594" max="7599" width="9.7109375" style="72" customWidth="1"/>
    <col min="7600" max="7848" width="9.140625" style="72"/>
    <col min="7849" max="7849" width="16.7109375" style="72" customWidth="1"/>
    <col min="7850" max="7855" width="9.7109375" style="72" customWidth="1"/>
    <col min="7856" max="8104" width="9.140625" style="72"/>
    <col min="8105" max="8105" width="16.7109375" style="72" customWidth="1"/>
    <col min="8106" max="8111" width="9.7109375" style="72" customWidth="1"/>
    <col min="8112" max="8360" width="9.140625" style="72"/>
    <col min="8361" max="8361" width="16.7109375" style="72" customWidth="1"/>
    <col min="8362" max="8367" width="9.7109375" style="72" customWidth="1"/>
    <col min="8368" max="8616" width="9.140625" style="72"/>
    <col min="8617" max="8617" width="16.7109375" style="72" customWidth="1"/>
    <col min="8618" max="8623" width="9.7109375" style="72" customWidth="1"/>
    <col min="8624" max="8872" width="9.140625" style="72"/>
    <col min="8873" max="8873" width="16.7109375" style="72" customWidth="1"/>
    <col min="8874" max="8879" width="9.7109375" style="72" customWidth="1"/>
    <col min="8880" max="9128" width="9.140625" style="72"/>
    <col min="9129" max="9129" width="16.7109375" style="72" customWidth="1"/>
    <col min="9130" max="9135" width="9.7109375" style="72" customWidth="1"/>
    <col min="9136" max="9384" width="9.140625" style="72"/>
    <col min="9385" max="9385" width="16.7109375" style="72" customWidth="1"/>
    <col min="9386" max="9391" width="9.7109375" style="72" customWidth="1"/>
    <col min="9392" max="9640" width="9.140625" style="72"/>
    <col min="9641" max="9641" width="16.7109375" style="72" customWidth="1"/>
    <col min="9642" max="9647" width="9.7109375" style="72" customWidth="1"/>
    <col min="9648" max="9896" width="9.140625" style="72"/>
    <col min="9897" max="9897" width="16.7109375" style="72" customWidth="1"/>
    <col min="9898" max="9903" width="9.7109375" style="72" customWidth="1"/>
    <col min="9904" max="10152" width="9.140625" style="72"/>
    <col min="10153" max="10153" width="16.7109375" style="72" customWidth="1"/>
    <col min="10154" max="10159" width="9.7109375" style="72" customWidth="1"/>
    <col min="10160" max="10408" width="9.140625" style="72"/>
    <col min="10409" max="10409" width="16.7109375" style="72" customWidth="1"/>
    <col min="10410" max="10415" width="9.7109375" style="72" customWidth="1"/>
    <col min="10416" max="10664" width="9.140625" style="72"/>
    <col min="10665" max="10665" width="16.7109375" style="72" customWidth="1"/>
    <col min="10666" max="10671" width="9.7109375" style="72" customWidth="1"/>
    <col min="10672" max="10920" width="9.140625" style="72"/>
    <col min="10921" max="10921" width="16.7109375" style="72" customWidth="1"/>
    <col min="10922" max="10927" width="9.7109375" style="72" customWidth="1"/>
    <col min="10928" max="11176" width="9.140625" style="72"/>
    <col min="11177" max="11177" width="16.7109375" style="72" customWidth="1"/>
    <col min="11178" max="11183" width="9.7109375" style="72" customWidth="1"/>
    <col min="11184" max="11432" width="9.140625" style="72"/>
    <col min="11433" max="11433" width="16.7109375" style="72" customWidth="1"/>
    <col min="11434" max="11439" width="9.7109375" style="72" customWidth="1"/>
    <col min="11440" max="11688" width="9.140625" style="72"/>
    <col min="11689" max="11689" width="16.7109375" style="72" customWidth="1"/>
    <col min="11690" max="11695" width="9.7109375" style="72" customWidth="1"/>
    <col min="11696" max="11944" width="9.140625" style="72"/>
    <col min="11945" max="11945" width="16.7109375" style="72" customWidth="1"/>
    <col min="11946" max="11951" width="9.7109375" style="72" customWidth="1"/>
    <col min="11952" max="12200" width="9.140625" style="72"/>
    <col min="12201" max="12201" width="16.7109375" style="72" customWidth="1"/>
    <col min="12202" max="12207" width="9.7109375" style="72" customWidth="1"/>
    <col min="12208" max="12456" width="9.140625" style="72"/>
    <col min="12457" max="12457" width="16.7109375" style="72" customWidth="1"/>
    <col min="12458" max="12463" width="9.7109375" style="72" customWidth="1"/>
    <col min="12464" max="12712" width="9.140625" style="72"/>
    <col min="12713" max="12713" width="16.7109375" style="72" customWidth="1"/>
    <col min="12714" max="12719" width="9.7109375" style="72" customWidth="1"/>
    <col min="12720" max="12968" width="9.140625" style="72"/>
    <col min="12969" max="12969" width="16.7109375" style="72" customWidth="1"/>
    <col min="12970" max="12975" width="9.7109375" style="72" customWidth="1"/>
    <col min="12976" max="13224" width="9.140625" style="72"/>
    <col min="13225" max="13225" width="16.7109375" style="72" customWidth="1"/>
    <col min="13226" max="13231" width="9.7109375" style="72" customWidth="1"/>
    <col min="13232" max="13480" width="9.140625" style="72"/>
    <col min="13481" max="13481" width="16.7109375" style="72" customWidth="1"/>
    <col min="13482" max="13487" width="9.7109375" style="72" customWidth="1"/>
    <col min="13488" max="13736" width="9.140625" style="72"/>
    <col min="13737" max="13737" width="16.7109375" style="72" customWidth="1"/>
    <col min="13738" max="13743" width="9.7109375" style="72" customWidth="1"/>
    <col min="13744" max="13992" width="9.140625" style="72"/>
    <col min="13993" max="13993" width="16.7109375" style="72" customWidth="1"/>
    <col min="13994" max="13999" width="9.7109375" style="72" customWidth="1"/>
    <col min="14000" max="14248" width="9.140625" style="72"/>
    <col min="14249" max="14249" width="16.7109375" style="72" customWidth="1"/>
    <col min="14250" max="14255" width="9.7109375" style="72" customWidth="1"/>
    <col min="14256" max="14504" width="9.140625" style="72"/>
    <col min="14505" max="14505" width="16.7109375" style="72" customWidth="1"/>
    <col min="14506" max="14511" width="9.7109375" style="72" customWidth="1"/>
    <col min="14512" max="14760" width="9.140625" style="72"/>
    <col min="14761" max="14761" width="16.7109375" style="72" customWidth="1"/>
    <col min="14762" max="14767" width="9.7109375" style="72" customWidth="1"/>
    <col min="14768" max="15016" width="9.140625" style="72"/>
    <col min="15017" max="15017" width="16.7109375" style="72" customWidth="1"/>
    <col min="15018" max="15023" width="9.7109375" style="72" customWidth="1"/>
    <col min="15024" max="15272" width="9.140625" style="72"/>
    <col min="15273" max="15273" width="16.7109375" style="72" customWidth="1"/>
    <col min="15274" max="15279" width="9.7109375" style="72" customWidth="1"/>
    <col min="15280" max="15528" width="9.140625" style="72"/>
    <col min="15529" max="15529" width="16.7109375" style="72" customWidth="1"/>
    <col min="15530" max="15535" width="9.7109375" style="72" customWidth="1"/>
    <col min="15536" max="15784" width="9.140625" style="72"/>
    <col min="15785" max="15785" width="16.7109375" style="72" customWidth="1"/>
    <col min="15786" max="15791" width="9.7109375" style="72" customWidth="1"/>
    <col min="15792" max="16040" width="9.140625" style="72"/>
    <col min="16041" max="16041" width="16.7109375" style="72" customWidth="1"/>
    <col min="16042" max="16047" width="9.7109375" style="72" customWidth="1"/>
    <col min="16048" max="16384" width="9.140625" style="72"/>
  </cols>
  <sheetData>
    <row r="3" spans="1:10">
      <c r="A3" s="257" t="s">
        <v>128</v>
      </c>
      <c r="B3" s="257"/>
      <c r="C3" s="257"/>
      <c r="D3" s="257"/>
      <c r="E3" s="257"/>
      <c r="F3" s="257"/>
      <c r="G3" s="257"/>
      <c r="H3" s="257"/>
      <c r="I3" s="257"/>
    </row>
    <row r="4" spans="1:10" ht="14.25" customHeight="1">
      <c r="A4" s="73"/>
      <c r="B4" s="73"/>
      <c r="C4" s="73"/>
    </row>
    <row r="5" spans="1:10" ht="15" customHeight="1">
      <c r="A5" s="258" t="s">
        <v>114</v>
      </c>
      <c r="B5" s="279" t="s">
        <v>129</v>
      </c>
      <c r="C5" s="280"/>
      <c r="D5" s="280"/>
      <c r="E5" s="281"/>
      <c r="F5" s="262" t="s">
        <v>130</v>
      </c>
      <c r="G5" s="263"/>
      <c r="H5" s="263"/>
      <c r="I5" s="263"/>
    </row>
    <row r="6" spans="1:10" ht="27" customHeight="1">
      <c r="A6" s="259"/>
      <c r="B6" s="279" t="s">
        <v>131</v>
      </c>
      <c r="C6" s="281"/>
      <c r="D6" s="262" t="s">
        <v>132</v>
      </c>
      <c r="E6" s="282"/>
      <c r="F6" s="279" t="s">
        <v>133</v>
      </c>
      <c r="G6" s="281"/>
      <c r="H6" s="279" t="s">
        <v>134</v>
      </c>
      <c r="I6" s="280"/>
    </row>
    <row r="7" spans="1:10">
      <c r="A7" s="259"/>
      <c r="B7" s="83">
        <v>2015</v>
      </c>
      <c r="C7" s="85">
        <v>2016</v>
      </c>
      <c r="D7" s="83">
        <v>2015</v>
      </c>
      <c r="E7" s="85">
        <v>2016</v>
      </c>
      <c r="F7" s="86">
        <v>2015</v>
      </c>
      <c r="G7" s="86">
        <v>2016</v>
      </c>
      <c r="H7" s="83">
        <v>2015</v>
      </c>
      <c r="I7" s="87">
        <v>2016</v>
      </c>
      <c r="J7" s="73"/>
    </row>
    <row r="8" spans="1:10">
      <c r="A8" s="77" t="s">
        <v>113</v>
      </c>
      <c r="B8" s="82">
        <f>SUM(B9:B13)</f>
        <v>10351.1</v>
      </c>
      <c r="C8" s="82">
        <f>SUM(C9:C13)</f>
        <v>9382.6</v>
      </c>
      <c r="D8" s="88">
        <f>SUM(D9:D13)</f>
        <v>87682.2</v>
      </c>
      <c r="E8" s="88">
        <f t="shared" ref="E8:I8" si="0">SUM(E9:E13)</f>
        <v>84590.400000000009</v>
      </c>
      <c r="F8" s="88">
        <f t="shared" si="0"/>
        <v>9942.2999999999993</v>
      </c>
      <c r="G8" s="88">
        <f t="shared" si="0"/>
        <v>9475.5</v>
      </c>
      <c r="H8" s="88">
        <f t="shared" si="0"/>
        <v>81272</v>
      </c>
      <c r="I8" s="88">
        <f t="shared" si="0"/>
        <v>79038.499999999985</v>
      </c>
    </row>
    <row r="9" spans="1:10" ht="15.75" customHeight="1">
      <c r="A9" s="79" t="s">
        <v>135</v>
      </c>
      <c r="B9" s="89">
        <v>1540</v>
      </c>
      <c r="C9" s="89">
        <v>1110</v>
      </c>
      <c r="D9" s="81">
        <v>58404.7</v>
      </c>
      <c r="E9" s="81">
        <v>64241.599999999999</v>
      </c>
      <c r="F9" s="90">
        <v>5524.7</v>
      </c>
      <c r="G9" s="90">
        <v>6674.8</v>
      </c>
      <c r="H9" s="81">
        <v>54852.7</v>
      </c>
      <c r="I9" s="81">
        <v>59539.7</v>
      </c>
    </row>
    <row r="10" spans="1:10" ht="15.75" customHeight="1">
      <c r="A10" s="79" t="s">
        <v>136</v>
      </c>
      <c r="B10" s="89">
        <v>278.5</v>
      </c>
      <c r="C10" s="89">
        <v>156</v>
      </c>
      <c r="D10" s="81">
        <v>6734.4</v>
      </c>
      <c r="E10" s="81">
        <v>4601.7</v>
      </c>
      <c r="F10" s="90">
        <v>1846.7</v>
      </c>
      <c r="G10" s="90">
        <v>1600.7</v>
      </c>
      <c r="H10" s="81">
        <v>6520.5</v>
      </c>
      <c r="I10" s="81">
        <v>4615.5</v>
      </c>
    </row>
    <row r="11" spans="1:10" ht="15.75" customHeight="1">
      <c r="A11" s="79" t="s">
        <v>137</v>
      </c>
      <c r="B11" s="89">
        <v>7450</v>
      </c>
      <c r="C11" s="89">
        <v>7640</v>
      </c>
      <c r="D11" s="81">
        <v>10992.2</v>
      </c>
      <c r="E11" s="81">
        <v>8570.1</v>
      </c>
      <c r="F11" s="90">
        <v>700</v>
      </c>
      <c r="G11" s="90">
        <v>70.900000000000006</v>
      </c>
      <c r="H11" s="81">
        <v>8428.7999999999993</v>
      </c>
      <c r="I11" s="81">
        <v>8626.2000000000007</v>
      </c>
    </row>
    <row r="12" spans="1:10" ht="15.75" customHeight="1">
      <c r="A12" s="79" t="s">
        <v>138</v>
      </c>
      <c r="B12" s="89">
        <v>770</v>
      </c>
      <c r="C12" s="89">
        <v>182</v>
      </c>
      <c r="D12" s="81">
        <v>5076.7</v>
      </c>
      <c r="E12" s="81">
        <v>2264.3000000000002</v>
      </c>
      <c r="F12" s="90">
        <v>640</v>
      </c>
      <c r="G12" s="90">
        <v>40</v>
      </c>
      <c r="H12" s="81">
        <v>5065.3</v>
      </c>
      <c r="I12" s="81">
        <v>2248.1999999999998</v>
      </c>
    </row>
    <row r="13" spans="1:10" ht="15.75" customHeight="1">
      <c r="A13" s="79" t="s">
        <v>139</v>
      </c>
      <c r="B13" s="89">
        <v>312.60000000000002</v>
      </c>
      <c r="C13" s="89">
        <v>294.60000000000002</v>
      </c>
      <c r="D13" s="81">
        <v>6474.2</v>
      </c>
      <c r="E13" s="81">
        <v>4912.7</v>
      </c>
      <c r="F13" s="90">
        <v>1230.9000000000001</v>
      </c>
      <c r="G13" s="90">
        <v>1089.0999999999999</v>
      </c>
      <c r="H13" s="81">
        <v>6404.7</v>
      </c>
      <c r="I13" s="81">
        <v>4008.9</v>
      </c>
    </row>
    <row r="16" spans="1:10">
      <c r="A16" s="257" t="s">
        <v>140</v>
      </c>
      <c r="B16" s="257"/>
      <c r="C16" s="257"/>
      <c r="D16" s="257"/>
      <c r="E16" s="257"/>
      <c r="F16" s="257"/>
      <c r="G16" s="257"/>
      <c r="H16" s="257"/>
      <c r="I16" s="257"/>
    </row>
    <row r="17" spans="1:11" ht="14.25" customHeight="1">
      <c r="A17" s="73"/>
      <c r="B17" s="73"/>
      <c r="C17" s="73"/>
    </row>
    <row r="18" spans="1:11" ht="24" customHeight="1">
      <c r="A18" s="283" t="s">
        <v>114</v>
      </c>
      <c r="B18" s="284"/>
      <c r="C18" s="284"/>
      <c r="D18" s="287" t="s">
        <v>141</v>
      </c>
      <c r="E18" s="287"/>
      <c r="F18" s="287" t="s">
        <v>142</v>
      </c>
      <c r="G18" s="287"/>
      <c r="H18" s="263" t="s">
        <v>143</v>
      </c>
      <c r="I18" s="263"/>
    </row>
    <row r="19" spans="1:11" ht="15" customHeight="1">
      <c r="A19" s="285"/>
      <c r="B19" s="286"/>
      <c r="C19" s="286"/>
      <c r="D19" s="91">
        <v>2015</v>
      </c>
      <c r="E19" s="91">
        <v>2016</v>
      </c>
      <c r="F19" s="91">
        <v>2015</v>
      </c>
      <c r="G19" s="91">
        <v>2016</v>
      </c>
      <c r="H19" s="87">
        <v>2015</v>
      </c>
      <c r="I19" s="86">
        <v>2016</v>
      </c>
      <c r="J19" s="73"/>
    </row>
    <row r="20" spans="1:11" ht="15" customHeight="1">
      <c r="A20" s="288" t="s">
        <v>113</v>
      </c>
      <c r="B20" s="288"/>
      <c r="C20" s="288"/>
      <c r="D20" s="92">
        <f>SUM(D21:D25)</f>
        <v>152615.4</v>
      </c>
      <c r="E20" s="92">
        <f t="shared" ref="E20:I20" si="1">SUM(E21:E25)</f>
        <v>146888.69999999998</v>
      </c>
      <c r="F20" s="92">
        <f t="shared" si="1"/>
        <v>3678.7</v>
      </c>
      <c r="G20" s="92">
        <f t="shared" si="1"/>
        <v>5302.8</v>
      </c>
      <c r="H20" s="92">
        <f t="shared" si="1"/>
        <v>943.5</v>
      </c>
      <c r="I20" s="92">
        <f t="shared" si="1"/>
        <v>3528.1000000000004</v>
      </c>
    </row>
    <row r="21" spans="1:11" ht="15.75" customHeight="1">
      <c r="A21" s="289" t="s">
        <v>135</v>
      </c>
      <c r="B21" s="289"/>
      <c r="C21" s="289"/>
      <c r="D21" s="93">
        <v>92508.7</v>
      </c>
      <c r="E21" s="94">
        <v>89573</v>
      </c>
      <c r="F21" s="81">
        <v>2460.1</v>
      </c>
      <c r="G21" s="90">
        <v>3859.4</v>
      </c>
      <c r="H21" s="90">
        <v>595.6</v>
      </c>
      <c r="I21" s="81">
        <v>1680</v>
      </c>
      <c r="J21" s="72">
        <f>E20/D20*100</f>
        <v>96.24762638632798</v>
      </c>
    </row>
    <row r="22" spans="1:11" ht="15.75" customHeight="1">
      <c r="A22" s="289" t="s">
        <v>136</v>
      </c>
      <c r="B22" s="289"/>
      <c r="C22" s="289"/>
      <c r="D22" s="93">
        <v>18662.7</v>
      </c>
      <c r="E22" s="81">
        <v>15930.3</v>
      </c>
      <c r="F22" s="81">
        <v>167.2</v>
      </c>
      <c r="G22" s="90">
        <v>949.3</v>
      </c>
      <c r="H22" s="90">
        <v>30.5</v>
      </c>
      <c r="I22" s="81">
        <v>467.7</v>
      </c>
      <c r="J22" s="81">
        <f>E20-D20</f>
        <v>-5726.7000000000116</v>
      </c>
      <c r="K22" s="72">
        <f>I20/E20*100</f>
        <v>2.4018865984926006</v>
      </c>
    </row>
    <row r="23" spans="1:11" ht="15.75" customHeight="1">
      <c r="A23" s="289" t="s">
        <v>137</v>
      </c>
      <c r="B23" s="289"/>
      <c r="C23" s="289"/>
      <c r="D23" s="93">
        <v>31748.400000000001</v>
      </c>
      <c r="E23" s="81">
        <v>32729.599999999999</v>
      </c>
      <c r="F23" s="81">
        <v>504.4</v>
      </c>
      <c r="G23" s="90">
        <v>208.1</v>
      </c>
      <c r="H23" s="90">
        <v>128.30000000000001</v>
      </c>
      <c r="I23" s="81">
        <v>269.89999999999998</v>
      </c>
      <c r="K23" s="72">
        <f>H20/D20*100</f>
        <v>0.61822070380839689</v>
      </c>
    </row>
    <row r="24" spans="1:11" ht="15.75" customHeight="1">
      <c r="A24" s="289" t="s">
        <v>138</v>
      </c>
      <c r="B24" s="289"/>
      <c r="C24" s="289"/>
      <c r="D24" s="93">
        <v>3041.9</v>
      </c>
      <c r="E24" s="81">
        <v>2810.5</v>
      </c>
      <c r="F24" s="81">
        <v>65.7</v>
      </c>
      <c r="G24" s="90">
        <v>185.4</v>
      </c>
      <c r="H24" s="90">
        <v>9.9</v>
      </c>
      <c r="I24" s="81">
        <v>280.8</v>
      </c>
    </row>
    <row r="25" spans="1:11" ht="15.75" customHeight="1">
      <c r="A25" s="289" t="s">
        <v>139</v>
      </c>
      <c r="B25" s="289"/>
      <c r="C25" s="289"/>
      <c r="D25" s="93">
        <v>6653.7</v>
      </c>
      <c r="E25" s="81">
        <v>5845.3</v>
      </c>
      <c r="F25" s="81">
        <v>481.3</v>
      </c>
      <c r="G25" s="90">
        <v>100.6</v>
      </c>
      <c r="H25" s="90">
        <v>179.2</v>
      </c>
      <c r="I25" s="81">
        <v>829.7</v>
      </c>
    </row>
    <row r="28" spans="1:11">
      <c r="A28" s="257" t="s">
        <v>144</v>
      </c>
      <c r="B28" s="257"/>
      <c r="C28" s="257"/>
      <c r="D28" s="257"/>
      <c r="E28" s="257"/>
      <c r="F28" s="257"/>
      <c r="G28" s="257"/>
      <c r="H28" s="257"/>
      <c r="I28" s="257"/>
    </row>
    <row r="29" spans="1:11" ht="14.25" customHeight="1">
      <c r="A29" s="73"/>
      <c r="B29" s="73"/>
      <c r="C29" s="73"/>
    </row>
    <row r="30" spans="1:11" ht="15" customHeight="1">
      <c r="A30" s="258" t="s">
        <v>114</v>
      </c>
      <c r="B30" s="279" t="s">
        <v>145</v>
      </c>
      <c r="C30" s="280"/>
      <c r="D30" s="280"/>
      <c r="E30" s="281"/>
      <c r="F30" s="262" t="s">
        <v>146</v>
      </c>
      <c r="G30" s="263"/>
      <c r="H30" s="263"/>
      <c r="I30" s="263"/>
    </row>
    <row r="31" spans="1:11" ht="15" customHeight="1">
      <c r="A31" s="259"/>
      <c r="B31" s="279">
        <v>2015</v>
      </c>
      <c r="C31" s="281"/>
      <c r="D31" s="279">
        <v>2016</v>
      </c>
      <c r="E31" s="281"/>
      <c r="F31" s="279">
        <v>2015</v>
      </c>
      <c r="G31" s="281"/>
      <c r="H31" s="279">
        <v>2016</v>
      </c>
      <c r="I31" s="280"/>
      <c r="J31" s="73"/>
    </row>
    <row r="32" spans="1:11">
      <c r="A32" s="77" t="s">
        <v>113</v>
      </c>
      <c r="B32" s="290">
        <f>SUM(B33:C37)</f>
        <v>59699.500000000007</v>
      </c>
      <c r="C32" s="288"/>
      <c r="D32" s="290">
        <f t="shared" ref="D32" si="2">SUM(D33:E37)</f>
        <v>64703.199999999997</v>
      </c>
      <c r="E32" s="288"/>
      <c r="F32" s="290">
        <f t="shared" ref="F32" si="3">SUM(F33:G37)</f>
        <v>10043.6</v>
      </c>
      <c r="G32" s="288"/>
      <c r="H32" s="290">
        <f t="shared" ref="H32" si="4">SUM(H33:I37)</f>
        <v>8920.9</v>
      </c>
      <c r="I32" s="288"/>
    </row>
    <row r="33" spans="1:11" ht="15.75" customHeight="1">
      <c r="A33" s="79" t="s">
        <v>135</v>
      </c>
      <c r="B33" s="291">
        <v>35088.300000000003</v>
      </c>
      <c r="C33" s="292"/>
      <c r="D33" s="292">
        <v>37879.699999999997</v>
      </c>
      <c r="E33" s="292"/>
      <c r="F33" s="293">
        <v>6242.1</v>
      </c>
      <c r="G33" s="293"/>
      <c r="H33" s="292">
        <v>6131.1</v>
      </c>
      <c r="I33" s="292"/>
      <c r="J33" s="72">
        <f>D32/B32*100</f>
        <v>108.38147723180261</v>
      </c>
      <c r="K33" s="81"/>
    </row>
    <row r="34" spans="1:11" ht="15.75" customHeight="1">
      <c r="A34" s="79" t="s">
        <v>136</v>
      </c>
      <c r="B34" s="291">
        <v>7998.1</v>
      </c>
      <c r="C34" s="292"/>
      <c r="D34" s="292">
        <v>8263.4</v>
      </c>
      <c r="E34" s="292"/>
      <c r="F34" s="293">
        <v>209.9</v>
      </c>
      <c r="G34" s="293"/>
      <c r="H34" s="292">
        <v>163.4</v>
      </c>
      <c r="I34" s="292"/>
      <c r="J34" s="81">
        <f>D32-B32</f>
        <v>5003.6999999999898</v>
      </c>
    </row>
    <row r="35" spans="1:11" ht="15.75" customHeight="1">
      <c r="A35" s="79" t="s">
        <v>137</v>
      </c>
      <c r="B35" s="291">
        <v>13188.9</v>
      </c>
      <c r="C35" s="292"/>
      <c r="D35" s="292">
        <v>13519.7</v>
      </c>
      <c r="E35" s="292"/>
      <c r="F35" s="293">
        <v>3030.6</v>
      </c>
      <c r="G35" s="293"/>
      <c r="H35" s="292">
        <v>2021.7</v>
      </c>
      <c r="I35" s="292"/>
    </row>
    <row r="36" spans="1:11" ht="15.75" customHeight="1">
      <c r="A36" s="79" t="s">
        <v>138</v>
      </c>
      <c r="B36" s="291">
        <v>654.9</v>
      </c>
      <c r="C36" s="292"/>
      <c r="D36" s="292">
        <v>1092.2</v>
      </c>
      <c r="E36" s="292"/>
      <c r="F36" s="293">
        <v>119.3</v>
      </c>
      <c r="G36" s="293"/>
      <c r="H36" s="292">
        <v>94.8</v>
      </c>
      <c r="I36" s="292"/>
    </row>
    <row r="37" spans="1:11" ht="15.75" customHeight="1">
      <c r="A37" s="79" t="s">
        <v>139</v>
      </c>
      <c r="B37" s="291">
        <v>2769.3</v>
      </c>
      <c r="C37" s="292"/>
      <c r="D37" s="292">
        <v>3948.2</v>
      </c>
      <c r="E37" s="292"/>
      <c r="F37" s="293">
        <v>441.7</v>
      </c>
      <c r="G37" s="293"/>
      <c r="H37" s="292">
        <v>509.9</v>
      </c>
      <c r="I37" s="292"/>
    </row>
  </sheetData>
  <mergeCells count="51"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B32:C32"/>
    <mergeCell ref="D32:E32"/>
    <mergeCell ref="F32:G32"/>
    <mergeCell ref="H32:I32"/>
    <mergeCell ref="B33:C33"/>
    <mergeCell ref="D33:E33"/>
    <mergeCell ref="F33:G33"/>
    <mergeCell ref="H33:I33"/>
    <mergeCell ref="A30:A31"/>
    <mergeCell ref="B30:E30"/>
    <mergeCell ref="F30:I30"/>
    <mergeCell ref="B31:C31"/>
    <mergeCell ref="D31:E31"/>
    <mergeCell ref="F31:G31"/>
    <mergeCell ref="H31:I31"/>
    <mergeCell ref="A28:I28"/>
    <mergeCell ref="A16:I16"/>
    <mergeCell ref="A18:C19"/>
    <mergeCell ref="D18:E18"/>
    <mergeCell ref="F18:G18"/>
    <mergeCell ref="H18:I18"/>
    <mergeCell ref="A20:C20"/>
    <mergeCell ref="A21:C21"/>
    <mergeCell ref="A22:C22"/>
    <mergeCell ref="A23:C23"/>
    <mergeCell ref="A24:C24"/>
    <mergeCell ref="A25:C25"/>
    <mergeCell ref="A3:I3"/>
    <mergeCell ref="A5:A7"/>
    <mergeCell ref="B5:E5"/>
    <mergeCell ref="F5:I5"/>
    <mergeCell ref="B6:C6"/>
    <mergeCell ref="D6:E6"/>
    <mergeCell ref="F6:G6"/>
    <mergeCell ref="H6:I6"/>
  </mergeCells>
  <pageMargins left="1" right="0" top="0.47" bottom="0.28000000000000003" header="0" footer="0.3"/>
  <pageSetup paperSize="9" orientation="portrait" r:id="rId1"/>
  <headerFooter scaleWithDoc="0">
    <oddFooter>&amp;R8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38"/>
  <sheetViews>
    <sheetView workbookViewId="0">
      <selection activeCell="M4" sqref="M4"/>
    </sheetView>
  </sheetViews>
  <sheetFormatPr defaultRowHeight="12.75"/>
  <cols>
    <col min="1" max="1" width="9.140625" style="96"/>
    <col min="2" max="2" width="12.85546875" style="96" customWidth="1"/>
    <col min="3" max="5" width="9.140625" style="96"/>
    <col min="6" max="6" width="12.5703125" style="96" customWidth="1"/>
    <col min="7" max="7" width="8.7109375" style="96" customWidth="1"/>
    <col min="8" max="8" width="17.140625" style="96" customWidth="1"/>
    <col min="9" max="9" width="9.140625" style="96"/>
    <col min="10" max="10" width="9.5703125" style="96" customWidth="1"/>
    <col min="11" max="11" width="9.140625" style="96" hidden="1" customWidth="1"/>
    <col min="12" max="12" width="0" style="96" hidden="1" customWidth="1"/>
    <col min="13" max="13" width="9.5703125" style="96" bestFit="1" customWidth="1"/>
    <col min="14" max="257" width="9.140625" style="96"/>
    <col min="258" max="258" width="12.85546875" style="96" customWidth="1"/>
    <col min="259" max="261" width="9.140625" style="96"/>
    <col min="262" max="262" width="12.5703125" style="96" customWidth="1"/>
    <col min="263" max="263" width="8.7109375" style="96" customWidth="1"/>
    <col min="264" max="264" width="17.140625" style="96" customWidth="1"/>
    <col min="265" max="265" width="9.140625" style="96"/>
    <col min="266" max="266" width="9.5703125" style="96" customWidth="1"/>
    <col min="267" max="268" width="9.140625" style="96"/>
    <col min="269" max="269" width="9.5703125" style="96" bestFit="1" customWidth="1"/>
    <col min="270" max="513" width="9.140625" style="96"/>
    <col min="514" max="514" width="12.85546875" style="96" customWidth="1"/>
    <col min="515" max="517" width="9.140625" style="96"/>
    <col min="518" max="518" width="12.5703125" style="96" customWidth="1"/>
    <col min="519" max="519" width="8.7109375" style="96" customWidth="1"/>
    <col min="520" max="520" width="17.140625" style="96" customWidth="1"/>
    <col min="521" max="521" width="9.140625" style="96"/>
    <col min="522" max="522" width="9.5703125" style="96" customWidth="1"/>
    <col min="523" max="524" width="9.140625" style="96"/>
    <col min="525" max="525" width="9.5703125" style="96" bestFit="1" customWidth="1"/>
    <col min="526" max="769" width="9.140625" style="96"/>
    <col min="770" max="770" width="12.85546875" style="96" customWidth="1"/>
    <col min="771" max="773" width="9.140625" style="96"/>
    <col min="774" max="774" width="12.5703125" style="96" customWidth="1"/>
    <col min="775" max="775" width="8.7109375" style="96" customWidth="1"/>
    <col min="776" max="776" width="17.140625" style="96" customWidth="1"/>
    <col min="777" max="777" width="9.140625" style="96"/>
    <col min="778" max="778" width="9.5703125" style="96" customWidth="1"/>
    <col min="779" max="780" width="9.140625" style="96"/>
    <col min="781" max="781" width="9.5703125" style="96" bestFit="1" customWidth="1"/>
    <col min="782" max="1025" width="9.140625" style="96"/>
    <col min="1026" max="1026" width="12.85546875" style="96" customWidth="1"/>
    <col min="1027" max="1029" width="9.140625" style="96"/>
    <col min="1030" max="1030" width="12.5703125" style="96" customWidth="1"/>
    <col min="1031" max="1031" width="8.7109375" style="96" customWidth="1"/>
    <col min="1032" max="1032" width="17.140625" style="96" customWidth="1"/>
    <col min="1033" max="1033" width="9.140625" style="96"/>
    <col min="1034" max="1034" width="9.5703125" style="96" customWidth="1"/>
    <col min="1035" max="1036" width="9.140625" style="96"/>
    <col min="1037" max="1037" width="9.5703125" style="96" bestFit="1" customWidth="1"/>
    <col min="1038" max="1281" width="9.140625" style="96"/>
    <col min="1282" max="1282" width="12.85546875" style="96" customWidth="1"/>
    <col min="1283" max="1285" width="9.140625" style="96"/>
    <col min="1286" max="1286" width="12.5703125" style="96" customWidth="1"/>
    <col min="1287" max="1287" width="8.7109375" style="96" customWidth="1"/>
    <col min="1288" max="1288" width="17.140625" style="96" customWidth="1"/>
    <col min="1289" max="1289" width="9.140625" style="96"/>
    <col min="1290" max="1290" width="9.5703125" style="96" customWidth="1"/>
    <col min="1291" max="1292" width="9.140625" style="96"/>
    <col min="1293" max="1293" width="9.5703125" style="96" bestFit="1" customWidth="1"/>
    <col min="1294" max="1537" width="9.140625" style="96"/>
    <col min="1538" max="1538" width="12.85546875" style="96" customWidth="1"/>
    <col min="1539" max="1541" width="9.140625" style="96"/>
    <col min="1542" max="1542" width="12.5703125" style="96" customWidth="1"/>
    <col min="1543" max="1543" width="8.7109375" style="96" customWidth="1"/>
    <col min="1544" max="1544" width="17.140625" style="96" customWidth="1"/>
    <col min="1545" max="1545" width="9.140625" style="96"/>
    <col min="1546" max="1546" width="9.5703125" style="96" customWidth="1"/>
    <col min="1547" max="1548" width="9.140625" style="96"/>
    <col min="1549" max="1549" width="9.5703125" style="96" bestFit="1" customWidth="1"/>
    <col min="1550" max="1793" width="9.140625" style="96"/>
    <col min="1794" max="1794" width="12.85546875" style="96" customWidth="1"/>
    <col min="1795" max="1797" width="9.140625" style="96"/>
    <col min="1798" max="1798" width="12.5703125" style="96" customWidth="1"/>
    <col min="1799" max="1799" width="8.7109375" style="96" customWidth="1"/>
    <col min="1800" max="1800" width="17.140625" style="96" customWidth="1"/>
    <col min="1801" max="1801" width="9.140625" style="96"/>
    <col min="1802" max="1802" width="9.5703125" style="96" customWidth="1"/>
    <col min="1803" max="1804" width="9.140625" style="96"/>
    <col min="1805" max="1805" width="9.5703125" style="96" bestFit="1" customWidth="1"/>
    <col min="1806" max="2049" width="9.140625" style="96"/>
    <col min="2050" max="2050" width="12.85546875" style="96" customWidth="1"/>
    <col min="2051" max="2053" width="9.140625" style="96"/>
    <col min="2054" max="2054" width="12.5703125" style="96" customWidth="1"/>
    <col min="2055" max="2055" width="8.7109375" style="96" customWidth="1"/>
    <col min="2056" max="2056" width="17.140625" style="96" customWidth="1"/>
    <col min="2057" max="2057" width="9.140625" style="96"/>
    <col min="2058" max="2058" width="9.5703125" style="96" customWidth="1"/>
    <col min="2059" max="2060" width="9.140625" style="96"/>
    <col min="2061" max="2061" width="9.5703125" style="96" bestFit="1" customWidth="1"/>
    <col min="2062" max="2305" width="9.140625" style="96"/>
    <col min="2306" max="2306" width="12.85546875" style="96" customWidth="1"/>
    <col min="2307" max="2309" width="9.140625" style="96"/>
    <col min="2310" max="2310" width="12.5703125" style="96" customWidth="1"/>
    <col min="2311" max="2311" width="8.7109375" style="96" customWidth="1"/>
    <col min="2312" max="2312" width="17.140625" style="96" customWidth="1"/>
    <col min="2313" max="2313" width="9.140625" style="96"/>
    <col min="2314" max="2314" width="9.5703125" style="96" customWidth="1"/>
    <col min="2315" max="2316" width="9.140625" style="96"/>
    <col min="2317" max="2317" width="9.5703125" style="96" bestFit="1" customWidth="1"/>
    <col min="2318" max="2561" width="9.140625" style="96"/>
    <col min="2562" max="2562" width="12.85546875" style="96" customWidth="1"/>
    <col min="2563" max="2565" width="9.140625" style="96"/>
    <col min="2566" max="2566" width="12.5703125" style="96" customWidth="1"/>
    <col min="2567" max="2567" width="8.7109375" style="96" customWidth="1"/>
    <col min="2568" max="2568" width="17.140625" style="96" customWidth="1"/>
    <col min="2569" max="2569" width="9.140625" style="96"/>
    <col min="2570" max="2570" width="9.5703125" style="96" customWidth="1"/>
    <col min="2571" max="2572" width="9.140625" style="96"/>
    <col min="2573" max="2573" width="9.5703125" style="96" bestFit="1" customWidth="1"/>
    <col min="2574" max="2817" width="9.140625" style="96"/>
    <col min="2818" max="2818" width="12.85546875" style="96" customWidth="1"/>
    <col min="2819" max="2821" width="9.140625" style="96"/>
    <col min="2822" max="2822" width="12.5703125" style="96" customWidth="1"/>
    <col min="2823" max="2823" width="8.7109375" style="96" customWidth="1"/>
    <col min="2824" max="2824" width="17.140625" style="96" customWidth="1"/>
    <col min="2825" max="2825" width="9.140625" style="96"/>
    <col min="2826" max="2826" width="9.5703125" style="96" customWidth="1"/>
    <col min="2827" max="2828" width="9.140625" style="96"/>
    <col min="2829" max="2829" width="9.5703125" style="96" bestFit="1" customWidth="1"/>
    <col min="2830" max="3073" width="9.140625" style="96"/>
    <col min="3074" max="3074" width="12.85546875" style="96" customWidth="1"/>
    <col min="3075" max="3077" width="9.140625" style="96"/>
    <col min="3078" max="3078" width="12.5703125" style="96" customWidth="1"/>
    <col min="3079" max="3079" width="8.7109375" style="96" customWidth="1"/>
    <col min="3080" max="3080" width="17.140625" style="96" customWidth="1"/>
    <col min="3081" max="3081" width="9.140625" style="96"/>
    <col min="3082" max="3082" width="9.5703125" style="96" customWidth="1"/>
    <col min="3083" max="3084" width="9.140625" style="96"/>
    <col min="3085" max="3085" width="9.5703125" style="96" bestFit="1" customWidth="1"/>
    <col min="3086" max="3329" width="9.140625" style="96"/>
    <col min="3330" max="3330" width="12.85546875" style="96" customWidth="1"/>
    <col min="3331" max="3333" width="9.140625" style="96"/>
    <col min="3334" max="3334" width="12.5703125" style="96" customWidth="1"/>
    <col min="3335" max="3335" width="8.7109375" style="96" customWidth="1"/>
    <col min="3336" max="3336" width="17.140625" style="96" customWidth="1"/>
    <col min="3337" max="3337" width="9.140625" style="96"/>
    <col min="3338" max="3338" width="9.5703125" style="96" customWidth="1"/>
    <col min="3339" max="3340" width="9.140625" style="96"/>
    <col min="3341" max="3341" width="9.5703125" style="96" bestFit="1" customWidth="1"/>
    <col min="3342" max="3585" width="9.140625" style="96"/>
    <col min="3586" max="3586" width="12.85546875" style="96" customWidth="1"/>
    <col min="3587" max="3589" width="9.140625" style="96"/>
    <col min="3590" max="3590" width="12.5703125" style="96" customWidth="1"/>
    <col min="3591" max="3591" width="8.7109375" style="96" customWidth="1"/>
    <col min="3592" max="3592" width="17.140625" style="96" customWidth="1"/>
    <col min="3593" max="3593" width="9.140625" style="96"/>
    <col min="3594" max="3594" width="9.5703125" style="96" customWidth="1"/>
    <col min="3595" max="3596" width="9.140625" style="96"/>
    <col min="3597" max="3597" width="9.5703125" style="96" bestFit="1" customWidth="1"/>
    <col min="3598" max="3841" width="9.140625" style="96"/>
    <col min="3842" max="3842" width="12.85546875" style="96" customWidth="1"/>
    <col min="3843" max="3845" width="9.140625" style="96"/>
    <col min="3846" max="3846" width="12.5703125" style="96" customWidth="1"/>
    <col min="3847" max="3847" width="8.7109375" style="96" customWidth="1"/>
    <col min="3848" max="3848" width="17.140625" style="96" customWidth="1"/>
    <col min="3849" max="3849" width="9.140625" style="96"/>
    <col min="3850" max="3850" width="9.5703125" style="96" customWidth="1"/>
    <col min="3851" max="3852" width="9.140625" style="96"/>
    <col min="3853" max="3853" width="9.5703125" style="96" bestFit="1" customWidth="1"/>
    <col min="3854" max="4097" width="9.140625" style="96"/>
    <col min="4098" max="4098" width="12.85546875" style="96" customWidth="1"/>
    <col min="4099" max="4101" width="9.140625" style="96"/>
    <col min="4102" max="4102" width="12.5703125" style="96" customWidth="1"/>
    <col min="4103" max="4103" width="8.7109375" style="96" customWidth="1"/>
    <col min="4104" max="4104" width="17.140625" style="96" customWidth="1"/>
    <col min="4105" max="4105" width="9.140625" style="96"/>
    <col min="4106" max="4106" width="9.5703125" style="96" customWidth="1"/>
    <col min="4107" max="4108" width="9.140625" style="96"/>
    <col min="4109" max="4109" width="9.5703125" style="96" bestFit="1" customWidth="1"/>
    <col min="4110" max="4353" width="9.140625" style="96"/>
    <col min="4354" max="4354" width="12.85546875" style="96" customWidth="1"/>
    <col min="4355" max="4357" width="9.140625" style="96"/>
    <col min="4358" max="4358" width="12.5703125" style="96" customWidth="1"/>
    <col min="4359" max="4359" width="8.7109375" style="96" customWidth="1"/>
    <col min="4360" max="4360" width="17.140625" style="96" customWidth="1"/>
    <col min="4361" max="4361" width="9.140625" style="96"/>
    <col min="4362" max="4362" width="9.5703125" style="96" customWidth="1"/>
    <col min="4363" max="4364" width="9.140625" style="96"/>
    <col min="4365" max="4365" width="9.5703125" style="96" bestFit="1" customWidth="1"/>
    <col min="4366" max="4609" width="9.140625" style="96"/>
    <col min="4610" max="4610" width="12.85546875" style="96" customWidth="1"/>
    <col min="4611" max="4613" width="9.140625" style="96"/>
    <col min="4614" max="4614" width="12.5703125" style="96" customWidth="1"/>
    <col min="4615" max="4615" width="8.7109375" style="96" customWidth="1"/>
    <col min="4616" max="4616" width="17.140625" style="96" customWidth="1"/>
    <col min="4617" max="4617" width="9.140625" style="96"/>
    <col min="4618" max="4618" width="9.5703125" style="96" customWidth="1"/>
    <col min="4619" max="4620" width="9.140625" style="96"/>
    <col min="4621" max="4621" width="9.5703125" style="96" bestFit="1" customWidth="1"/>
    <col min="4622" max="4865" width="9.140625" style="96"/>
    <col min="4866" max="4866" width="12.85546875" style="96" customWidth="1"/>
    <col min="4867" max="4869" width="9.140625" style="96"/>
    <col min="4870" max="4870" width="12.5703125" style="96" customWidth="1"/>
    <col min="4871" max="4871" width="8.7109375" style="96" customWidth="1"/>
    <col min="4872" max="4872" width="17.140625" style="96" customWidth="1"/>
    <col min="4873" max="4873" width="9.140625" style="96"/>
    <col min="4874" max="4874" width="9.5703125" style="96" customWidth="1"/>
    <col min="4875" max="4876" width="9.140625" style="96"/>
    <col min="4877" max="4877" width="9.5703125" style="96" bestFit="1" customWidth="1"/>
    <col min="4878" max="5121" width="9.140625" style="96"/>
    <col min="5122" max="5122" width="12.85546875" style="96" customWidth="1"/>
    <col min="5123" max="5125" width="9.140625" style="96"/>
    <col min="5126" max="5126" width="12.5703125" style="96" customWidth="1"/>
    <col min="5127" max="5127" width="8.7109375" style="96" customWidth="1"/>
    <col min="5128" max="5128" width="17.140625" style="96" customWidth="1"/>
    <col min="5129" max="5129" width="9.140625" style="96"/>
    <col min="5130" max="5130" width="9.5703125" style="96" customWidth="1"/>
    <col min="5131" max="5132" width="9.140625" style="96"/>
    <col min="5133" max="5133" width="9.5703125" style="96" bestFit="1" customWidth="1"/>
    <col min="5134" max="5377" width="9.140625" style="96"/>
    <col min="5378" max="5378" width="12.85546875" style="96" customWidth="1"/>
    <col min="5379" max="5381" width="9.140625" style="96"/>
    <col min="5382" max="5382" width="12.5703125" style="96" customWidth="1"/>
    <col min="5383" max="5383" width="8.7109375" style="96" customWidth="1"/>
    <col min="5384" max="5384" width="17.140625" style="96" customWidth="1"/>
    <col min="5385" max="5385" width="9.140625" style="96"/>
    <col min="5386" max="5386" width="9.5703125" style="96" customWidth="1"/>
    <col min="5387" max="5388" width="9.140625" style="96"/>
    <col min="5389" max="5389" width="9.5703125" style="96" bestFit="1" customWidth="1"/>
    <col min="5390" max="5633" width="9.140625" style="96"/>
    <col min="5634" max="5634" width="12.85546875" style="96" customWidth="1"/>
    <col min="5635" max="5637" width="9.140625" style="96"/>
    <col min="5638" max="5638" width="12.5703125" style="96" customWidth="1"/>
    <col min="5639" max="5639" width="8.7109375" style="96" customWidth="1"/>
    <col min="5640" max="5640" width="17.140625" style="96" customWidth="1"/>
    <col min="5641" max="5641" width="9.140625" style="96"/>
    <col min="5642" max="5642" width="9.5703125" style="96" customWidth="1"/>
    <col min="5643" max="5644" width="9.140625" style="96"/>
    <col min="5645" max="5645" width="9.5703125" style="96" bestFit="1" customWidth="1"/>
    <col min="5646" max="5889" width="9.140625" style="96"/>
    <col min="5890" max="5890" width="12.85546875" style="96" customWidth="1"/>
    <col min="5891" max="5893" width="9.140625" style="96"/>
    <col min="5894" max="5894" width="12.5703125" style="96" customWidth="1"/>
    <col min="5895" max="5895" width="8.7109375" style="96" customWidth="1"/>
    <col min="5896" max="5896" width="17.140625" style="96" customWidth="1"/>
    <col min="5897" max="5897" width="9.140625" style="96"/>
    <col min="5898" max="5898" width="9.5703125" style="96" customWidth="1"/>
    <col min="5899" max="5900" width="9.140625" style="96"/>
    <col min="5901" max="5901" width="9.5703125" style="96" bestFit="1" customWidth="1"/>
    <col min="5902" max="6145" width="9.140625" style="96"/>
    <col min="6146" max="6146" width="12.85546875" style="96" customWidth="1"/>
    <col min="6147" max="6149" width="9.140625" style="96"/>
    <col min="6150" max="6150" width="12.5703125" style="96" customWidth="1"/>
    <col min="6151" max="6151" width="8.7109375" style="96" customWidth="1"/>
    <col min="6152" max="6152" width="17.140625" style="96" customWidth="1"/>
    <col min="6153" max="6153" width="9.140625" style="96"/>
    <col min="6154" max="6154" width="9.5703125" style="96" customWidth="1"/>
    <col min="6155" max="6156" width="9.140625" style="96"/>
    <col min="6157" max="6157" width="9.5703125" style="96" bestFit="1" customWidth="1"/>
    <col min="6158" max="6401" width="9.140625" style="96"/>
    <col min="6402" max="6402" width="12.85546875" style="96" customWidth="1"/>
    <col min="6403" max="6405" width="9.140625" style="96"/>
    <col min="6406" max="6406" width="12.5703125" style="96" customWidth="1"/>
    <col min="6407" max="6407" width="8.7109375" style="96" customWidth="1"/>
    <col min="6408" max="6408" width="17.140625" style="96" customWidth="1"/>
    <col min="6409" max="6409" width="9.140625" style="96"/>
    <col min="6410" max="6410" width="9.5703125" style="96" customWidth="1"/>
    <col min="6411" max="6412" width="9.140625" style="96"/>
    <col min="6413" max="6413" width="9.5703125" style="96" bestFit="1" customWidth="1"/>
    <col min="6414" max="6657" width="9.140625" style="96"/>
    <col min="6658" max="6658" width="12.85546875" style="96" customWidth="1"/>
    <col min="6659" max="6661" width="9.140625" style="96"/>
    <col min="6662" max="6662" width="12.5703125" style="96" customWidth="1"/>
    <col min="6663" max="6663" width="8.7109375" style="96" customWidth="1"/>
    <col min="6664" max="6664" width="17.140625" style="96" customWidth="1"/>
    <col min="6665" max="6665" width="9.140625" style="96"/>
    <col min="6666" max="6666" width="9.5703125" style="96" customWidth="1"/>
    <col min="6667" max="6668" width="9.140625" style="96"/>
    <col min="6669" max="6669" width="9.5703125" style="96" bestFit="1" customWidth="1"/>
    <col min="6670" max="6913" width="9.140625" style="96"/>
    <col min="6914" max="6914" width="12.85546875" style="96" customWidth="1"/>
    <col min="6915" max="6917" width="9.140625" style="96"/>
    <col min="6918" max="6918" width="12.5703125" style="96" customWidth="1"/>
    <col min="6919" max="6919" width="8.7109375" style="96" customWidth="1"/>
    <col min="6920" max="6920" width="17.140625" style="96" customWidth="1"/>
    <col min="6921" max="6921" width="9.140625" style="96"/>
    <col min="6922" max="6922" width="9.5703125" style="96" customWidth="1"/>
    <col min="6923" max="6924" width="9.140625" style="96"/>
    <col min="6925" max="6925" width="9.5703125" style="96" bestFit="1" customWidth="1"/>
    <col min="6926" max="7169" width="9.140625" style="96"/>
    <col min="7170" max="7170" width="12.85546875" style="96" customWidth="1"/>
    <col min="7171" max="7173" width="9.140625" style="96"/>
    <col min="7174" max="7174" width="12.5703125" style="96" customWidth="1"/>
    <col min="7175" max="7175" width="8.7109375" style="96" customWidth="1"/>
    <col min="7176" max="7176" width="17.140625" style="96" customWidth="1"/>
    <col min="7177" max="7177" width="9.140625" style="96"/>
    <col min="7178" max="7178" width="9.5703125" style="96" customWidth="1"/>
    <col min="7179" max="7180" width="9.140625" style="96"/>
    <col min="7181" max="7181" width="9.5703125" style="96" bestFit="1" customWidth="1"/>
    <col min="7182" max="7425" width="9.140625" style="96"/>
    <col min="7426" max="7426" width="12.85546875" style="96" customWidth="1"/>
    <col min="7427" max="7429" width="9.140625" style="96"/>
    <col min="7430" max="7430" width="12.5703125" style="96" customWidth="1"/>
    <col min="7431" max="7431" width="8.7109375" style="96" customWidth="1"/>
    <col min="7432" max="7432" width="17.140625" style="96" customWidth="1"/>
    <col min="7433" max="7433" width="9.140625" style="96"/>
    <col min="7434" max="7434" width="9.5703125" style="96" customWidth="1"/>
    <col min="7435" max="7436" width="9.140625" style="96"/>
    <col min="7437" max="7437" width="9.5703125" style="96" bestFit="1" customWidth="1"/>
    <col min="7438" max="7681" width="9.140625" style="96"/>
    <col min="7682" max="7682" width="12.85546875" style="96" customWidth="1"/>
    <col min="7683" max="7685" width="9.140625" style="96"/>
    <col min="7686" max="7686" width="12.5703125" style="96" customWidth="1"/>
    <col min="7687" max="7687" width="8.7109375" style="96" customWidth="1"/>
    <col min="7688" max="7688" width="17.140625" style="96" customWidth="1"/>
    <col min="7689" max="7689" width="9.140625" style="96"/>
    <col min="7690" max="7690" width="9.5703125" style="96" customWidth="1"/>
    <col min="7691" max="7692" width="9.140625" style="96"/>
    <col min="7693" max="7693" width="9.5703125" style="96" bestFit="1" customWidth="1"/>
    <col min="7694" max="7937" width="9.140625" style="96"/>
    <col min="7938" max="7938" width="12.85546875" style="96" customWidth="1"/>
    <col min="7939" max="7941" width="9.140625" style="96"/>
    <col min="7942" max="7942" width="12.5703125" style="96" customWidth="1"/>
    <col min="7943" max="7943" width="8.7109375" style="96" customWidth="1"/>
    <col min="7944" max="7944" width="17.140625" style="96" customWidth="1"/>
    <col min="7945" max="7945" width="9.140625" style="96"/>
    <col min="7946" max="7946" width="9.5703125" style="96" customWidth="1"/>
    <col min="7947" max="7948" width="9.140625" style="96"/>
    <col min="7949" max="7949" width="9.5703125" style="96" bestFit="1" customWidth="1"/>
    <col min="7950" max="8193" width="9.140625" style="96"/>
    <col min="8194" max="8194" width="12.85546875" style="96" customWidth="1"/>
    <col min="8195" max="8197" width="9.140625" style="96"/>
    <col min="8198" max="8198" width="12.5703125" style="96" customWidth="1"/>
    <col min="8199" max="8199" width="8.7109375" style="96" customWidth="1"/>
    <col min="8200" max="8200" width="17.140625" style="96" customWidth="1"/>
    <col min="8201" max="8201" width="9.140625" style="96"/>
    <col min="8202" max="8202" width="9.5703125" style="96" customWidth="1"/>
    <col min="8203" max="8204" width="9.140625" style="96"/>
    <col min="8205" max="8205" width="9.5703125" style="96" bestFit="1" customWidth="1"/>
    <col min="8206" max="8449" width="9.140625" style="96"/>
    <col min="8450" max="8450" width="12.85546875" style="96" customWidth="1"/>
    <col min="8451" max="8453" width="9.140625" style="96"/>
    <col min="8454" max="8454" width="12.5703125" style="96" customWidth="1"/>
    <col min="8455" max="8455" width="8.7109375" style="96" customWidth="1"/>
    <col min="8456" max="8456" width="17.140625" style="96" customWidth="1"/>
    <col min="8457" max="8457" width="9.140625" style="96"/>
    <col min="8458" max="8458" width="9.5703125" style="96" customWidth="1"/>
    <col min="8459" max="8460" width="9.140625" style="96"/>
    <col min="8461" max="8461" width="9.5703125" style="96" bestFit="1" customWidth="1"/>
    <col min="8462" max="8705" width="9.140625" style="96"/>
    <col min="8706" max="8706" width="12.85546875" style="96" customWidth="1"/>
    <col min="8707" max="8709" width="9.140625" style="96"/>
    <col min="8710" max="8710" width="12.5703125" style="96" customWidth="1"/>
    <col min="8711" max="8711" width="8.7109375" style="96" customWidth="1"/>
    <col min="8712" max="8712" width="17.140625" style="96" customWidth="1"/>
    <col min="8713" max="8713" width="9.140625" style="96"/>
    <col min="8714" max="8714" width="9.5703125" style="96" customWidth="1"/>
    <col min="8715" max="8716" width="9.140625" style="96"/>
    <col min="8717" max="8717" width="9.5703125" style="96" bestFit="1" customWidth="1"/>
    <col min="8718" max="8961" width="9.140625" style="96"/>
    <col min="8962" max="8962" width="12.85546875" style="96" customWidth="1"/>
    <col min="8963" max="8965" width="9.140625" style="96"/>
    <col min="8966" max="8966" width="12.5703125" style="96" customWidth="1"/>
    <col min="8967" max="8967" width="8.7109375" style="96" customWidth="1"/>
    <col min="8968" max="8968" width="17.140625" style="96" customWidth="1"/>
    <col min="8969" max="8969" width="9.140625" style="96"/>
    <col min="8970" max="8970" width="9.5703125" style="96" customWidth="1"/>
    <col min="8971" max="8972" width="9.140625" style="96"/>
    <col min="8973" max="8973" width="9.5703125" style="96" bestFit="1" customWidth="1"/>
    <col min="8974" max="9217" width="9.140625" style="96"/>
    <col min="9218" max="9218" width="12.85546875" style="96" customWidth="1"/>
    <col min="9219" max="9221" width="9.140625" style="96"/>
    <col min="9222" max="9222" width="12.5703125" style="96" customWidth="1"/>
    <col min="9223" max="9223" width="8.7109375" style="96" customWidth="1"/>
    <col min="9224" max="9224" width="17.140625" style="96" customWidth="1"/>
    <col min="9225" max="9225" width="9.140625" style="96"/>
    <col min="9226" max="9226" width="9.5703125" style="96" customWidth="1"/>
    <col min="9227" max="9228" width="9.140625" style="96"/>
    <col min="9229" max="9229" width="9.5703125" style="96" bestFit="1" customWidth="1"/>
    <col min="9230" max="9473" width="9.140625" style="96"/>
    <col min="9474" max="9474" width="12.85546875" style="96" customWidth="1"/>
    <col min="9475" max="9477" width="9.140625" style="96"/>
    <col min="9478" max="9478" width="12.5703125" style="96" customWidth="1"/>
    <col min="9479" max="9479" width="8.7109375" style="96" customWidth="1"/>
    <col min="9480" max="9480" width="17.140625" style="96" customWidth="1"/>
    <col min="9481" max="9481" width="9.140625" style="96"/>
    <col min="9482" max="9482" width="9.5703125" style="96" customWidth="1"/>
    <col min="9483" max="9484" width="9.140625" style="96"/>
    <col min="9485" max="9485" width="9.5703125" style="96" bestFit="1" customWidth="1"/>
    <col min="9486" max="9729" width="9.140625" style="96"/>
    <col min="9730" max="9730" width="12.85546875" style="96" customWidth="1"/>
    <col min="9731" max="9733" width="9.140625" style="96"/>
    <col min="9734" max="9734" width="12.5703125" style="96" customWidth="1"/>
    <col min="9735" max="9735" width="8.7109375" style="96" customWidth="1"/>
    <col min="9736" max="9736" width="17.140625" style="96" customWidth="1"/>
    <col min="9737" max="9737" width="9.140625" style="96"/>
    <col min="9738" max="9738" width="9.5703125" style="96" customWidth="1"/>
    <col min="9739" max="9740" width="9.140625" style="96"/>
    <col min="9741" max="9741" width="9.5703125" style="96" bestFit="1" customWidth="1"/>
    <col min="9742" max="9985" width="9.140625" style="96"/>
    <col min="9986" max="9986" width="12.85546875" style="96" customWidth="1"/>
    <col min="9987" max="9989" width="9.140625" style="96"/>
    <col min="9990" max="9990" width="12.5703125" style="96" customWidth="1"/>
    <col min="9991" max="9991" width="8.7109375" style="96" customWidth="1"/>
    <col min="9992" max="9992" width="17.140625" style="96" customWidth="1"/>
    <col min="9993" max="9993" width="9.140625" style="96"/>
    <col min="9994" max="9994" width="9.5703125" style="96" customWidth="1"/>
    <col min="9995" max="9996" width="9.140625" style="96"/>
    <col min="9997" max="9997" width="9.5703125" style="96" bestFit="1" customWidth="1"/>
    <col min="9998" max="10241" width="9.140625" style="96"/>
    <col min="10242" max="10242" width="12.85546875" style="96" customWidth="1"/>
    <col min="10243" max="10245" width="9.140625" style="96"/>
    <col min="10246" max="10246" width="12.5703125" style="96" customWidth="1"/>
    <col min="10247" max="10247" width="8.7109375" style="96" customWidth="1"/>
    <col min="10248" max="10248" width="17.140625" style="96" customWidth="1"/>
    <col min="10249" max="10249" width="9.140625" style="96"/>
    <col min="10250" max="10250" width="9.5703125" style="96" customWidth="1"/>
    <col min="10251" max="10252" width="9.140625" style="96"/>
    <col min="10253" max="10253" width="9.5703125" style="96" bestFit="1" customWidth="1"/>
    <col min="10254" max="10497" width="9.140625" style="96"/>
    <col min="10498" max="10498" width="12.85546875" style="96" customWidth="1"/>
    <col min="10499" max="10501" width="9.140625" style="96"/>
    <col min="10502" max="10502" width="12.5703125" style="96" customWidth="1"/>
    <col min="10503" max="10503" width="8.7109375" style="96" customWidth="1"/>
    <col min="10504" max="10504" width="17.140625" style="96" customWidth="1"/>
    <col min="10505" max="10505" width="9.140625" style="96"/>
    <col min="10506" max="10506" width="9.5703125" style="96" customWidth="1"/>
    <col min="10507" max="10508" width="9.140625" style="96"/>
    <col min="10509" max="10509" width="9.5703125" style="96" bestFit="1" customWidth="1"/>
    <col min="10510" max="10753" width="9.140625" style="96"/>
    <col min="10754" max="10754" width="12.85546875" style="96" customWidth="1"/>
    <col min="10755" max="10757" width="9.140625" style="96"/>
    <col min="10758" max="10758" width="12.5703125" style="96" customWidth="1"/>
    <col min="10759" max="10759" width="8.7109375" style="96" customWidth="1"/>
    <col min="10760" max="10760" width="17.140625" style="96" customWidth="1"/>
    <col min="10761" max="10761" width="9.140625" style="96"/>
    <col min="10762" max="10762" width="9.5703125" style="96" customWidth="1"/>
    <col min="10763" max="10764" width="9.140625" style="96"/>
    <col min="10765" max="10765" width="9.5703125" style="96" bestFit="1" customWidth="1"/>
    <col min="10766" max="11009" width="9.140625" style="96"/>
    <col min="11010" max="11010" width="12.85546875" style="96" customWidth="1"/>
    <col min="11011" max="11013" width="9.140625" style="96"/>
    <col min="11014" max="11014" width="12.5703125" style="96" customWidth="1"/>
    <col min="11015" max="11015" width="8.7109375" style="96" customWidth="1"/>
    <col min="11016" max="11016" width="17.140625" style="96" customWidth="1"/>
    <col min="11017" max="11017" width="9.140625" style="96"/>
    <col min="11018" max="11018" width="9.5703125" style="96" customWidth="1"/>
    <col min="11019" max="11020" width="9.140625" style="96"/>
    <col min="11021" max="11021" width="9.5703125" style="96" bestFit="1" customWidth="1"/>
    <col min="11022" max="11265" width="9.140625" style="96"/>
    <col min="11266" max="11266" width="12.85546875" style="96" customWidth="1"/>
    <col min="11267" max="11269" width="9.140625" style="96"/>
    <col min="11270" max="11270" width="12.5703125" style="96" customWidth="1"/>
    <col min="11271" max="11271" width="8.7109375" style="96" customWidth="1"/>
    <col min="11272" max="11272" width="17.140625" style="96" customWidth="1"/>
    <col min="11273" max="11273" width="9.140625" style="96"/>
    <col min="11274" max="11274" width="9.5703125" style="96" customWidth="1"/>
    <col min="11275" max="11276" width="9.140625" style="96"/>
    <col min="11277" max="11277" width="9.5703125" style="96" bestFit="1" customWidth="1"/>
    <col min="11278" max="11521" width="9.140625" style="96"/>
    <col min="11522" max="11522" width="12.85546875" style="96" customWidth="1"/>
    <col min="11523" max="11525" width="9.140625" style="96"/>
    <col min="11526" max="11526" width="12.5703125" style="96" customWidth="1"/>
    <col min="11527" max="11527" width="8.7109375" style="96" customWidth="1"/>
    <col min="11528" max="11528" width="17.140625" style="96" customWidth="1"/>
    <col min="11529" max="11529" width="9.140625" style="96"/>
    <col min="11530" max="11530" width="9.5703125" style="96" customWidth="1"/>
    <col min="11531" max="11532" width="9.140625" style="96"/>
    <col min="11533" max="11533" width="9.5703125" style="96" bestFit="1" customWidth="1"/>
    <col min="11534" max="11777" width="9.140625" style="96"/>
    <col min="11778" max="11778" width="12.85546875" style="96" customWidth="1"/>
    <col min="11779" max="11781" width="9.140625" style="96"/>
    <col min="11782" max="11782" width="12.5703125" style="96" customWidth="1"/>
    <col min="11783" max="11783" width="8.7109375" style="96" customWidth="1"/>
    <col min="11784" max="11784" width="17.140625" style="96" customWidth="1"/>
    <col min="11785" max="11785" width="9.140625" style="96"/>
    <col min="11786" max="11786" width="9.5703125" style="96" customWidth="1"/>
    <col min="11787" max="11788" width="9.140625" style="96"/>
    <col min="11789" max="11789" width="9.5703125" style="96" bestFit="1" customWidth="1"/>
    <col min="11790" max="12033" width="9.140625" style="96"/>
    <col min="12034" max="12034" width="12.85546875" style="96" customWidth="1"/>
    <col min="12035" max="12037" width="9.140625" style="96"/>
    <col min="12038" max="12038" width="12.5703125" style="96" customWidth="1"/>
    <col min="12039" max="12039" width="8.7109375" style="96" customWidth="1"/>
    <col min="12040" max="12040" width="17.140625" style="96" customWidth="1"/>
    <col min="12041" max="12041" width="9.140625" style="96"/>
    <col min="12042" max="12042" width="9.5703125" style="96" customWidth="1"/>
    <col min="12043" max="12044" width="9.140625" style="96"/>
    <col min="12045" max="12045" width="9.5703125" style="96" bestFit="1" customWidth="1"/>
    <col min="12046" max="12289" width="9.140625" style="96"/>
    <col min="12290" max="12290" width="12.85546875" style="96" customWidth="1"/>
    <col min="12291" max="12293" width="9.140625" style="96"/>
    <col min="12294" max="12294" width="12.5703125" style="96" customWidth="1"/>
    <col min="12295" max="12295" width="8.7109375" style="96" customWidth="1"/>
    <col min="12296" max="12296" width="17.140625" style="96" customWidth="1"/>
    <col min="12297" max="12297" width="9.140625" style="96"/>
    <col min="12298" max="12298" width="9.5703125" style="96" customWidth="1"/>
    <col min="12299" max="12300" width="9.140625" style="96"/>
    <col min="12301" max="12301" width="9.5703125" style="96" bestFit="1" customWidth="1"/>
    <col min="12302" max="12545" width="9.140625" style="96"/>
    <col min="12546" max="12546" width="12.85546875" style="96" customWidth="1"/>
    <col min="12547" max="12549" width="9.140625" style="96"/>
    <col min="12550" max="12550" width="12.5703125" style="96" customWidth="1"/>
    <col min="12551" max="12551" width="8.7109375" style="96" customWidth="1"/>
    <col min="12552" max="12552" width="17.140625" style="96" customWidth="1"/>
    <col min="12553" max="12553" width="9.140625" style="96"/>
    <col min="12554" max="12554" width="9.5703125" style="96" customWidth="1"/>
    <col min="12555" max="12556" width="9.140625" style="96"/>
    <col min="12557" max="12557" width="9.5703125" style="96" bestFit="1" customWidth="1"/>
    <col min="12558" max="12801" width="9.140625" style="96"/>
    <col min="12802" max="12802" width="12.85546875" style="96" customWidth="1"/>
    <col min="12803" max="12805" width="9.140625" style="96"/>
    <col min="12806" max="12806" width="12.5703125" style="96" customWidth="1"/>
    <col min="12807" max="12807" width="8.7109375" style="96" customWidth="1"/>
    <col min="12808" max="12808" width="17.140625" style="96" customWidth="1"/>
    <col min="12809" max="12809" width="9.140625" style="96"/>
    <col min="12810" max="12810" width="9.5703125" style="96" customWidth="1"/>
    <col min="12811" max="12812" width="9.140625" style="96"/>
    <col min="12813" max="12813" width="9.5703125" style="96" bestFit="1" customWidth="1"/>
    <col min="12814" max="13057" width="9.140625" style="96"/>
    <col min="13058" max="13058" width="12.85546875" style="96" customWidth="1"/>
    <col min="13059" max="13061" width="9.140625" style="96"/>
    <col min="13062" max="13062" width="12.5703125" style="96" customWidth="1"/>
    <col min="13063" max="13063" width="8.7109375" style="96" customWidth="1"/>
    <col min="13064" max="13064" width="17.140625" style="96" customWidth="1"/>
    <col min="13065" max="13065" width="9.140625" style="96"/>
    <col min="13066" max="13066" width="9.5703125" style="96" customWidth="1"/>
    <col min="13067" max="13068" width="9.140625" style="96"/>
    <col min="13069" max="13069" width="9.5703125" style="96" bestFit="1" customWidth="1"/>
    <col min="13070" max="13313" width="9.140625" style="96"/>
    <col min="13314" max="13314" width="12.85546875" style="96" customWidth="1"/>
    <col min="13315" max="13317" width="9.140625" style="96"/>
    <col min="13318" max="13318" width="12.5703125" style="96" customWidth="1"/>
    <col min="13319" max="13319" width="8.7109375" style="96" customWidth="1"/>
    <col min="13320" max="13320" width="17.140625" style="96" customWidth="1"/>
    <col min="13321" max="13321" width="9.140625" style="96"/>
    <col min="13322" max="13322" width="9.5703125" style="96" customWidth="1"/>
    <col min="13323" max="13324" width="9.140625" style="96"/>
    <col min="13325" max="13325" width="9.5703125" style="96" bestFit="1" customWidth="1"/>
    <col min="13326" max="13569" width="9.140625" style="96"/>
    <col min="13570" max="13570" width="12.85546875" style="96" customWidth="1"/>
    <col min="13571" max="13573" width="9.140625" style="96"/>
    <col min="13574" max="13574" width="12.5703125" style="96" customWidth="1"/>
    <col min="13575" max="13575" width="8.7109375" style="96" customWidth="1"/>
    <col min="13576" max="13576" width="17.140625" style="96" customWidth="1"/>
    <col min="13577" max="13577" width="9.140625" style="96"/>
    <col min="13578" max="13578" width="9.5703125" style="96" customWidth="1"/>
    <col min="13579" max="13580" width="9.140625" style="96"/>
    <col min="13581" max="13581" width="9.5703125" style="96" bestFit="1" customWidth="1"/>
    <col min="13582" max="13825" width="9.140625" style="96"/>
    <col min="13826" max="13826" width="12.85546875" style="96" customWidth="1"/>
    <col min="13827" max="13829" width="9.140625" style="96"/>
    <col min="13830" max="13830" width="12.5703125" style="96" customWidth="1"/>
    <col min="13831" max="13831" width="8.7109375" style="96" customWidth="1"/>
    <col min="13832" max="13832" width="17.140625" style="96" customWidth="1"/>
    <col min="13833" max="13833" width="9.140625" style="96"/>
    <col min="13834" max="13834" width="9.5703125" style="96" customWidth="1"/>
    <col min="13835" max="13836" width="9.140625" style="96"/>
    <col min="13837" max="13837" width="9.5703125" style="96" bestFit="1" customWidth="1"/>
    <col min="13838" max="14081" width="9.140625" style="96"/>
    <col min="14082" max="14082" width="12.85546875" style="96" customWidth="1"/>
    <col min="14083" max="14085" width="9.140625" style="96"/>
    <col min="14086" max="14086" width="12.5703125" style="96" customWidth="1"/>
    <col min="14087" max="14087" width="8.7109375" style="96" customWidth="1"/>
    <col min="14088" max="14088" width="17.140625" style="96" customWidth="1"/>
    <col min="14089" max="14089" width="9.140625" style="96"/>
    <col min="14090" max="14090" width="9.5703125" style="96" customWidth="1"/>
    <col min="14091" max="14092" width="9.140625" style="96"/>
    <col min="14093" max="14093" width="9.5703125" style="96" bestFit="1" customWidth="1"/>
    <col min="14094" max="14337" width="9.140625" style="96"/>
    <col min="14338" max="14338" width="12.85546875" style="96" customWidth="1"/>
    <col min="14339" max="14341" width="9.140625" style="96"/>
    <col min="14342" max="14342" width="12.5703125" style="96" customWidth="1"/>
    <col min="14343" max="14343" width="8.7109375" style="96" customWidth="1"/>
    <col min="14344" max="14344" width="17.140625" style="96" customWidth="1"/>
    <col min="14345" max="14345" width="9.140625" style="96"/>
    <col min="14346" max="14346" width="9.5703125" style="96" customWidth="1"/>
    <col min="14347" max="14348" width="9.140625" style="96"/>
    <col min="14349" max="14349" width="9.5703125" style="96" bestFit="1" customWidth="1"/>
    <col min="14350" max="14593" width="9.140625" style="96"/>
    <col min="14594" max="14594" width="12.85546875" style="96" customWidth="1"/>
    <col min="14595" max="14597" width="9.140625" style="96"/>
    <col min="14598" max="14598" width="12.5703125" style="96" customWidth="1"/>
    <col min="14599" max="14599" width="8.7109375" style="96" customWidth="1"/>
    <col min="14600" max="14600" width="17.140625" style="96" customWidth="1"/>
    <col min="14601" max="14601" width="9.140625" style="96"/>
    <col min="14602" max="14602" width="9.5703125" style="96" customWidth="1"/>
    <col min="14603" max="14604" width="9.140625" style="96"/>
    <col min="14605" max="14605" width="9.5703125" style="96" bestFit="1" customWidth="1"/>
    <col min="14606" max="14849" width="9.140625" style="96"/>
    <col min="14850" max="14850" width="12.85546875" style="96" customWidth="1"/>
    <col min="14851" max="14853" width="9.140625" style="96"/>
    <col min="14854" max="14854" width="12.5703125" style="96" customWidth="1"/>
    <col min="14855" max="14855" width="8.7109375" style="96" customWidth="1"/>
    <col min="14856" max="14856" width="17.140625" style="96" customWidth="1"/>
    <col min="14857" max="14857" width="9.140625" style="96"/>
    <col min="14858" max="14858" width="9.5703125" style="96" customWidth="1"/>
    <col min="14859" max="14860" width="9.140625" style="96"/>
    <col min="14861" max="14861" width="9.5703125" style="96" bestFit="1" customWidth="1"/>
    <col min="14862" max="15105" width="9.140625" style="96"/>
    <col min="15106" max="15106" width="12.85546875" style="96" customWidth="1"/>
    <col min="15107" max="15109" width="9.140625" style="96"/>
    <col min="15110" max="15110" width="12.5703125" style="96" customWidth="1"/>
    <col min="15111" max="15111" width="8.7109375" style="96" customWidth="1"/>
    <col min="15112" max="15112" width="17.140625" style="96" customWidth="1"/>
    <col min="15113" max="15113" width="9.140625" style="96"/>
    <col min="15114" max="15114" width="9.5703125" style="96" customWidth="1"/>
    <col min="15115" max="15116" width="9.140625" style="96"/>
    <col min="15117" max="15117" width="9.5703125" style="96" bestFit="1" customWidth="1"/>
    <col min="15118" max="15361" width="9.140625" style="96"/>
    <col min="15362" max="15362" width="12.85546875" style="96" customWidth="1"/>
    <col min="15363" max="15365" width="9.140625" style="96"/>
    <col min="15366" max="15366" width="12.5703125" style="96" customWidth="1"/>
    <col min="15367" max="15367" width="8.7109375" style="96" customWidth="1"/>
    <col min="15368" max="15368" width="17.140625" style="96" customWidth="1"/>
    <col min="15369" max="15369" width="9.140625" style="96"/>
    <col min="15370" max="15370" width="9.5703125" style="96" customWidth="1"/>
    <col min="15371" max="15372" width="9.140625" style="96"/>
    <col min="15373" max="15373" width="9.5703125" style="96" bestFit="1" customWidth="1"/>
    <col min="15374" max="15617" width="9.140625" style="96"/>
    <col min="15618" max="15618" width="12.85546875" style="96" customWidth="1"/>
    <col min="15619" max="15621" width="9.140625" style="96"/>
    <col min="15622" max="15622" width="12.5703125" style="96" customWidth="1"/>
    <col min="15623" max="15623" width="8.7109375" style="96" customWidth="1"/>
    <col min="15624" max="15624" width="17.140625" style="96" customWidth="1"/>
    <col min="15625" max="15625" width="9.140625" style="96"/>
    <col min="15626" max="15626" width="9.5703125" style="96" customWidth="1"/>
    <col min="15627" max="15628" width="9.140625" style="96"/>
    <col min="15629" max="15629" width="9.5703125" style="96" bestFit="1" customWidth="1"/>
    <col min="15630" max="15873" width="9.140625" style="96"/>
    <col min="15874" max="15874" width="12.85546875" style="96" customWidth="1"/>
    <col min="15875" max="15877" width="9.140625" style="96"/>
    <col min="15878" max="15878" width="12.5703125" style="96" customWidth="1"/>
    <col min="15879" max="15879" width="8.7109375" style="96" customWidth="1"/>
    <col min="15880" max="15880" width="17.140625" style="96" customWidth="1"/>
    <col min="15881" max="15881" width="9.140625" style="96"/>
    <col min="15882" max="15882" width="9.5703125" style="96" customWidth="1"/>
    <col min="15883" max="15884" width="9.140625" style="96"/>
    <col min="15885" max="15885" width="9.5703125" style="96" bestFit="1" customWidth="1"/>
    <col min="15886" max="16129" width="9.140625" style="96"/>
    <col min="16130" max="16130" width="12.85546875" style="96" customWidth="1"/>
    <col min="16131" max="16133" width="9.140625" style="96"/>
    <col min="16134" max="16134" width="12.5703125" style="96" customWidth="1"/>
    <col min="16135" max="16135" width="8.7109375" style="96" customWidth="1"/>
    <col min="16136" max="16136" width="17.140625" style="96" customWidth="1"/>
    <col min="16137" max="16137" width="9.140625" style="96"/>
    <col min="16138" max="16138" width="9.5703125" style="96" customWidth="1"/>
    <col min="16139" max="16140" width="9.140625" style="96"/>
    <col min="16141" max="16141" width="9.5703125" style="96" bestFit="1" customWidth="1"/>
    <col min="16142" max="16384" width="9.140625" style="96"/>
  </cols>
  <sheetData>
    <row r="1" spans="1:17" ht="28.5" customHeight="1">
      <c r="A1" s="95"/>
      <c r="B1" s="95"/>
      <c r="C1" s="295" t="s">
        <v>149</v>
      </c>
      <c r="D1" s="295"/>
      <c r="E1" s="295"/>
      <c r="F1" s="295"/>
      <c r="G1" s="295"/>
      <c r="H1" s="95"/>
    </row>
    <row r="2" spans="1:17" ht="15">
      <c r="A2" s="95"/>
      <c r="B2" s="95"/>
      <c r="C2" s="95"/>
      <c r="D2" s="95"/>
      <c r="E2" s="95"/>
      <c r="F2" s="95"/>
      <c r="G2" s="95"/>
      <c r="H2" s="95"/>
    </row>
    <row r="3" spans="1:17" ht="12.75" customHeight="1">
      <c r="A3" s="97"/>
      <c r="B3" s="97"/>
      <c r="C3" s="97"/>
      <c r="D3" s="97"/>
      <c r="E3" s="97"/>
      <c r="F3" s="97"/>
      <c r="G3" s="97"/>
      <c r="H3" s="97"/>
    </row>
    <row r="4" spans="1:17" ht="45" customHeight="1">
      <c r="A4" s="98"/>
      <c r="B4" s="99"/>
      <c r="C4" s="100">
        <v>2013</v>
      </c>
      <c r="D4" s="100">
        <v>2014</v>
      </c>
      <c r="E4" s="100">
        <v>2015</v>
      </c>
      <c r="F4" s="101" t="s">
        <v>150</v>
      </c>
      <c r="G4" s="100">
        <v>2016</v>
      </c>
      <c r="H4" s="102" t="s">
        <v>151</v>
      </c>
      <c r="J4" s="103"/>
      <c r="K4" s="103"/>
      <c r="N4" s="296"/>
      <c r="O4" s="296"/>
      <c r="P4" s="296"/>
      <c r="Q4" s="296"/>
    </row>
    <row r="5" spans="1:17">
      <c r="A5" s="297" t="s">
        <v>152</v>
      </c>
      <c r="B5" s="297"/>
      <c r="C5" s="104">
        <v>25254</v>
      </c>
      <c r="D5" s="104">
        <v>2051</v>
      </c>
      <c r="E5" s="105">
        <v>534</v>
      </c>
      <c r="F5" s="106">
        <f>(C5+D5+E5)/3</f>
        <v>9279.6666666666661</v>
      </c>
      <c r="G5" s="104">
        <v>7486</v>
      </c>
      <c r="H5" s="107">
        <f>E5-F5</f>
        <v>-8745.6666666666661</v>
      </c>
      <c r="J5" s="103"/>
      <c r="K5" s="108"/>
      <c r="M5" s="109"/>
    </row>
    <row r="6" spans="1:17">
      <c r="A6" s="110" t="s">
        <v>153</v>
      </c>
      <c r="B6" s="110" t="s">
        <v>154</v>
      </c>
      <c r="C6" s="111">
        <v>6</v>
      </c>
      <c r="D6" s="111">
        <v>0</v>
      </c>
      <c r="E6" s="111"/>
      <c r="F6" s="106">
        <f t="shared" ref="F6:F20" si="0">(C6+D6+E6)/3</f>
        <v>2</v>
      </c>
      <c r="G6" s="111">
        <v>0</v>
      </c>
      <c r="H6" s="107">
        <f t="shared" ref="H6:H20" si="1">E6-F6</f>
        <v>-2</v>
      </c>
      <c r="J6" s="103"/>
      <c r="K6" s="108"/>
      <c r="M6" s="109"/>
    </row>
    <row r="7" spans="1:17">
      <c r="A7" s="110" t="s">
        <v>153</v>
      </c>
      <c r="B7" s="110" t="s">
        <v>155</v>
      </c>
      <c r="C7" s="111">
        <v>943</v>
      </c>
      <c r="D7" s="111">
        <v>232</v>
      </c>
      <c r="E7" s="111">
        <v>54</v>
      </c>
      <c r="F7" s="106">
        <f t="shared" si="0"/>
        <v>409.66666666666669</v>
      </c>
      <c r="G7" s="111">
        <v>402</v>
      </c>
      <c r="H7" s="107">
        <f t="shared" si="1"/>
        <v>-355.66666666666669</v>
      </c>
      <c r="J7" s="103"/>
      <c r="K7" s="108"/>
      <c r="M7" s="109"/>
    </row>
    <row r="8" spans="1:17" ht="23.25" customHeight="1">
      <c r="A8" s="110" t="s">
        <v>156</v>
      </c>
      <c r="B8" s="110" t="s">
        <v>157</v>
      </c>
      <c r="C8" s="111">
        <v>4262</v>
      </c>
      <c r="D8" s="111">
        <v>314</v>
      </c>
      <c r="E8" s="111">
        <v>70</v>
      </c>
      <c r="F8" s="106">
        <f t="shared" si="0"/>
        <v>1548.6666666666667</v>
      </c>
      <c r="G8" s="111">
        <v>878</v>
      </c>
      <c r="H8" s="107">
        <f t="shared" si="1"/>
        <v>-1478.6666666666667</v>
      </c>
      <c r="I8" s="103"/>
      <c r="J8" s="103"/>
      <c r="K8" s="108"/>
      <c r="M8" s="109"/>
    </row>
    <row r="9" spans="1:17" ht="27" customHeight="1">
      <c r="A9" s="110" t="s">
        <v>158</v>
      </c>
      <c r="B9" s="110" t="s">
        <v>159</v>
      </c>
      <c r="C9" s="111">
        <v>9074</v>
      </c>
      <c r="D9" s="111">
        <v>712</v>
      </c>
      <c r="E9" s="111">
        <v>196</v>
      </c>
      <c r="F9" s="106">
        <f t="shared" si="0"/>
        <v>3327.3333333333335</v>
      </c>
      <c r="G9" s="111">
        <v>2966</v>
      </c>
      <c r="H9" s="107">
        <f t="shared" si="1"/>
        <v>-3131.3333333333335</v>
      </c>
      <c r="I9" s="112"/>
      <c r="J9" s="112"/>
      <c r="K9" s="108"/>
      <c r="M9" s="109"/>
    </row>
    <row r="10" spans="1:17" ht="16.5" customHeight="1">
      <c r="A10" s="110" t="s">
        <v>158</v>
      </c>
      <c r="B10" s="110" t="s">
        <v>160</v>
      </c>
      <c r="C10" s="111">
        <v>10966</v>
      </c>
      <c r="D10" s="111">
        <v>793</v>
      </c>
      <c r="E10" s="111">
        <v>214</v>
      </c>
      <c r="F10" s="106">
        <f t="shared" si="0"/>
        <v>3991</v>
      </c>
      <c r="G10" s="111">
        <v>3240</v>
      </c>
      <c r="H10" s="107">
        <f t="shared" si="1"/>
        <v>-3777</v>
      </c>
      <c r="I10" s="112"/>
      <c r="J10" s="112"/>
      <c r="K10" s="108"/>
      <c r="M10" s="109"/>
    </row>
    <row r="11" spans="1:17" ht="16.5" customHeight="1">
      <c r="A11" s="110" t="s">
        <v>161</v>
      </c>
      <c r="B11" s="110"/>
      <c r="C11" s="111"/>
      <c r="D11" s="111"/>
      <c r="E11" s="111"/>
      <c r="F11" s="106"/>
      <c r="G11" s="111"/>
      <c r="H11" s="107">
        <f t="shared" si="1"/>
        <v>0</v>
      </c>
      <c r="J11" s="103"/>
      <c r="K11" s="103"/>
    </row>
    <row r="12" spans="1:17" ht="16.5" customHeight="1">
      <c r="A12" s="110"/>
      <c r="B12" s="110"/>
      <c r="C12" s="111"/>
      <c r="D12" s="111"/>
      <c r="E12" s="111"/>
      <c r="F12" s="106"/>
      <c r="G12" s="111"/>
      <c r="H12" s="107">
        <f t="shared" si="1"/>
        <v>0</v>
      </c>
      <c r="K12" s="103"/>
    </row>
    <row r="13" spans="1:17" ht="16.5" customHeight="1">
      <c r="A13" s="298" t="s">
        <v>162</v>
      </c>
      <c r="B13" s="298"/>
      <c r="C13" s="111">
        <v>300</v>
      </c>
      <c r="D13" s="111">
        <v>36</v>
      </c>
      <c r="E13" s="111">
        <v>256</v>
      </c>
      <c r="F13" s="106">
        <f t="shared" si="0"/>
        <v>197.33333333333334</v>
      </c>
      <c r="G13" s="111">
        <v>61</v>
      </c>
      <c r="H13" s="107">
        <f t="shared" si="1"/>
        <v>58.666666666666657</v>
      </c>
    </row>
    <row r="14" spans="1:17" ht="16.5" customHeight="1">
      <c r="A14" s="110"/>
      <c r="B14" s="110"/>
      <c r="C14" s="111"/>
      <c r="D14" s="111"/>
      <c r="E14" s="111"/>
      <c r="F14" s="106"/>
      <c r="G14" s="111"/>
      <c r="H14" s="107"/>
    </row>
    <row r="15" spans="1:17" ht="24" customHeight="1">
      <c r="A15" s="299" t="s">
        <v>163</v>
      </c>
      <c r="B15" s="299"/>
      <c r="C15" s="111">
        <v>0.7</v>
      </c>
      <c r="D15" s="111">
        <v>0.06</v>
      </c>
      <c r="E15" s="111">
        <v>0.1</v>
      </c>
      <c r="F15" s="106">
        <f t="shared" si="0"/>
        <v>0.28666666666666668</v>
      </c>
      <c r="G15" s="113">
        <v>0.2</v>
      </c>
      <c r="H15" s="107">
        <f t="shared" si="1"/>
        <v>-0.18666666666666668</v>
      </c>
      <c r="K15" s="96">
        <v>4157223</v>
      </c>
      <c r="L15" s="114">
        <f>54818/K15*100</f>
        <v>1.3186206272793159</v>
      </c>
    </row>
    <row r="16" spans="1:17">
      <c r="A16" s="110"/>
      <c r="B16" s="110" t="s">
        <v>154</v>
      </c>
      <c r="C16" s="111">
        <v>0.4</v>
      </c>
      <c r="D16" s="111">
        <v>0</v>
      </c>
      <c r="E16" s="111">
        <v>0</v>
      </c>
      <c r="F16" s="106">
        <f t="shared" si="0"/>
        <v>0.13333333333333333</v>
      </c>
      <c r="G16" s="111">
        <v>0</v>
      </c>
      <c r="H16" s="107">
        <f t="shared" si="1"/>
        <v>-0.13333333333333333</v>
      </c>
      <c r="K16" s="96">
        <v>1945</v>
      </c>
      <c r="L16" s="114">
        <f>21/K16*100</f>
        <v>1.0796915167095116</v>
      </c>
    </row>
    <row r="17" spans="1:12">
      <c r="A17" s="110"/>
      <c r="B17" s="110" t="s">
        <v>155</v>
      </c>
      <c r="C17" s="111">
        <v>0.6</v>
      </c>
      <c r="D17" s="111">
        <v>0.1</v>
      </c>
      <c r="E17" s="111">
        <v>0.2</v>
      </c>
      <c r="F17" s="106">
        <f t="shared" si="0"/>
        <v>0.3</v>
      </c>
      <c r="G17" s="111">
        <v>0.2</v>
      </c>
      <c r="H17" s="107">
        <f t="shared" si="1"/>
        <v>-9.9999999999999978E-2</v>
      </c>
      <c r="K17" s="96">
        <v>183343</v>
      </c>
      <c r="L17" s="114">
        <f>4410/K17*100</f>
        <v>2.4053277190839029</v>
      </c>
    </row>
    <row r="18" spans="1:12" ht="15" customHeight="1">
      <c r="A18" s="110"/>
      <c r="B18" s="110" t="s">
        <v>157</v>
      </c>
      <c r="C18" s="111">
        <v>1.3</v>
      </c>
      <c r="D18" s="111">
        <v>0.1</v>
      </c>
      <c r="E18" s="111">
        <v>0.1</v>
      </c>
      <c r="F18" s="106">
        <f t="shared" si="0"/>
        <v>0.50000000000000011</v>
      </c>
      <c r="G18" s="111">
        <v>0.2</v>
      </c>
      <c r="H18" s="107">
        <f t="shared" si="1"/>
        <v>-0.40000000000000013</v>
      </c>
      <c r="K18" s="96">
        <v>355375</v>
      </c>
      <c r="L18" s="114">
        <f>4410/K18*100</f>
        <v>1.2409426661976786</v>
      </c>
    </row>
    <row r="19" spans="1:12">
      <c r="A19" s="110"/>
      <c r="B19" s="110" t="s">
        <v>159</v>
      </c>
      <c r="C19" s="111">
        <v>0.5</v>
      </c>
      <c r="D19" s="111">
        <v>0.04</v>
      </c>
      <c r="E19" s="111">
        <v>0.1</v>
      </c>
      <c r="F19" s="106">
        <f t="shared" si="0"/>
        <v>0.21333333333333335</v>
      </c>
      <c r="G19" s="111">
        <v>0.1</v>
      </c>
      <c r="H19" s="107">
        <f t="shared" si="1"/>
        <v>-0.11333333333333334</v>
      </c>
      <c r="K19" s="96">
        <v>1997118</v>
      </c>
      <c r="L19" s="114">
        <f>24428/K19*100</f>
        <v>1.2231625772738517</v>
      </c>
    </row>
    <row r="20" spans="1:12" ht="29.25" customHeight="1">
      <c r="A20" s="110"/>
      <c r="B20" s="110" t="s">
        <v>160</v>
      </c>
      <c r="C20" s="111">
        <v>0.8</v>
      </c>
      <c r="D20" s="111">
        <v>0.06</v>
      </c>
      <c r="E20" s="111">
        <v>0.1</v>
      </c>
      <c r="F20" s="106">
        <f t="shared" si="0"/>
        <v>0.32</v>
      </c>
      <c r="G20" s="111">
        <v>0.2</v>
      </c>
      <c r="H20" s="107">
        <f t="shared" si="1"/>
        <v>-0.22</v>
      </c>
      <c r="K20" s="96">
        <v>1619442</v>
      </c>
      <c r="L20" s="114">
        <f>23266/K20*100</f>
        <v>1.4366676917110954</v>
      </c>
    </row>
    <row r="21" spans="1:12" ht="15">
      <c r="A21" s="97"/>
      <c r="B21" s="97"/>
      <c r="C21" s="103"/>
      <c r="D21" s="103"/>
      <c r="E21" s="103"/>
      <c r="F21" s="103"/>
      <c r="G21" s="103"/>
      <c r="H21" s="115"/>
    </row>
    <row r="22" spans="1:12" ht="15.75" customHeight="1">
      <c r="A22" s="294"/>
      <c r="B22" s="294"/>
      <c r="C22" s="294"/>
      <c r="D22" s="294"/>
      <c r="E22" s="294"/>
      <c r="F22" s="294"/>
      <c r="G22" s="294"/>
      <c r="H22" s="294"/>
    </row>
    <row r="23" spans="1:12" ht="15">
      <c r="A23" s="97"/>
      <c r="B23" s="97"/>
      <c r="C23" s="97"/>
      <c r="D23" s="97"/>
      <c r="E23" s="97"/>
      <c r="F23" s="115"/>
      <c r="G23" s="97"/>
      <c r="H23" s="115"/>
    </row>
    <row r="24" spans="1:12" ht="15">
      <c r="A24" s="97"/>
      <c r="B24" s="97"/>
      <c r="C24" s="97"/>
      <c r="D24" s="97"/>
      <c r="E24" s="97"/>
      <c r="F24" s="115"/>
      <c r="G24" s="97"/>
      <c r="H24" s="115"/>
    </row>
    <row r="25" spans="1:12" ht="15.75" customHeight="1">
      <c r="A25" s="116"/>
      <c r="B25" s="116"/>
      <c r="C25" s="116"/>
      <c r="D25" s="116"/>
      <c r="E25" s="116"/>
      <c r="F25" s="116"/>
      <c r="G25" s="116"/>
      <c r="H25" s="116"/>
      <c r="I25" s="116"/>
    </row>
    <row r="26" spans="1:12" ht="14.25">
      <c r="A26" s="117"/>
      <c r="B26" s="117"/>
      <c r="C26" s="117"/>
      <c r="D26" s="117"/>
      <c r="E26" s="117"/>
      <c r="F26" s="117"/>
      <c r="G26" s="117"/>
      <c r="H26" s="117"/>
      <c r="I26" s="116"/>
    </row>
    <row r="27" spans="1:12" ht="33" customHeight="1">
      <c r="A27" s="117"/>
      <c r="B27" s="117"/>
      <c r="C27" s="117"/>
      <c r="D27" s="117"/>
      <c r="E27" s="117"/>
      <c r="F27" s="117"/>
      <c r="G27" s="117"/>
      <c r="H27" s="117"/>
    </row>
    <row r="28" spans="1:12">
      <c r="A28" s="103"/>
      <c r="B28" s="103"/>
      <c r="C28" s="103"/>
      <c r="D28" s="103"/>
      <c r="E28" s="103"/>
      <c r="F28" s="103"/>
      <c r="G28" s="103"/>
      <c r="H28" s="103"/>
    </row>
    <row r="29" spans="1:12" ht="15">
      <c r="A29" s="103"/>
      <c r="B29" s="97"/>
      <c r="C29" s="118"/>
      <c r="D29" s="118"/>
      <c r="E29" s="118"/>
      <c r="F29" s="118"/>
      <c r="G29" s="97"/>
      <c r="H29" s="103"/>
    </row>
    <row r="30" spans="1:12">
      <c r="A30" s="103"/>
      <c r="B30" s="103"/>
      <c r="C30" s="112"/>
      <c r="D30" s="112"/>
      <c r="E30" s="119"/>
      <c r="F30" s="120"/>
      <c r="G30" s="103"/>
      <c r="H30" s="103"/>
    </row>
    <row r="31" spans="1:12" ht="15">
      <c r="A31" s="103"/>
      <c r="B31" s="97"/>
      <c r="C31" s="121"/>
      <c r="D31" s="121"/>
      <c r="E31" s="119"/>
      <c r="F31" s="120"/>
      <c r="G31" s="103"/>
      <c r="H31" s="103"/>
    </row>
    <row r="32" spans="1:12" ht="15">
      <c r="A32" s="103"/>
      <c r="B32" s="97"/>
      <c r="C32" s="112"/>
      <c r="D32" s="112"/>
      <c r="E32" s="119"/>
      <c r="F32" s="120"/>
      <c r="G32" s="103"/>
      <c r="H32" s="103"/>
    </row>
    <row r="33" spans="1:8" ht="15">
      <c r="A33" s="103"/>
      <c r="B33" s="97"/>
      <c r="C33" s="112"/>
      <c r="D33" s="112"/>
      <c r="E33" s="119"/>
      <c r="F33" s="120"/>
      <c r="G33" s="103"/>
      <c r="H33" s="103"/>
    </row>
    <row r="34" spans="1:8" ht="15">
      <c r="A34" s="103"/>
      <c r="B34" s="97"/>
      <c r="C34" s="112"/>
      <c r="D34" s="112"/>
      <c r="E34" s="119"/>
      <c r="F34" s="120"/>
      <c r="G34" s="115"/>
      <c r="H34" s="103"/>
    </row>
    <row r="35" spans="1:8" ht="15">
      <c r="A35" s="103"/>
      <c r="B35" s="97"/>
      <c r="C35" s="112"/>
      <c r="D35" s="112"/>
      <c r="E35" s="119"/>
      <c r="F35" s="120"/>
      <c r="G35" s="103"/>
      <c r="H35" s="103"/>
    </row>
    <row r="36" spans="1:8">
      <c r="A36" s="103"/>
      <c r="B36" s="103"/>
      <c r="C36" s="118"/>
      <c r="D36" s="118"/>
      <c r="E36" s="118"/>
      <c r="F36" s="103"/>
      <c r="G36" s="103"/>
      <c r="H36" s="103"/>
    </row>
    <row r="37" spans="1:8">
      <c r="A37" s="103"/>
      <c r="B37" s="103"/>
      <c r="C37" s="103"/>
      <c r="D37" s="103"/>
      <c r="E37" s="103"/>
      <c r="F37" s="103"/>
      <c r="G37" s="103"/>
      <c r="H37" s="103"/>
    </row>
    <row r="38" spans="1:8">
      <c r="A38" s="103"/>
      <c r="B38" s="103"/>
      <c r="C38" s="103"/>
      <c r="D38" s="103"/>
      <c r="E38" s="103"/>
      <c r="F38" s="103"/>
      <c r="G38" s="103"/>
      <c r="H38" s="103"/>
    </row>
  </sheetData>
  <mergeCells count="6">
    <mergeCell ref="A22:H22"/>
    <mergeCell ref="C1:G1"/>
    <mergeCell ref="N4:Q4"/>
    <mergeCell ref="A5:B5"/>
    <mergeCell ref="A13:B13"/>
    <mergeCell ref="A15:B15"/>
  </mergeCells>
  <printOptions horizontalCentered="1"/>
  <pageMargins left="0.56999999999999995" right="0.49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K32"/>
  <sheetViews>
    <sheetView topLeftCell="A13" workbookViewId="0">
      <selection activeCell="H16" sqref="H16"/>
    </sheetView>
  </sheetViews>
  <sheetFormatPr defaultRowHeight="12.75"/>
  <cols>
    <col min="1" max="1" width="5.140625" style="123" customWidth="1"/>
    <col min="2" max="2" width="20" style="123" customWidth="1"/>
    <col min="3" max="3" width="14.42578125" style="123" customWidth="1"/>
    <col min="4" max="4" width="16" style="123" customWidth="1"/>
    <col min="5" max="5" width="13.28515625" style="123" customWidth="1"/>
    <col min="6" max="6" width="15.42578125" style="123" customWidth="1"/>
    <col min="7" max="7" width="13" style="123" customWidth="1"/>
    <col min="8" max="8" width="14" style="123" customWidth="1"/>
    <col min="9" max="9" width="15.42578125" style="123" customWidth="1"/>
    <col min="10" max="10" width="15.42578125" style="123" hidden="1" customWidth="1"/>
    <col min="11" max="11" width="9.140625" style="123" hidden="1" customWidth="1"/>
    <col min="12" max="13" width="9.140625" style="123" customWidth="1"/>
    <col min="14" max="244" width="9.140625" style="123"/>
    <col min="245" max="245" width="5.140625" style="123" customWidth="1"/>
    <col min="246" max="246" width="18.28515625" style="123" customWidth="1"/>
    <col min="247" max="247" width="14.42578125" style="123" customWidth="1"/>
    <col min="248" max="248" width="15" style="123" customWidth="1"/>
    <col min="249" max="249" width="12.140625" style="123" customWidth="1"/>
    <col min="250" max="250" width="14" style="123" customWidth="1"/>
    <col min="251" max="251" width="13" style="123" customWidth="1"/>
    <col min="252" max="252" width="13.140625" style="123" customWidth="1"/>
    <col min="253" max="253" width="15.28515625" style="123" customWidth="1"/>
    <col min="254" max="255" width="0.140625" style="123" customWidth="1"/>
    <col min="256" max="500" width="9.140625" style="123"/>
    <col min="501" max="501" width="5.140625" style="123" customWidth="1"/>
    <col min="502" max="502" width="18.28515625" style="123" customWidth="1"/>
    <col min="503" max="503" width="14.42578125" style="123" customWidth="1"/>
    <col min="504" max="504" width="15" style="123" customWidth="1"/>
    <col min="505" max="505" width="12.140625" style="123" customWidth="1"/>
    <col min="506" max="506" width="14" style="123" customWidth="1"/>
    <col min="507" max="507" width="13" style="123" customWidth="1"/>
    <col min="508" max="508" width="13.140625" style="123" customWidth="1"/>
    <col min="509" max="509" width="15.28515625" style="123" customWidth="1"/>
    <col min="510" max="511" width="0.140625" style="123" customWidth="1"/>
    <col min="512" max="756" width="9.140625" style="123"/>
    <col min="757" max="757" width="5.140625" style="123" customWidth="1"/>
    <col min="758" max="758" width="18.28515625" style="123" customWidth="1"/>
    <col min="759" max="759" width="14.42578125" style="123" customWidth="1"/>
    <col min="760" max="760" width="15" style="123" customWidth="1"/>
    <col min="761" max="761" width="12.140625" style="123" customWidth="1"/>
    <col min="762" max="762" width="14" style="123" customWidth="1"/>
    <col min="763" max="763" width="13" style="123" customWidth="1"/>
    <col min="764" max="764" width="13.140625" style="123" customWidth="1"/>
    <col min="765" max="765" width="15.28515625" style="123" customWidth="1"/>
    <col min="766" max="767" width="0.140625" style="123" customWidth="1"/>
    <col min="768" max="1012" width="9.140625" style="123"/>
    <col min="1013" max="1013" width="5.140625" style="123" customWidth="1"/>
    <col min="1014" max="1014" width="18.28515625" style="123" customWidth="1"/>
    <col min="1015" max="1015" width="14.42578125" style="123" customWidth="1"/>
    <col min="1016" max="1016" width="15" style="123" customWidth="1"/>
    <col min="1017" max="1017" width="12.140625" style="123" customWidth="1"/>
    <col min="1018" max="1018" width="14" style="123" customWidth="1"/>
    <col min="1019" max="1019" width="13" style="123" customWidth="1"/>
    <col min="1020" max="1020" width="13.140625" style="123" customWidth="1"/>
    <col min="1021" max="1021" width="15.28515625" style="123" customWidth="1"/>
    <col min="1022" max="1023" width="0.140625" style="123" customWidth="1"/>
    <col min="1024" max="1268" width="9.140625" style="123"/>
    <col min="1269" max="1269" width="5.140625" style="123" customWidth="1"/>
    <col min="1270" max="1270" width="18.28515625" style="123" customWidth="1"/>
    <col min="1271" max="1271" width="14.42578125" style="123" customWidth="1"/>
    <col min="1272" max="1272" width="15" style="123" customWidth="1"/>
    <col min="1273" max="1273" width="12.140625" style="123" customWidth="1"/>
    <col min="1274" max="1274" width="14" style="123" customWidth="1"/>
    <col min="1275" max="1275" width="13" style="123" customWidth="1"/>
    <col min="1276" max="1276" width="13.140625" style="123" customWidth="1"/>
    <col min="1277" max="1277" width="15.28515625" style="123" customWidth="1"/>
    <col min="1278" max="1279" width="0.140625" style="123" customWidth="1"/>
    <col min="1280" max="1524" width="9.140625" style="123"/>
    <col min="1525" max="1525" width="5.140625" style="123" customWidth="1"/>
    <col min="1526" max="1526" width="18.28515625" style="123" customWidth="1"/>
    <col min="1527" max="1527" width="14.42578125" style="123" customWidth="1"/>
    <col min="1528" max="1528" width="15" style="123" customWidth="1"/>
    <col min="1529" max="1529" width="12.140625" style="123" customWidth="1"/>
    <col min="1530" max="1530" width="14" style="123" customWidth="1"/>
    <col min="1531" max="1531" width="13" style="123" customWidth="1"/>
    <col min="1532" max="1532" width="13.140625" style="123" customWidth="1"/>
    <col min="1533" max="1533" width="15.28515625" style="123" customWidth="1"/>
    <col min="1534" max="1535" width="0.140625" style="123" customWidth="1"/>
    <col min="1536" max="1780" width="9.140625" style="123"/>
    <col min="1781" max="1781" width="5.140625" style="123" customWidth="1"/>
    <col min="1782" max="1782" width="18.28515625" style="123" customWidth="1"/>
    <col min="1783" max="1783" width="14.42578125" style="123" customWidth="1"/>
    <col min="1784" max="1784" width="15" style="123" customWidth="1"/>
    <col min="1785" max="1785" width="12.140625" style="123" customWidth="1"/>
    <col min="1786" max="1786" width="14" style="123" customWidth="1"/>
    <col min="1787" max="1787" width="13" style="123" customWidth="1"/>
    <col min="1788" max="1788" width="13.140625" style="123" customWidth="1"/>
    <col min="1789" max="1789" width="15.28515625" style="123" customWidth="1"/>
    <col min="1790" max="1791" width="0.140625" style="123" customWidth="1"/>
    <col min="1792" max="2036" width="9.140625" style="123"/>
    <col min="2037" max="2037" width="5.140625" style="123" customWidth="1"/>
    <col min="2038" max="2038" width="18.28515625" style="123" customWidth="1"/>
    <col min="2039" max="2039" width="14.42578125" style="123" customWidth="1"/>
    <col min="2040" max="2040" width="15" style="123" customWidth="1"/>
    <col min="2041" max="2041" width="12.140625" style="123" customWidth="1"/>
    <col min="2042" max="2042" width="14" style="123" customWidth="1"/>
    <col min="2043" max="2043" width="13" style="123" customWidth="1"/>
    <col min="2044" max="2044" width="13.140625" style="123" customWidth="1"/>
    <col min="2045" max="2045" width="15.28515625" style="123" customWidth="1"/>
    <col min="2046" max="2047" width="0.140625" style="123" customWidth="1"/>
    <col min="2048" max="2292" width="9.140625" style="123"/>
    <col min="2293" max="2293" width="5.140625" style="123" customWidth="1"/>
    <col min="2294" max="2294" width="18.28515625" style="123" customWidth="1"/>
    <col min="2295" max="2295" width="14.42578125" style="123" customWidth="1"/>
    <col min="2296" max="2296" width="15" style="123" customWidth="1"/>
    <col min="2297" max="2297" width="12.140625" style="123" customWidth="1"/>
    <col min="2298" max="2298" width="14" style="123" customWidth="1"/>
    <col min="2299" max="2299" width="13" style="123" customWidth="1"/>
    <col min="2300" max="2300" width="13.140625" style="123" customWidth="1"/>
    <col min="2301" max="2301" width="15.28515625" style="123" customWidth="1"/>
    <col min="2302" max="2303" width="0.140625" style="123" customWidth="1"/>
    <col min="2304" max="2548" width="9.140625" style="123"/>
    <col min="2549" max="2549" width="5.140625" style="123" customWidth="1"/>
    <col min="2550" max="2550" width="18.28515625" style="123" customWidth="1"/>
    <col min="2551" max="2551" width="14.42578125" style="123" customWidth="1"/>
    <col min="2552" max="2552" width="15" style="123" customWidth="1"/>
    <col min="2553" max="2553" width="12.140625" style="123" customWidth="1"/>
    <col min="2554" max="2554" width="14" style="123" customWidth="1"/>
    <col min="2555" max="2555" width="13" style="123" customWidth="1"/>
    <col min="2556" max="2556" width="13.140625" style="123" customWidth="1"/>
    <col min="2557" max="2557" width="15.28515625" style="123" customWidth="1"/>
    <col min="2558" max="2559" width="0.140625" style="123" customWidth="1"/>
    <col min="2560" max="2804" width="9.140625" style="123"/>
    <col min="2805" max="2805" width="5.140625" style="123" customWidth="1"/>
    <col min="2806" max="2806" width="18.28515625" style="123" customWidth="1"/>
    <col min="2807" max="2807" width="14.42578125" style="123" customWidth="1"/>
    <col min="2808" max="2808" width="15" style="123" customWidth="1"/>
    <col min="2809" max="2809" width="12.140625" style="123" customWidth="1"/>
    <col min="2810" max="2810" width="14" style="123" customWidth="1"/>
    <col min="2811" max="2811" width="13" style="123" customWidth="1"/>
    <col min="2812" max="2812" width="13.140625" style="123" customWidth="1"/>
    <col min="2813" max="2813" width="15.28515625" style="123" customWidth="1"/>
    <col min="2814" max="2815" width="0.140625" style="123" customWidth="1"/>
    <col min="2816" max="3060" width="9.140625" style="123"/>
    <col min="3061" max="3061" width="5.140625" style="123" customWidth="1"/>
    <col min="3062" max="3062" width="18.28515625" style="123" customWidth="1"/>
    <col min="3063" max="3063" width="14.42578125" style="123" customWidth="1"/>
    <col min="3064" max="3064" width="15" style="123" customWidth="1"/>
    <col min="3065" max="3065" width="12.140625" style="123" customWidth="1"/>
    <col min="3066" max="3066" width="14" style="123" customWidth="1"/>
    <col min="3067" max="3067" width="13" style="123" customWidth="1"/>
    <col min="3068" max="3068" width="13.140625" style="123" customWidth="1"/>
    <col min="3069" max="3069" width="15.28515625" style="123" customWidth="1"/>
    <col min="3070" max="3071" width="0.140625" style="123" customWidth="1"/>
    <col min="3072" max="3316" width="9.140625" style="123"/>
    <col min="3317" max="3317" width="5.140625" style="123" customWidth="1"/>
    <col min="3318" max="3318" width="18.28515625" style="123" customWidth="1"/>
    <col min="3319" max="3319" width="14.42578125" style="123" customWidth="1"/>
    <col min="3320" max="3320" width="15" style="123" customWidth="1"/>
    <col min="3321" max="3321" width="12.140625" style="123" customWidth="1"/>
    <col min="3322" max="3322" width="14" style="123" customWidth="1"/>
    <col min="3323" max="3323" width="13" style="123" customWidth="1"/>
    <col min="3324" max="3324" width="13.140625" style="123" customWidth="1"/>
    <col min="3325" max="3325" width="15.28515625" style="123" customWidth="1"/>
    <col min="3326" max="3327" width="0.140625" style="123" customWidth="1"/>
    <col min="3328" max="3572" width="9.140625" style="123"/>
    <col min="3573" max="3573" width="5.140625" style="123" customWidth="1"/>
    <col min="3574" max="3574" width="18.28515625" style="123" customWidth="1"/>
    <col min="3575" max="3575" width="14.42578125" style="123" customWidth="1"/>
    <col min="3576" max="3576" width="15" style="123" customWidth="1"/>
    <col min="3577" max="3577" width="12.140625" style="123" customWidth="1"/>
    <col min="3578" max="3578" width="14" style="123" customWidth="1"/>
    <col min="3579" max="3579" width="13" style="123" customWidth="1"/>
    <col min="3580" max="3580" width="13.140625" style="123" customWidth="1"/>
    <col min="3581" max="3581" width="15.28515625" style="123" customWidth="1"/>
    <col min="3582" max="3583" width="0.140625" style="123" customWidth="1"/>
    <col min="3584" max="3828" width="9.140625" style="123"/>
    <col min="3829" max="3829" width="5.140625" style="123" customWidth="1"/>
    <col min="3830" max="3830" width="18.28515625" style="123" customWidth="1"/>
    <col min="3831" max="3831" width="14.42578125" style="123" customWidth="1"/>
    <col min="3832" max="3832" width="15" style="123" customWidth="1"/>
    <col min="3833" max="3833" width="12.140625" style="123" customWidth="1"/>
    <col min="3834" max="3834" width="14" style="123" customWidth="1"/>
    <col min="3835" max="3835" width="13" style="123" customWidth="1"/>
    <col min="3836" max="3836" width="13.140625" style="123" customWidth="1"/>
    <col min="3837" max="3837" width="15.28515625" style="123" customWidth="1"/>
    <col min="3838" max="3839" width="0.140625" style="123" customWidth="1"/>
    <col min="3840" max="4084" width="9.140625" style="123"/>
    <col min="4085" max="4085" width="5.140625" style="123" customWidth="1"/>
    <col min="4086" max="4086" width="18.28515625" style="123" customWidth="1"/>
    <col min="4087" max="4087" width="14.42578125" style="123" customWidth="1"/>
    <col min="4088" max="4088" width="15" style="123" customWidth="1"/>
    <col min="4089" max="4089" width="12.140625" style="123" customWidth="1"/>
    <col min="4090" max="4090" width="14" style="123" customWidth="1"/>
    <col min="4091" max="4091" width="13" style="123" customWidth="1"/>
    <col min="4092" max="4092" width="13.140625" style="123" customWidth="1"/>
    <col min="4093" max="4093" width="15.28515625" style="123" customWidth="1"/>
    <col min="4094" max="4095" width="0.140625" style="123" customWidth="1"/>
    <col min="4096" max="4340" width="9.140625" style="123"/>
    <col min="4341" max="4341" width="5.140625" style="123" customWidth="1"/>
    <col min="4342" max="4342" width="18.28515625" style="123" customWidth="1"/>
    <col min="4343" max="4343" width="14.42578125" style="123" customWidth="1"/>
    <col min="4344" max="4344" width="15" style="123" customWidth="1"/>
    <col min="4345" max="4345" width="12.140625" style="123" customWidth="1"/>
    <col min="4346" max="4346" width="14" style="123" customWidth="1"/>
    <col min="4347" max="4347" width="13" style="123" customWidth="1"/>
    <col min="4348" max="4348" width="13.140625" style="123" customWidth="1"/>
    <col min="4349" max="4349" width="15.28515625" style="123" customWidth="1"/>
    <col min="4350" max="4351" width="0.140625" style="123" customWidth="1"/>
    <col min="4352" max="4596" width="9.140625" style="123"/>
    <col min="4597" max="4597" width="5.140625" style="123" customWidth="1"/>
    <col min="4598" max="4598" width="18.28515625" style="123" customWidth="1"/>
    <col min="4599" max="4599" width="14.42578125" style="123" customWidth="1"/>
    <col min="4600" max="4600" width="15" style="123" customWidth="1"/>
    <col min="4601" max="4601" width="12.140625" style="123" customWidth="1"/>
    <col min="4602" max="4602" width="14" style="123" customWidth="1"/>
    <col min="4603" max="4603" width="13" style="123" customWidth="1"/>
    <col min="4604" max="4604" width="13.140625" style="123" customWidth="1"/>
    <col min="4605" max="4605" width="15.28515625" style="123" customWidth="1"/>
    <col min="4606" max="4607" width="0.140625" style="123" customWidth="1"/>
    <col min="4608" max="4852" width="9.140625" style="123"/>
    <col min="4853" max="4853" width="5.140625" style="123" customWidth="1"/>
    <col min="4854" max="4854" width="18.28515625" style="123" customWidth="1"/>
    <col min="4855" max="4855" width="14.42578125" style="123" customWidth="1"/>
    <col min="4856" max="4856" width="15" style="123" customWidth="1"/>
    <col min="4857" max="4857" width="12.140625" style="123" customWidth="1"/>
    <col min="4858" max="4858" width="14" style="123" customWidth="1"/>
    <col min="4859" max="4859" width="13" style="123" customWidth="1"/>
    <col min="4860" max="4860" width="13.140625" style="123" customWidth="1"/>
    <col min="4861" max="4861" width="15.28515625" style="123" customWidth="1"/>
    <col min="4862" max="4863" width="0.140625" style="123" customWidth="1"/>
    <col min="4864" max="5108" width="9.140625" style="123"/>
    <col min="5109" max="5109" width="5.140625" style="123" customWidth="1"/>
    <col min="5110" max="5110" width="18.28515625" style="123" customWidth="1"/>
    <col min="5111" max="5111" width="14.42578125" style="123" customWidth="1"/>
    <col min="5112" max="5112" width="15" style="123" customWidth="1"/>
    <col min="5113" max="5113" width="12.140625" style="123" customWidth="1"/>
    <col min="5114" max="5114" width="14" style="123" customWidth="1"/>
    <col min="5115" max="5115" width="13" style="123" customWidth="1"/>
    <col min="5116" max="5116" width="13.140625" style="123" customWidth="1"/>
    <col min="5117" max="5117" width="15.28515625" style="123" customWidth="1"/>
    <col min="5118" max="5119" width="0.140625" style="123" customWidth="1"/>
    <col min="5120" max="5364" width="9.140625" style="123"/>
    <col min="5365" max="5365" width="5.140625" style="123" customWidth="1"/>
    <col min="5366" max="5366" width="18.28515625" style="123" customWidth="1"/>
    <col min="5367" max="5367" width="14.42578125" style="123" customWidth="1"/>
    <col min="5368" max="5368" width="15" style="123" customWidth="1"/>
    <col min="5369" max="5369" width="12.140625" style="123" customWidth="1"/>
    <col min="5370" max="5370" width="14" style="123" customWidth="1"/>
    <col min="5371" max="5371" width="13" style="123" customWidth="1"/>
    <col min="5372" max="5372" width="13.140625" style="123" customWidth="1"/>
    <col min="5373" max="5373" width="15.28515625" style="123" customWidth="1"/>
    <col min="5374" max="5375" width="0.140625" style="123" customWidth="1"/>
    <col min="5376" max="5620" width="9.140625" style="123"/>
    <col min="5621" max="5621" width="5.140625" style="123" customWidth="1"/>
    <col min="5622" max="5622" width="18.28515625" style="123" customWidth="1"/>
    <col min="5623" max="5623" width="14.42578125" style="123" customWidth="1"/>
    <col min="5624" max="5624" width="15" style="123" customWidth="1"/>
    <col min="5625" max="5625" width="12.140625" style="123" customWidth="1"/>
    <col min="5626" max="5626" width="14" style="123" customWidth="1"/>
    <col min="5627" max="5627" width="13" style="123" customWidth="1"/>
    <col min="5628" max="5628" width="13.140625" style="123" customWidth="1"/>
    <col min="5629" max="5629" width="15.28515625" style="123" customWidth="1"/>
    <col min="5630" max="5631" width="0.140625" style="123" customWidth="1"/>
    <col min="5632" max="5876" width="9.140625" style="123"/>
    <col min="5877" max="5877" width="5.140625" style="123" customWidth="1"/>
    <col min="5878" max="5878" width="18.28515625" style="123" customWidth="1"/>
    <col min="5879" max="5879" width="14.42578125" style="123" customWidth="1"/>
    <col min="5880" max="5880" width="15" style="123" customWidth="1"/>
    <col min="5881" max="5881" width="12.140625" style="123" customWidth="1"/>
    <col min="5882" max="5882" width="14" style="123" customWidth="1"/>
    <col min="5883" max="5883" width="13" style="123" customWidth="1"/>
    <col min="5884" max="5884" width="13.140625" style="123" customWidth="1"/>
    <col min="5885" max="5885" width="15.28515625" style="123" customWidth="1"/>
    <col min="5886" max="5887" width="0.140625" style="123" customWidth="1"/>
    <col min="5888" max="6132" width="9.140625" style="123"/>
    <col min="6133" max="6133" width="5.140625" style="123" customWidth="1"/>
    <col min="6134" max="6134" width="18.28515625" style="123" customWidth="1"/>
    <col min="6135" max="6135" width="14.42578125" style="123" customWidth="1"/>
    <col min="6136" max="6136" width="15" style="123" customWidth="1"/>
    <col min="6137" max="6137" width="12.140625" style="123" customWidth="1"/>
    <col min="6138" max="6138" width="14" style="123" customWidth="1"/>
    <col min="6139" max="6139" width="13" style="123" customWidth="1"/>
    <col min="6140" max="6140" width="13.140625" style="123" customWidth="1"/>
    <col min="6141" max="6141" width="15.28515625" style="123" customWidth="1"/>
    <col min="6142" max="6143" width="0.140625" style="123" customWidth="1"/>
    <col min="6144" max="6388" width="9.140625" style="123"/>
    <col min="6389" max="6389" width="5.140625" style="123" customWidth="1"/>
    <col min="6390" max="6390" width="18.28515625" style="123" customWidth="1"/>
    <col min="6391" max="6391" width="14.42578125" style="123" customWidth="1"/>
    <col min="6392" max="6392" width="15" style="123" customWidth="1"/>
    <col min="6393" max="6393" width="12.140625" style="123" customWidth="1"/>
    <col min="6394" max="6394" width="14" style="123" customWidth="1"/>
    <col min="6395" max="6395" width="13" style="123" customWidth="1"/>
    <col min="6396" max="6396" width="13.140625" style="123" customWidth="1"/>
    <col min="6397" max="6397" width="15.28515625" style="123" customWidth="1"/>
    <col min="6398" max="6399" width="0.140625" style="123" customWidth="1"/>
    <col min="6400" max="6644" width="9.140625" style="123"/>
    <col min="6645" max="6645" width="5.140625" style="123" customWidth="1"/>
    <col min="6646" max="6646" width="18.28515625" style="123" customWidth="1"/>
    <col min="6647" max="6647" width="14.42578125" style="123" customWidth="1"/>
    <col min="6648" max="6648" width="15" style="123" customWidth="1"/>
    <col min="6649" max="6649" width="12.140625" style="123" customWidth="1"/>
    <col min="6650" max="6650" width="14" style="123" customWidth="1"/>
    <col min="6651" max="6651" width="13" style="123" customWidth="1"/>
    <col min="6652" max="6652" width="13.140625" style="123" customWidth="1"/>
    <col min="6653" max="6653" width="15.28515625" style="123" customWidth="1"/>
    <col min="6654" max="6655" width="0.140625" style="123" customWidth="1"/>
    <col min="6656" max="6900" width="9.140625" style="123"/>
    <col min="6901" max="6901" width="5.140625" style="123" customWidth="1"/>
    <col min="6902" max="6902" width="18.28515625" style="123" customWidth="1"/>
    <col min="6903" max="6903" width="14.42578125" style="123" customWidth="1"/>
    <col min="6904" max="6904" width="15" style="123" customWidth="1"/>
    <col min="6905" max="6905" width="12.140625" style="123" customWidth="1"/>
    <col min="6906" max="6906" width="14" style="123" customWidth="1"/>
    <col min="6907" max="6907" width="13" style="123" customWidth="1"/>
    <col min="6908" max="6908" width="13.140625" style="123" customWidth="1"/>
    <col min="6909" max="6909" width="15.28515625" style="123" customWidth="1"/>
    <col min="6910" max="6911" width="0.140625" style="123" customWidth="1"/>
    <col min="6912" max="7156" width="9.140625" style="123"/>
    <col min="7157" max="7157" width="5.140625" style="123" customWidth="1"/>
    <col min="7158" max="7158" width="18.28515625" style="123" customWidth="1"/>
    <col min="7159" max="7159" width="14.42578125" style="123" customWidth="1"/>
    <col min="7160" max="7160" width="15" style="123" customWidth="1"/>
    <col min="7161" max="7161" width="12.140625" style="123" customWidth="1"/>
    <col min="7162" max="7162" width="14" style="123" customWidth="1"/>
    <col min="7163" max="7163" width="13" style="123" customWidth="1"/>
    <col min="7164" max="7164" width="13.140625" style="123" customWidth="1"/>
    <col min="7165" max="7165" width="15.28515625" style="123" customWidth="1"/>
    <col min="7166" max="7167" width="0.140625" style="123" customWidth="1"/>
    <col min="7168" max="7412" width="9.140625" style="123"/>
    <col min="7413" max="7413" width="5.140625" style="123" customWidth="1"/>
    <col min="7414" max="7414" width="18.28515625" style="123" customWidth="1"/>
    <col min="7415" max="7415" width="14.42578125" style="123" customWidth="1"/>
    <col min="7416" max="7416" width="15" style="123" customWidth="1"/>
    <col min="7417" max="7417" width="12.140625" style="123" customWidth="1"/>
    <col min="7418" max="7418" width="14" style="123" customWidth="1"/>
    <col min="7419" max="7419" width="13" style="123" customWidth="1"/>
    <col min="7420" max="7420" width="13.140625" style="123" customWidth="1"/>
    <col min="7421" max="7421" width="15.28515625" style="123" customWidth="1"/>
    <col min="7422" max="7423" width="0.140625" style="123" customWidth="1"/>
    <col min="7424" max="7668" width="9.140625" style="123"/>
    <col min="7669" max="7669" width="5.140625" style="123" customWidth="1"/>
    <col min="7670" max="7670" width="18.28515625" style="123" customWidth="1"/>
    <col min="7671" max="7671" width="14.42578125" style="123" customWidth="1"/>
    <col min="7672" max="7672" width="15" style="123" customWidth="1"/>
    <col min="7673" max="7673" width="12.140625" style="123" customWidth="1"/>
    <col min="7674" max="7674" width="14" style="123" customWidth="1"/>
    <col min="7675" max="7675" width="13" style="123" customWidth="1"/>
    <col min="7676" max="7676" width="13.140625" style="123" customWidth="1"/>
    <col min="7677" max="7677" width="15.28515625" style="123" customWidth="1"/>
    <col min="7678" max="7679" width="0.140625" style="123" customWidth="1"/>
    <col min="7680" max="7924" width="9.140625" style="123"/>
    <col min="7925" max="7925" width="5.140625" style="123" customWidth="1"/>
    <col min="7926" max="7926" width="18.28515625" style="123" customWidth="1"/>
    <col min="7927" max="7927" width="14.42578125" style="123" customWidth="1"/>
    <col min="7928" max="7928" width="15" style="123" customWidth="1"/>
    <col min="7929" max="7929" width="12.140625" style="123" customWidth="1"/>
    <col min="7930" max="7930" width="14" style="123" customWidth="1"/>
    <col min="7931" max="7931" width="13" style="123" customWidth="1"/>
    <col min="7932" max="7932" width="13.140625" style="123" customWidth="1"/>
    <col min="7933" max="7933" width="15.28515625" style="123" customWidth="1"/>
    <col min="7934" max="7935" width="0.140625" style="123" customWidth="1"/>
    <col min="7936" max="8180" width="9.140625" style="123"/>
    <col min="8181" max="8181" width="5.140625" style="123" customWidth="1"/>
    <col min="8182" max="8182" width="18.28515625" style="123" customWidth="1"/>
    <col min="8183" max="8183" width="14.42578125" style="123" customWidth="1"/>
    <col min="8184" max="8184" width="15" style="123" customWidth="1"/>
    <col min="8185" max="8185" width="12.140625" style="123" customWidth="1"/>
    <col min="8186" max="8186" width="14" style="123" customWidth="1"/>
    <col min="8187" max="8187" width="13" style="123" customWidth="1"/>
    <col min="8188" max="8188" width="13.140625" style="123" customWidth="1"/>
    <col min="8189" max="8189" width="15.28515625" style="123" customWidth="1"/>
    <col min="8190" max="8191" width="0.140625" style="123" customWidth="1"/>
    <col min="8192" max="8436" width="9.140625" style="123"/>
    <col min="8437" max="8437" width="5.140625" style="123" customWidth="1"/>
    <col min="8438" max="8438" width="18.28515625" style="123" customWidth="1"/>
    <col min="8439" max="8439" width="14.42578125" style="123" customWidth="1"/>
    <col min="8440" max="8440" width="15" style="123" customWidth="1"/>
    <col min="8441" max="8441" width="12.140625" style="123" customWidth="1"/>
    <col min="8442" max="8442" width="14" style="123" customWidth="1"/>
    <col min="8443" max="8443" width="13" style="123" customWidth="1"/>
    <col min="8444" max="8444" width="13.140625" style="123" customWidth="1"/>
    <col min="8445" max="8445" width="15.28515625" style="123" customWidth="1"/>
    <col min="8446" max="8447" width="0.140625" style="123" customWidth="1"/>
    <col min="8448" max="8692" width="9.140625" style="123"/>
    <col min="8693" max="8693" width="5.140625" style="123" customWidth="1"/>
    <col min="8694" max="8694" width="18.28515625" style="123" customWidth="1"/>
    <col min="8695" max="8695" width="14.42578125" style="123" customWidth="1"/>
    <col min="8696" max="8696" width="15" style="123" customWidth="1"/>
    <col min="8697" max="8697" width="12.140625" style="123" customWidth="1"/>
    <col min="8698" max="8698" width="14" style="123" customWidth="1"/>
    <col min="8699" max="8699" width="13" style="123" customWidth="1"/>
    <col min="8700" max="8700" width="13.140625" style="123" customWidth="1"/>
    <col min="8701" max="8701" width="15.28515625" style="123" customWidth="1"/>
    <col min="8702" max="8703" width="0.140625" style="123" customWidth="1"/>
    <col min="8704" max="8948" width="9.140625" style="123"/>
    <col min="8949" max="8949" width="5.140625" style="123" customWidth="1"/>
    <col min="8950" max="8950" width="18.28515625" style="123" customWidth="1"/>
    <col min="8951" max="8951" width="14.42578125" style="123" customWidth="1"/>
    <col min="8952" max="8952" width="15" style="123" customWidth="1"/>
    <col min="8953" max="8953" width="12.140625" style="123" customWidth="1"/>
    <col min="8954" max="8954" width="14" style="123" customWidth="1"/>
    <col min="8955" max="8955" width="13" style="123" customWidth="1"/>
    <col min="8956" max="8956" width="13.140625" style="123" customWidth="1"/>
    <col min="8957" max="8957" width="15.28515625" style="123" customWidth="1"/>
    <col min="8958" max="8959" width="0.140625" style="123" customWidth="1"/>
    <col min="8960" max="9204" width="9.140625" style="123"/>
    <col min="9205" max="9205" width="5.140625" style="123" customWidth="1"/>
    <col min="9206" max="9206" width="18.28515625" style="123" customWidth="1"/>
    <col min="9207" max="9207" width="14.42578125" style="123" customWidth="1"/>
    <col min="9208" max="9208" width="15" style="123" customWidth="1"/>
    <col min="9209" max="9209" width="12.140625" style="123" customWidth="1"/>
    <col min="9210" max="9210" width="14" style="123" customWidth="1"/>
    <col min="9211" max="9211" width="13" style="123" customWidth="1"/>
    <col min="9212" max="9212" width="13.140625" style="123" customWidth="1"/>
    <col min="9213" max="9213" width="15.28515625" style="123" customWidth="1"/>
    <col min="9214" max="9215" width="0.140625" style="123" customWidth="1"/>
    <col min="9216" max="9460" width="9.140625" style="123"/>
    <col min="9461" max="9461" width="5.140625" style="123" customWidth="1"/>
    <col min="9462" max="9462" width="18.28515625" style="123" customWidth="1"/>
    <col min="9463" max="9463" width="14.42578125" style="123" customWidth="1"/>
    <col min="9464" max="9464" width="15" style="123" customWidth="1"/>
    <col min="9465" max="9465" width="12.140625" style="123" customWidth="1"/>
    <col min="9466" max="9466" width="14" style="123" customWidth="1"/>
    <col min="9467" max="9467" width="13" style="123" customWidth="1"/>
    <col min="9468" max="9468" width="13.140625" style="123" customWidth="1"/>
    <col min="9469" max="9469" width="15.28515625" style="123" customWidth="1"/>
    <col min="9470" max="9471" width="0.140625" style="123" customWidth="1"/>
    <col min="9472" max="9716" width="9.140625" style="123"/>
    <col min="9717" max="9717" width="5.140625" style="123" customWidth="1"/>
    <col min="9718" max="9718" width="18.28515625" style="123" customWidth="1"/>
    <col min="9719" max="9719" width="14.42578125" style="123" customWidth="1"/>
    <col min="9720" max="9720" width="15" style="123" customWidth="1"/>
    <col min="9721" max="9721" width="12.140625" style="123" customWidth="1"/>
    <col min="9722" max="9722" width="14" style="123" customWidth="1"/>
    <col min="9723" max="9723" width="13" style="123" customWidth="1"/>
    <col min="9724" max="9724" width="13.140625" style="123" customWidth="1"/>
    <col min="9725" max="9725" width="15.28515625" style="123" customWidth="1"/>
    <col min="9726" max="9727" width="0.140625" style="123" customWidth="1"/>
    <col min="9728" max="9972" width="9.140625" style="123"/>
    <col min="9973" max="9973" width="5.140625" style="123" customWidth="1"/>
    <col min="9974" max="9974" width="18.28515625" style="123" customWidth="1"/>
    <col min="9975" max="9975" width="14.42578125" style="123" customWidth="1"/>
    <col min="9976" max="9976" width="15" style="123" customWidth="1"/>
    <col min="9977" max="9977" width="12.140625" style="123" customWidth="1"/>
    <col min="9978" max="9978" width="14" style="123" customWidth="1"/>
    <col min="9979" max="9979" width="13" style="123" customWidth="1"/>
    <col min="9980" max="9980" width="13.140625" style="123" customWidth="1"/>
    <col min="9981" max="9981" width="15.28515625" style="123" customWidth="1"/>
    <col min="9982" max="9983" width="0.140625" style="123" customWidth="1"/>
    <col min="9984" max="10228" width="9.140625" style="123"/>
    <col min="10229" max="10229" width="5.140625" style="123" customWidth="1"/>
    <col min="10230" max="10230" width="18.28515625" style="123" customWidth="1"/>
    <col min="10231" max="10231" width="14.42578125" style="123" customWidth="1"/>
    <col min="10232" max="10232" width="15" style="123" customWidth="1"/>
    <col min="10233" max="10233" width="12.140625" style="123" customWidth="1"/>
    <col min="10234" max="10234" width="14" style="123" customWidth="1"/>
    <col min="10235" max="10235" width="13" style="123" customWidth="1"/>
    <col min="10236" max="10236" width="13.140625" style="123" customWidth="1"/>
    <col min="10237" max="10237" width="15.28515625" style="123" customWidth="1"/>
    <col min="10238" max="10239" width="0.140625" style="123" customWidth="1"/>
    <col min="10240" max="10484" width="9.140625" style="123"/>
    <col min="10485" max="10485" width="5.140625" style="123" customWidth="1"/>
    <col min="10486" max="10486" width="18.28515625" style="123" customWidth="1"/>
    <col min="10487" max="10487" width="14.42578125" style="123" customWidth="1"/>
    <col min="10488" max="10488" width="15" style="123" customWidth="1"/>
    <col min="10489" max="10489" width="12.140625" style="123" customWidth="1"/>
    <col min="10490" max="10490" width="14" style="123" customWidth="1"/>
    <col min="10491" max="10491" width="13" style="123" customWidth="1"/>
    <col min="10492" max="10492" width="13.140625" style="123" customWidth="1"/>
    <col min="10493" max="10493" width="15.28515625" style="123" customWidth="1"/>
    <col min="10494" max="10495" width="0.140625" style="123" customWidth="1"/>
    <col min="10496" max="10740" width="9.140625" style="123"/>
    <col min="10741" max="10741" width="5.140625" style="123" customWidth="1"/>
    <col min="10742" max="10742" width="18.28515625" style="123" customWidth="1"/>
    <col min="10743" max="10743" width="14.42578125" style="123" customWidth="1"/>
    <col min="10744" max="10744" width="15" style="123" customWidth="1"/>
    <col min="10745" max="10745" width="12.140625" style="123" customWidth="1"/>
    <col min="10746" max="10746" width="14" style="123" customWidth="1"/>
    <col min="10747" max="10747" width="13" style="123" customWidth="1"/>
    <col min="10748" max="10748" width="13.140625" style="123" customWidth="1"/>
    <col min="10749" max="10749" width="15.28515625" style="123" customWidth="1"/>
    <col min="10750" max="10751" width="0.140625" style="123" customWidth="1"/>
    <col min="10752" max="10996" width="9.140625" style="123"/>
    <col min="10997" max="10997" width="5.140625" style="123" customWidth="1"/>
    <col min="10998" max="10998" width="18.28515625" style="123" customWidth="1"/>
    <col min="10999" max="10999" width="14.42578125" style="123" customWidth="1"/>
    <col min="11000" max="11000" width="15" style="123" customWidth="1"/>
    <col min="11001" max="11001" width="12.140625" style="123" customWidth="1"/>
    <col min="11002" max="11002" width="14" style="123" customWidth="1"/>
    <col min="11003" max="11003" width="13" style="123" customWidth="1"/>
    <col min="11004" max="11004" width="13.140625" style="123" customWidth="1"/>
    <col min="11005" max="11005" width="15.28515625" style="123" customWidth="1"/>
    <col min="11006" max="11007" width="0.140625" style="123" customWidth="1"/>
    <col min="11008" max="11252" width="9.140625" style="123"/>
    <col min="11253" max="11253" width="5.140625" style="123" customWidth="1"/>
    <col min="11254" max="11254" width="18.28515625" style="123" customWidth="1"/>
    <col min="11255" max="11255" width="14.42578125" style="123" customWidth="1"/>
    <col min="11256" max="11256" width="15" style="123" customWidth="1"/>
    <col min="11257" max="11257" width="12.140625" style="123" customWidth="1"/>
    <col min="11258" max="11258" width="14" style="123" customWidth="1"/>
    <col min="11259" max="11259" width="13" style="123" customWidth="1"/>
    <col min="11260" max="11260" width="13.140625" style="123" customWidth="1"/>
    <col min="11261" max="11261" width="15.28515625" style="123" customWidth="1"/>
    <col min="11262" max="11263" width="0.140625" style="123" customWidth="1"/>
    <col min="11264" max="11508" width="9.140625" style="123"/>
    <col min="11509" max="11509" width="5.140625" style="123" customWidth="1"/>
    <col min="11510" max="11510" width="18.28515625" style="123" customWidth="1"/>
    <col min="11511" max="11511" width="14.42578125" style="123" customWidth="1"/>
    <col min="11512" max="11512" width="15" style="123" customWidth="1"/>
    <col min="11513" max="11513" width="12.140625" style="123" customWidth="1"/>
    <col min="11514" max="11514" width="14" style="123" customWidth="1"/>
    <col min="11515" max="11515" width="13" style="123" customWidth="1"/>
    <col min="11516" max="11516" width="13.140625" style="123" customWidth="1"/>
    <col min="11517" max="11517" width="15.28515625" style="123" customWidth="1"/>
    <col min="11518" max="11519" width="0.140625" style="123" customWidth="1"/>
    <col min="11520" max="11764" width="9.140625" style="123"/>
    <col min="11765" max="11765" width="5.140625" style="123" customWidth="1"/>
    <col min="11766" max="11766" width="18.28515625" style="123" customWidth="1"/>
    <col min="11767" max="11767" width="14.42578125" style="123" customWidth="1"/>
    <col min="11768" max="11768" width="15" style="123" customWidth="1"/>
    <col min="11769" max="11769" width="12.140625" style="123" customWidth="1"/>
    <col min="11770" max="11770" width="14" style="123" customWidth="1"/>
    <col min="11771" max="11771" width="13" style="123" customWidth="1"/>
    <col min="11772" max="11772" width="13.140625" style="123" customWidth="1"/>
    <col min="11773" max="11773" width="15.28515625" style="123" customWidth="1"/>
    <col min="11774" max="11775" width="0.140625" style="123" customWidth="1"/>
    <col min="11776" max="12020" width="9.140625" style="123"/>
    <col min="12021" max="12021" width="5.140625" style="123" customWidth="1"/>
    <col min="12022" max="12022" width="18.28515625" style="123" customWidth="1"/>
    <col min="12023" max="12023" width="14.42578125" style="123" customWidth="1"/>
    <col min="12024" max="12024" width="15" style="123" customWidth="1"/>
    <col min="12025" max="12025" width="12.140625" style="123" customWidth="1"/>
    <col min="12026" max="12026" width="14" style="123" customWidth="1"/>
    <col min="12027" max="12027" width="13" style="123" customWidth="1"/>
    <col min="12028" max="12028" width="13.140625" style="123" customWidth="1"/>
    <col min="12029" max="12029" width="15.28515625" style="123" customWidth="1"/>
    <col min="12030" max="12031" width="0.140625" style="123" customWidth="1"/>
    <col min="12032" max="12276" width="9.140625" style="123"/>
    <col min="12277" max="12277" width="5.140625" style="123" customWidth="1"/>
    <col min="12278" max="12278" width="18.28515625" style="123" customWidth="1"/>
    <col min="12279" max="12279" width="14.42578125" style="123" customWidth="1"/>
    <col min="12280" max="12280" width="15" style="123" customWidth="1"/>
    <col min="12281" max="12281" width="12.140625" style="123" customWidth="1"/>
    <col min="12282" max="12282" width="14" style="123" customWidth="1"/>
    <col min="12283" max="12283" width="13" style="123" customWidth="1"/>
    <col min="12284" max="12284" width="13.140625" style="123" customWidth="1"/>
    <col min="12285" max="12285" width="15.28515625" style="123" customWidth="1"/>
    <col min="12286" max="12287" width="0.140625" style="123" customWidth="1"/>
    <col min="12288" max="12532" width="9.140625" style="123"/>
    <col min="12533" max="12533" width="5.140625" style="123" customWidth="1"/>
    <col min="12534" max="12534" width="18.28515625" style="123" customWidth="1"/>
    <col min="12535" max="12535" width="14.42578125" style="123" customWidth="1"/>
    <col min="12536" max="12536" width="15" style="123" customWidth="1"/>
    <col min="12537" max="12537" width="12.140625" style="123" customWidth="1"/>
    <col min="12538" max="12538" width="14" style="123" customWidth="1"/>
    <col min="12539" max="12539" width="13" style="123" customWidth="1"/>
    <col min="12540" max="12540" width="13.140625" style="123" customWidth="1"/>
    <col min="12541" max="12541" width="15.28515625" style="123" customWidth="1"/>
    <col min="12542" max="12543" width="0.140625" style="123" customWidth="1"/>
    <col min="12544" max="12788" width="9.140625" style="123"/>
    <col min="12789" max="12789" width="5.140625" style="123" customWidth="1"/>
    <col min="12790" max="12790" width="18.28515625" style="123" customWidth="1"/>
    <col min="12791" max="12791" width="14.42578125" style="123" customWidth="1"/>
    <col min="12792" max="12792" width="15" style="123" customWidth="1"/>
    <col min="12793" max="12793" width="12.140625" style="123" customWidth="1"/>
    <col min="12794" max="12794" width="14" style="123" customWidth="1"/>
    <col min="12795" max="12795" width="13" style="123" customWidth="1"/>
    <col min="12796" max="12796" width="13.140625" style="123" customWidth="1"/>
    <col min="12797" max="12797" width="15.28515625" style="123" customWidth="1"/>
    <col min="12798" max="12799" width="0.140625" style="123" customWidth="1"/>
    <col min="12800" max="13044" width="9.140625" style="123"/>
    <col min="13045" max="13045" width="5.140625" style="123" customWidth="1"/>
    <col min="13046" max="13046" width="18.28515625" style="123" customWidth="1"/>
    <col min="13047" max="13047" width="14.42578125" style="123" customWidth="1"/>
    <col min="13048" max="13048" width="15" style="123" customWidth="1"/>
    <col min="13049" max="13049" width="12.140625" style="123" customWidth="1"/>
    <col min="13050" max="13050" width="14" style="123" customWidth="1"/>
    <col min="13051" max="13051" width="13" style="123" customWidth="1"/>
    <col min="13052" max="13052" width="13.140625" style="123" customWidth="1"/>
    <col min="13053" max="13053" width="15.28515625" style="123" customWidth="1"/>
    <col min="13054" max="13055" width="0.140625" style="123" customWidth="1"/>
    <col min="13056" max="13300" width="9.140625" style="123"/>
    <col min="13301" max="13301" width="5.140625" style="123" customWidth="1"/>
    <col min="13302" max="13302" width="18.28515625" style="123" customWidth="1"/>
    <col min="13303" max="13303" width="14.42578125" style="123" customWidth="1"/>
    <col min="13304" max="13304" width="15" style="123" customWidth="1"/>
    <col min="13305" max="13305" width="12.140625" style="123" customWidth="1"/>
    <col min="13306" max="13306" width="14" style="123" customWidth="1"/>
    <col min="13307" max="13307" width="13" style="123" customWidth="1"/>
    <col min="13308" max="13308" width="13.140625" style="123" customWidth="1"/>
    <col min="13309" max="13309" width="15.28515625" style="123" customWidth="1"/>
    <col min="13310" max="13311" width="0.140625" style="123" customWidth="1"/>
    <col min="13312" max="13556" width="9.140625" style="123"/>
    <col min="13557" max="13557" width="5.140625" style="123" customWidth="1"/>
    <col min="13558" max="13558" width="18.28515625" style="123" customWidth="1"/>
    <col min="13559" max="13559" width="14.42578125" style="123" customWidth="1"/>
    <col min="13560" max="13560" width="15" style="123" customWidth="1"/>
    <col min="13561" max="13561" width="12.140625" style="123" customWidth="1"/>
    <col min="13562" max="13562" width="14" style="123" customWidth="1"/>
    <col min="13563" max="13563" width="13" style="123" customWidth="1"/>
    <col min="13564" max="13564" width="13.140625" style="123" customWidth="1"/>
    <col min="13565" max="13565" width="15.28515625" style="123" customWidth="1"/>
    <col min="13566" max="13567" width="0.140625" style="123" customWidth="1"/>
    <col min="13568" max="13812" width="9.140625" style="123"/>
    <col min="13813" max="13813" width="5.140625" style="123" customWidth="1"/>
    <col min="13814" max="13814" width="18.28515625" style="123" customWidth="1"/>
    <col min="13815" max="13815" width="14.42578125" style="123" customWidth="1"/>
    <col min="13816" max="13816" width="15" style="123" customWidth="1"/>
    <col min="13817" max="13817" width="12.140625" style="123" customWidth="1"/>
    <col min="13818" max="13818" width="14" style="123" customWidth="1"/>
    <col min="13819" max="13819" width="13" style="123" customWidth="1"/>
    <col min="13820" max="13820" width="13.140625" style="123" customWidth="1"/>
    <col min="13821" max="13821" width="15.28515625" style="123" customWidth="1"/>
    <col min="13822" max="13823" width="0.140625" style="123" customWidth="1"/>
    <col min="13824" max="14068" width="9.140625" style="123"/>
    <col min="14069" max="14069" width="5.140625" style="123" customWidth="1"/>
    <col min="14070" max="14070" width="18.28515625" style="123" customWidth="1"/>
    <col min="14071" max="14071" width="14.42578125" style="123" customWidth="1"/>
    <col min="14072" max="14072" width="15" style="123" customWidth="1"/>
    <col min="14073" max="14073" width="12.140625" style="123" customWidth="1"/>
    <col min="14074" max="14074" width="14" style="123" customWidth="1"/>
    <col min="14075" max="14075" width="13" style="123" customWidth="1"/>
    <col min="14076" max="14076" width="13.140625" style="123" customWidth="1"/>
    <col min="14077" max="14077" width="15.28515625" style="123" customWidth="1"/>
    <col min="14078" max="14079" width="0.140625" style="123" customWidth="1"/>
    <col min="14080" max="14324" width="9.140625" style="123"/>
    <col min="14325" max="14325" width="5.140625" style="123" customWidth="1"/>
    <col min="14326" max="14326" width="18.28515625" style="123" customWidth="1"/>
    <col min="14327" max="14327" width="14.42578125" style="123" customWidth="1"/>
    <col min="14328" max="14328" width="15" style="123" customWidth="1"/>
    <col min="14329" max="14329" width="12.140625" style="123" customWidth="1"/>
    <col min="14330" max="14330" width="14" style="123" customWidth="1"/>
    <col min="14331" max="14331" width="13" style="123" customWidth="1"/>
    <col min="14332" max="14332" width="13.140625" style="123" customWidth="1"/>
    <col min="14333" max="14333" width="15.28515625" style="123" customWidth="1"/>
    <col min="14334" max="14335" width="0.140625" style="123" customWidth="1"/>
    <col min="14336" max="14580" width="9.140625" style="123"/>
    <col min="14581" max="14581" width="5.140625" style="123" customWidth="1"/>
    <col min="14582" max="14582" width="18.28515625" style="123" customWidth="1"/>
    <col min="14583" max="14583" width="14.42578125" style="123" customWidth="1"/>
    <col min="14584" max="14584" width="15" style="123" customWidth="1"/>
    <col min="14585" max="14585" width="12.140625" style="123" customWidth="1"/>
    <col min="14586" max="14586" width="14" style="123" customWidth="1"/>
    <col min="14587" max="14587" width="13" style="123" customWidth="1"/>
    <col min="14588" max="14588" width="13.140625" style="123" customWidth="1"/>
    <col min="14589" max="14589" width="15.28515625" style="123" customWidth="1"/>
    <col min="14590" max="14591" width="0.140625" style="123" customWidth="1"/>
    <col min="14592" max="14836" width="9.140625" style="123"/>
    <col min="14837" max="14837" width="5.140625" style="123" customWidth="1"/>
    <col min="14838" max="14838" width="18.28515625" style="123" customWidth="1"/>
    <col min="14839" max="14839" width="14.42578125" style="123" customWidth="1"/>
    <col min="14840" max="14840" width="15" style="123" customWidth="1"/>
    <col min="14841" max="14841" width="12.140625" style="123" customWidth="1"/>
    <col min="14842" max="14842" width="14" style="123" customWidth="1"/>
    <col min="14843" max="14843" width="13" style="123" customWidth="1"/>
    <col min="14844" max="14844" width="13.140625" style="123" customWidth="1"/>
    <col min="14845" max="14845" width="15.28515625" style="123" customWidth="1"/>
    <col min="14846" max="14847" width="0.140625" style="123" customWidth="1"/>
    <col min="14848" max="15092" width="9.140625" style="123"/>
    <col min="15093" max="15093" width="5.140625" style="123" customWidth="1"/>
    <col min="15094" max="15094" width="18.28515625" style="123" customWidth="1"/>
    <col min="15095" max="15095" width="14.42578125" style="123" customWidth="1"/>
    <col min="15096" max="15096" width="15" style="123" customWidth="1"/>
    <col min="15097" max="15097" width="12.140625" style="123" customWidth="1"/>
    <col min="15098" max="15098" width="14" style="123" customWidth="1"/>
    <col min="15099" max="15099" width="13" style="123" customWidth="1"/>
    <col min="15100" max="15100" width="13.140625" style="123" customWidth="1"/>
    <col min="15101" max="15101" width="15.28515625" style="123" customWidth="1"/>
    <col min="15102" max="15103" width="0.140625" style="123" customWidth="1"/>
    <col min="15104" max="15348" width="9.140625" style="123"/>
    <col min="15349" max="15349" width="5.140625" style="123" customWidth="1"/>
    <col min="15350" max="15350" width="18.28515625" style="123" customWidth="1"/>
    <col min="15351" max="15351" width="14.42578125" style="123" customWidth="1"/>
    <col min="15352" max="15352" width="15" style="123" customWidth="1"/>
    <col min="15353" max="15353" width="12.140625" style="123" customWidth="1"/>
    <col min="15354" max="15354" width="14" style="123" customWidth="1"/>
    <col min="15355" max="15355" width="13" style="123" customWidth="1"/>
    <col min="15356" max="15356" width="13.140625" style="123" customWidth="1"/>
    <col min="15357" max="15357" width="15.28515625" style="123" customWidth="1"/>
    <col min="15358" max="15359" width="0.140625" style="123" customWidth="1"/>
    <col min="15360" max="15604" width="9.140625" style="123"/>
    <col min="15605" max="15605" width="5.140625" style="123" customWidth="1"/>
    <col min="15606" max="15606" width="18.28515625" style="123" customWidth="1"/>
    <col min="15607" max="15607" width="14.42578125" style="123" customWidth="1"/>
    <col min="15608" max="15608" width="15" style="123" customWidth="1"/>
    <col min="15609" max="15609" width="12.140625" style="123" customWidth="1"/>
    <col min="15610" max="15610" width="14" style="123" customWidth="1"/>
    <col min="15611" max="15611" width="13" style="123" customWidth="1"/>
    <col min="15612" max="15612" width="13.140625" style="123" customWidth="1"/>
    <col min="15613" max="15613" width="15.28515625" style="123" customWidth="1"/>
    <col min="15614" max="15615" width="0.140625" style="123" customWidth="1"/>
    <col min="15616" max="15860" width="9.140625" style="123"/>
    <col min="15861" max="15861" width="5.140625" style="123" customWidth="1"/>
    <col min="15862" max="15862" width="18.28515625" style="123" customWidth="1"/>
    <col min="15863" max="15863" width="14.42578125" style="123" customWidth="1"/>
    <col min="15864" max="15864" width="15" style="123" customWidth="1"/>
    <col min="15865" max="15865" width="12.140625" style="123" customWidth="1"/>
    <col min="15866" max="15866" width="14" style="123" customWidth="1"/>
    <col min="15867" max="15867" width="13" style="123" customWidth="1"/>
    <col min="15868" max="15868" width="13.140625" style="123" customWidth="1"/>
    <col min="15869" max="15869" width="15.28515625" style="123" customWidth="1"/>
    <col min="15870" max="15871" width="0.140625" style="123" customWidth="1"/>
    <col min="15872" max="16116" width="9.140625" style="123"/>
    <col min="16117" max="16117" width="5.140625" style="123" customWidth="1"/>
    <col min="16118" max="16118" width="18.28515625" style="123" customWidth="1"/>
    <col min="16119" max="16119" width="14.42578125" style="123" customWidth="1"/>
    <col min="16120" max="16120" width="15" style="123" customWidth="1"/>
    <col min="16121" max="16121" width="12.140625" style="123" customWidth="1"/>
    <col min="16122" max="16122" width="14" style="123" customWidth="1"/>
    <col min="16123" max="16123" width="13" style="123" customWidth="1"/>
    <col min="16124" max="16124" width="13.140625" style="123" customWidth="1"/>
    <col min="16125" max="16125" width="15.28515625" style="123" customWidth="1"/>
    <col min="16126" max="16127" width="0.140625" style="123" customWidth="1"/>
    <col min="16128" max="16384" width="9.140625" style="123"/>
  </cols>
  <sheetData>
    <row r="2" spans="1:11">
      <c r="A2" s="301" t="s">
        <v>164</v>
      </c>
      <c r="B2" s="301"/>
      <c r="C2" s="301"/>
      <c r="D2" s="301"/>
      <c r="E2" s="301"/>
      <c r="F2" s="301"/>
      <c r="G2" s="301"/>
      <c r="H2" s="301"/>
      <c r="I2" s="301"/>
      <c r="J2" s="122"/>
    </row>
    <row r="3" spans="1:11">
      <c r="A3" s="302"/>
      <c r="B3" s="302"/>
      <c r="C3" s="302"/>
      <c r="D3" s="302"/>
      <c r="E3" s="302"/>
      <c r="F3" s="302"/>
      <c r="G3" s="302"/>
      <c r="H3" s="302"/>
      <c r="I3" s="302"/>
      <c r="J3" s="124"/>
    </row>
    <row r="4" spans="1:11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1" ht="24.75" customHeight="1">
      <c r="A5" s="303"/>
      <c r="B5" s="305"/>
      <c r="C5" s="307">
        <v>2015</v>
      </c>
      <c r="D5" s="307"/>
      <c r="E5" s="308">
        <v>2016</v>
      </c>
      <c r="F5" s="309"/>
      <c r="G5" s="310"/>
      <c r="H5" s="307" t="s">
        <v>165</v>
      </c>
      <c r="I5" s="308"/>
      <c r="J5" s="126"/>
    </row>
    <row r="6" spans="1:11" ht="42" customHeight="1">
      <c r="A6" s="304"/>
      <c r="B6" s="306"/>
      <c r="C6" s="127" t="s">
        <v>166</v>
      </c>
      <c r="D6" s="127" t="s">
        <v>167</v>
      </c>
      <c r="E6" s="127" t="s">
        <v>166</v>
      </c>
      <c r="F6" s="127" t="s">
        <v>167</v>
      </c>
      <c r="G6" s="127" t="s">
        <v>168</v>
      </c>
      <c r="H6" s="127" t="s">
        <v>166</v>
      </c>
      <c r="I6" s="128" t="s">
        <v>169</v>
      </c>
      <c r="J6" s="129"/>
    </row>
    <row r="7" spans="1:11" ht="15" customHeight="1">
      <c r="A7" s="130">
        <v>1</v>
      </c>
      <c r="B7" s="131" t="s">
        <v>15</v>
      </c>
      <c r="C7" s="132">
        <v>100</v>
      </c>
      <c r="D7" s="133">
        <f t="shared" ref="D7:D30" si="0">C7/J7</f>
        <v>6.7718103080496514E-4</v>
      </c>
      <c r="E7" s="132">
        <v>266</v>
      </c>
      <c r="F7" s="134">
        <f>E7/K7*100</f>
        <v>0.14508721596177551</v>
      </c>
      <c r="G7" s="130">
        <f t="shared" ref="G7:G30" si="1">E7-C7</f>
        <v>166</v>
      </c>
      <c r="H7" s="132">
        <v>7</v>
      </c>
      <c r="I7" s="135">
        <f t="shared" ref="I7:I30" si="2">H7/E7*100</f>
        <v>2.6315789473684208</v>
      </c>
      <c r="J7" s="123">
        <v>147671</v>
      </c>
      <c r="K7" s="123">
        <v>183338</v>
      </c>
    </row>
    <row r="8" spans="1:11" ht="15" customHeight="1">
      <c r="A8" s="130">
        <v>2</v>
      </c>
      <c r="B8" s="131" t="s">
        <v>0</v>
      </c>
      <c r="C8" s="132"/>
      <c r="D8" s="133">
        <f t="shared" si="0"/>
        <v>0</v>
      </c>
      <c r="E8" s="132">
        <v>247</v>
      </c>
      <c r="F8" s="134">
        <f t="shared" ref="F8:F30" si="3">E8/K8*100</f>
        <v>9.0770112746034776E-2</v>
      </c>
      <c r="G8" s="130">
        <f t="shared" si="1"/>
        <v>247</v>
      </c>
      <c r="H8" s="130">
        <v>0</v>
      </c>
      <c r="I8" s="135">
        <f t="shared" si="2"/>
        <v>0</v>
      </c>
      <c r="J8" s="123">
        <v>221434</v>
      </c>
      <c r="K8" s="123">
        <v>272116</v>
      </c>
    </row>
    <row r="9" spans="1:11" ht="15" customHeight="1">
      <c r="A9" s="130">
        <v>3</v>
      </c>
      <c r="B9" s="131" t="s">
        <v>1</v>
      </c>
      <c r="C9" s="132"/>
      <c r="D9" s="133">
        <f t="shared" si="0"/>
        <v>0</v>
      </c>
      <c r="E9" s="132">
        <v>127</v>
      </c>
      <c r="F9" s="134">
        <f t="shared" si="3"/>
        <v>5.9411313411051443E-2</v>
      </c>
      <c r="G9" s="130">
        <f t="shared" si="1"/>
        <v>127</v>
      </c>
      <c r="H9" s="130">
        <v>0</v>
      </c>
      <c r="I9" s="135">
        <f t="shared" si="2"/>
        <v>0</v>
      </c>
      <c r="J9" s="123">
        <v>179504</v>
      </c>
      <c r="K9" s="123">
        <v>213764</v>
      </c>
    </row>
    <row r="10" spans="1:11" ht="15" customHeight="1">
      <c r="A10" s="130">
        <v>4</v>
      </c>
      <c r="B10" s="131" t="s">
        <v>2</v>
      </c>
      <c r="C10" s="132">
        <v>220</v>
      </c>
      <c r="D10" s="133">
        <f t="shared" si="0"/>
        <v>8.9034942167758014E-4</v>
      </c>
      <c r="E10" s="132">
        <v>486</v>
      </c>
      <c r="F10" s="134">
        <f t="shared" si="3"/>
        <v>0.15158509350866467</v>
      </c>
      <c r="G10" s="130">
        <f t="shared" si="1"/>
        <v>266</v>
      </c>
      <c r="H10" s="130">
        <v>0</v>
      </c>
      <c r="I10" s="135">
        <f t="shared" si="2"/>
        <v>0</v>
      </c>
      <c r="J10" s="123">
        <v>247094</v>
      </c>
      <c r="K10" s="123">
        <v>320612</v>
      </c>
    </row>
    <row r="11" spans="1:11" ht="15" customHeight="1">
      <c r="A11" s="130">
        <v>5</v>
      </c>
      <c r="B11" s="131" t="s">
        <v>3</v>
      </c>
      <c r="C11" s="132">
        <v>357</v>
      </c>
      <c r="D11" s="133">
        <f t="shared" si="0"/>
        <v>1.2915409494453972E-3</v>
      </c>
      <c r="E11" s="132">
        <v>1434</v>
      </c>
      <c r="F11" s="134">
        <f t="shared" si="3"/>
        <v>0.42382273924261632</v>
      </c>
      <c r="G11" s="130">
        <f t="shared" si="1"/>
        <v>1077</v>
      </c>
      <c r="H11" s="130">
        <v>23</v>
      </c>
      <c r="I11" s="135">
        <f t="shared" si="2"/>
        <v>1.6039051603905161</v>
      </c>
      <c r="J11" s="123">
        <v>276414</v>
      </c>
      <c r="K11" s="123">
        <v>338349</v>
      </c>
    </row>
    <row r="12" spans="1:11" ht="15" customHeight="1">
      <c r="A12" s="130">
        <v>6</v>
      </c>
      <c r="B12" s="131" t="s">
        <v>4</v>
      </c>
      <c r="C12" s="132">
        <v>88</v>
      </c>
      <c r="D12" s="133">
        <f t="shared" si="0"/>
        <v>4.7853915048424897E-4</v>
      </c>
      <c r="E12" s="132">
        <v>1203</v>
      </c>
      <c r="F12" s="134">
        <f t="shared" si="3"/>
        <v>0.55961036604937409</v>
      </c>
      <c r="G12" s="130">
        <f t="shared" si="1"/>
        <v>1115</v>
      </c>
      <c r="H12" s="130">
        <v>2</v>
      </c>
      <c r="I12" s="135">
        <f t="shared" si="2"/>
        <v>0.16625103906899419</v>
      </c>
      <c r="J12" s="123">
        <v>183893</v>
      </c>
      <c r="K12" s="123">
        <v>214971</v>
      </c>
    </row>
    <row r="13" spans="1:11" ht="15" customHeight="1">
      <c r="A13" s="130">
        <v>7</v>
      </c>
      <c r="B13" s="131" t="s">
        <v>16</v>
      </c>
      <c r="C13" s="132">
        <v>114</v>
      </c>
      <c r="D13" s="133">
        <f t="shared" si="0"/>
        <v>5.2322379291353037E-4</v>
      </c>
      <c r="E13" s="132">
        <v>18</v>
      </c>
      <c r="F13" s="134">
        <f t="shared" si="3"/>
        <v>6.9780694783117729E-3</v>
      </c>
      <c r="G13" s="130">
        <f t="shared" si="1"/>
        <v>-96</v>
      </c>
      <c r="H13" s="130">
        <v>3</v>
      </c>
      <c r="I13" s="135">
        <f t="shared" si="2"/>
        <v>16.666666666666664</v>
      </c>
      <c r="J13" s="123">
        <v>217880</v>
      </c>
      <c r="K13" s="123">
        <v>257951</v>
      </c>
    </row>
    <row r="14" spans="1:11" ht="15" customHeight="1">
      <c r="A14" s="130">
        <v>8</v>
      </c>
      <c r="B14" s="131" t="s">
        <v>5</v>
      </c>
      <c r="C14" s="132">
        <v>167</v>
      </c>
      <c r="D14" s="133">
        <f t="shared" si="0"/>
        <v>9.3698101351048075E-4</v>
      </c>
      <c r="E14" s="132">
        <v>308</v>
      </c>
      <c r="F14" s="134">
        <f t="shared" si="3"/>
        <v>0.15116267656095095</v>
      </c>
      <c r="G14" s="130">
        <f t="shared" si="1"/>
        <v>141</v>
      </c>
      <c r="H14" s="130">
        <v>0</v>
      </c>
      <c r="I14" s="135">
        <f t="shared" si="2"/>
        <v>0</v>
      </c>
      <c r="J14" s="123">
        <v>178232</v>
      </c>
      <c r="K14" s="123">
        <v>203754</v>
      </c>
    </row>
    <row r="15" spans="1:11" ht="15" customHeight="1">
      <c r="A15" s="130">
        <v>9</v>
      </c>
      <c r="B15" s="131" t="s">
        <v>170</v>
      </c>
      <c r="C15" s="132">
        <v>36</v>
      </c>
      <c r="D15" s="133">
        <f t="shared" si="0"/>
        <v>2.9250932373469404E-4</v>
      </c>
      <c r="E15" s="132">
        <v>22</v>
      </c>
      <c r="F15" s="134">
        <f t="shared" si="3"/>
        <v>1.5378485498787196E-2</v>
      </c>
      <c r="G15" s="130">
        <f t="shared" si="1"/>
        <v>-14</v>
      </c>
      <c r="H15" s="130">
        <v>0</v>
      </c>
      <c r="I15" s="135">
        <f t="shared" si="2"/>
        <v>0</v>
      </c>
      <c r="J15" s="123">
        <v>123073</v>
      </c>
      <c r="K15" s="123">
        <v>143057</v>
      </c>
    </row>
    <row r="16" spans="1:11" ht="15" customHeight="1">
      <c r="A16" s="130">
        <v>10</v>
      </c>
      <c r="B16" s="131" t="s">
        <v>6</v>
      </c>
      <c r="C16" s="132">
        <v>26</v>
      </c>
      <c r="D16" s="133">
        <f t="shared" si="0"/>
        <v>1.7386303604983183E-4</v>
      </c>
      <c r="E16" s="132">
        <v>123</v>
      </c>
      <c r="F16" s="134">
        <f t="shared" si="3"/>
        <v>6.5656727412484392E-2</v>
      </c>
      <c r="G16" s="130">
        <f t="shared" si="1"/>
        <v>97</v>
      </c>
      <c r="H16" s="130">
        <v>1</v>
      </c>
      <c r="I16" s="135">
        <f t="shared" si="2"/>
        <v>0.81300813008130091</v>
      </c>
      <c r="J16" s="123">
        <v>149543</v>
      </c>
      <c r="K16" s="123">
        <v>187338</v>
      </c>
    </row>
    <row r="17" spans="1:11" ht="15" customHeight="1">
      <c r="A17" s="130">
        <v>11</v>
      </c>
      <c r="B17" s="131" t="s">
        <v>7</v>
      </c>
      <c r="C17" s="132">
        <v>123</v>
      </c>
      <c r="D17" s="133">
        <f t="shared" si="0"/>
        <v>5.3816603516018094E-4</v>
      </c>
      <c r="E17" s="132">
        <v>374</v>
      </c>
      <c r="F17" s="134">
        <f t="shared" si="3"/>
        <v>0.13900606943613342</v>
      </c>
      <c r="G17" s="130">
        <f t="shared" si="1"/>
        <v>251</v>
      </c>
      <c r="H17" s="130">
        <v>0</v>
      </c>
      <c r="I17" s="135">
        <f t="shared" si="2"/>
        <v>0</v>
      </c>
      <c r="J17" s="123">
        <v>228554</v>
      </c>
      <c r="K17" s="123">
        <v>269053</v>
      </c>
    </row>
    <row r="18" spans="1:11" ht="15" customHeight="1">
      <c r="A18" s="130">
        <v>12</v>
      </c>
      <c r="B18" s="131" t="s">
        <v>8</v>
      </c>
      <c r="C18" s="132">
        <v>54</v>
      </c>
      <c r="D18" s="133">
        <f t="shared" si="0"/>
        <v>2.4556504972692256E-4</v>
      </c>
      <c r="E18" s="132">
        <v>82</v>
      </c>
      <c r="F18" s="134">
        <f t="shared" si="3"/>
        <v>3.0729334522533593E-2</v>
      </c>
      <c r="G18" s="130">
        <f t="shared" si="1"/>
        <v>28</v>
      </c>
      <c r="H18" s="130">
        <v>0</v>
      </c>
      <c r="I18" s="135">
        <f t="shared" si="2"/>
        <v>0</v>
      </c>
      <c r="J18" s="123">
        <v>219901</v>
      </c>
      <c r="K18" s="123">
        <v>266846</v>
      </c>
    </row>
    <row r="19" spans="1:11" ht="15" customHeight="1">
      <c r="A19" s="130">
        <v>13</v>
      </c>
      <c r="B19" s="131" t="s">
        <v>9</v>
      </c>
      <c r="C19" s="132"/>
      <c r="D19" s="133">
        <f t="shared" si="0"/>
        <v>0</v>
      </c>
      <c r="E19" s="132">
        <v>187</v>
      </c>
      <c r="F19" s="134">
        <f t="shared" si="3"/>
        <v>0.10066156719832481</v>
      </c>
      <c r="G19" s="130">
        <f t="shared" si="1"/>
        <v>187</v>
      </c>
      <c r="H19" s="130">
        <v>5</v>
      </c>
      <c r="I19" s="135">
        <f t="shared" si="2"/>
        <v>2.6737967914438503</v>
      </c>
      <c r="J19" s="123">
        <v>141462</v>
      </c>
      <c r="K19" s="123">
        <v>185771</v>
      </c>
    </row>
    <row r="20" spans="1:11" ht="15" customHeight="1">
      <c r="A20" s="130">
        <v>14</v>
      </c>
      <c r="B20" s="131" t="s">
        <v>17</v>
      </c>
      <c r="C20" s="132">
        <v>225</v>
      </c>
      <c r="D20" s="133">
        <f t="shared" si="0"/>
        <v>1.9644650106954206E-3</v>
      </c>
      <c r="E20" s="132">
        <v>821</v>
      </c>
      <c r="F20" s="134">
        <f t="shared" si="3"/>
        <v>0.58042531531022001</v>
      </c>
      <c r="G20" s="130">
        <f t="shared" si="1"/>
        <v>596</v>
      </c>
      <c r="H20" s="130">
        <v>0</v>
      </c>
      <c r="I20" s="135">
        <f t="shared" si="2"/>
        <v>0</v>
      </c>
      <c r="J20" s="123">
        <v>114535</v>
      </c>
      <c r="K20" s="123">
        <v>141448</v>
      </c>
    </row>
    <row r="21" spans="1:11" ht="15" customHeight="1">
      <c r="A21" s="130">
        <v>15</v>
      </c>
      <c r="B21" s="131" t="s">
        <v>10</v>
      </c>
      <c r="C21" s="132">
        <v>121</v>
      </c>
      <c r="D21" s="133">
        <f t="shared" si="0"/>
        <v>4.0424963250033407E-3</v>
      </c>
      <c r="E21" s="132">
        <v>174</v>
      </c>
      <c r="F21" s="134">
        <f t="shared" si="3"/>
        <v>0.48268974700399464</v>
      </c>
      <c r="G21" s="130">
        <f t="shared" si="1"/>
        <v>53</v>
      </c>
      <c r="H21" s="130">
        <v>0</v>
      </c>
      <c r="I21" s="135">
        <f t="shared" si="2"/>
        <v>0</v>
      </c>
      <c r="J21" s="123">
        <v>29932</v>
      </c>
      <c r="K21" s="123">
        <v>36048</v>
      </c>
    </row>
    <row r="22" spans="1:11" ht="15" customHeight="1">
      <c r="A22" s="130">
        <v>16</v>
      </c>
      <c r="B22" s="131" t="s">
        <v>18</v>
      </c>
      <c r="C22" s="132">
        <v>67</v>
      </c>
      <c r="D22" s="133">
        <f t="shared" si="0"/>
        <v>2.3954322325070879E-4</v>
      </c>
      <c r="E22" s="132">
        <v>435</v>
      </c>
      <c r="F22" s="134">
        <f t="shared" si="3"/>
        <v>0.12557772972785719</v>
      </c>
      <c r="G22" s="130">
        <f t="shared" si="1"/>
        <v>368</v>
      </c>
      <c r="H22" s="130">
        <v>2</v>
      </c>
      <c r="I22" s="135">
        <f t="shared" si="2"/>
        <v>0.45977011494252873</v>
      </c>
      <c r="J22" s="123">
        <v>279699</v>
      </c>
      <c r="K22" s="123">
        <v>346399</v>
      </c>
    </row>
    <row r="23" spans="1:11" ht="15" customHeight="1">
      <c r="A23" s="130">
        <v>17</v>
      </c>
      <c r="B23" s="131" t="s">
        <v>98</v>
      </c>
      <c r="C23" s="130">
        <v>36</v>
      </c>
      <c r="D23" s="133">
        <f t="shared" si="0"/>
        <v>1.4956377233070212E-3</v>
      </c>
      <c r="E23" s="130">
        <v>133</v>
      </c>
      <c r="F23" s="134">
        <f t="shared" si="3"/>
        <v>0.48616441861315202</v>
      </c>
      <c r="G23" s="130">
        <f t="shared" si="1"/>
        <v>97</v>
      </c>
      <c r="H23" s="130">
        <v>0</v>
      </c>
      <c r="I23" s="135">
        <f t="shared" si="2"/>
        <v>0</v>
      </c>
      <c r="J23" s="123">
        <v>24070</v>
      </c>
      <c r="K23" s="123">
        <v>27357</v>
      </c>
    </row>
    <row r="24" spans="1:11" ht="15" customHeight="1">
      <c r="A24" s="130">
        <v>18</v>
      </c>
      <c r="B24" s="131" t="s">
        <v>11</v>
      </c>
      <c r="C24" s="132">
        <v>24</v>
      </c>
      <c r="D24" s="133">
        <f t="shared" si="0"/>
        <v>1.199868014518403E-4</v>
      </c>
      <c r="E24" s="132">
        <v>414</v>
      </c>
      <c r="F24" s="134">
        <f t="shared" si="3"/>
        <v>0.15925894581349009</v>
      </c>
      <c r="G24" s="130">
        <f t="shared" si="1"/>
        <v>390</v>
      </c>
      <c r="H24" s="130">
        <v>0</v>
      </c>
      <c r="I24" s="135">
        <f t="shared" si="2"/>
        <v>0</v>
      </c>
      <c r="J24" s="123">
        <v>200022</v>
      </c>
      <c r="K24" s="123">
        <v>259954</v>
      </c>
    </row>
    <row r="25" spans="1:11" ht="15" customHeight="1">
      <c r="A25" s="130">
        <v>19</v>
      </c>
      <c r="B25" s="131" t="s">
        <v>19</v>
      </c>
      <c r="C25" s="132"/>
      <c r="D25" s="133">
        <f t="shared" si="0"/>
        <v>0</v>
      </c>
      <c r="E25" s="132">
        <v>81</v>
      </c>
      <c r="F25" s="134">
        <f t="shared" si="3"/>
        <v>0.16509722392075332</v>
      </c>
      <c r="G25" s="130">
        <f t="shared" si="1"/>
        <v>81</v>
      </c>
      <c r="H25" s="130">
        <v>3</v>
      </c>
      <c r="I25" s="135">
        <f t="shared" si="2"/>
        <v>3.7037037037037033</v>
      </c>
      <c r="J25" s="123">
        <v>40765</v>
      </c>
      <c r="K25" s="123">
        <v>49062</v>
      </c>
    </row>
    <row r="26" spans="1:11" ht="15" customHeight="1">
      <c r="A26" s="130">
        <v>20</v>
      </c>
      <c r="B26" s="131" t="s">
        <v>99</v>
      </c>
      <c r="C26" s="132">
        <v>92</v>
      </c>
      <c r="D26" s="133">
        <f t="shared" si="0"/>
        <v>4.9866931178214652E-4</v>
      </c>
      <c r="E26" s="132">
        <v>332</v>
      </c>
      <c r="F26" s="134">
        <f t="shared" si="3"/>
        <v>0.16137656151266222</v>
      </c>
      <c r="G26" s="130">
        <f t="shared" si="1"/>
        <v>240</v>
      </c>
      <c r="H26" s="130">
        <v>0</v>
      </c>
      <c r="I26" s="135">
        <f t="shared" si="2"/>
        <v>0</v>
      </c>
      <c r="J26" s="123">
        <v>184491</v>
      </c>
      <c r="K26" s="123">
        <v>205730</v>
      </c>
    </row>
    <row r="27" spans="1:11" ht="15" customHeight="1">
      <c r="A27" s="130">
        <v>22</v>
      </c>
      <c r="B27" s="131" t="s">
        <v>12</v>
      </c>
      <c r="C27" s="132"/>
      <c r="D27" s="133">
        <f t="shared" si="0"/>
        <v>0</v>
      </c>
      <c r="E27" s="132">
        <v>31</v>
      </c>
      <c r="F27" s="134">
        <f t="shared" si="3"/>
        <v>1.6041231138616937E-2</v>
      </c>
      <c r="G27" s="130">
        <f t="shared" si="1"/>
        <v>31</v>
      </c>
      <c r="H27" s="130">
        <v>7</v>
      </c>
      <c r="I27" s="135">
        <f t="shared" si="2"/>
        <v>22.58064516129032</v>
      </c>
      <c r="J27" s="123">
        <v>154502</v>
      </c>
      <c r="K27" s="123">
        <v>193252</v>
      </c>
    </row>
    <row r="28" spans="1:11" ht="15" customHeight="1">
      <c r="A28" s="130">
        <v>23</v>
      </c>
      <c r="B28" s="131" t="s">
        <v>13</v>
      </c>
      <c r="C28" s="132"/>
      <c r="D28" s="133">
        <f t="shared" si="0"/>
        <v>0</v>
      </c>
      <c r="E28" s="132">
        <v>168</v>
      </c>
      <c r="F28" s="134">
        <f t="shared" si="3"/>
        <v>0.24451657036400951</v>
      </c>
      <c r="G28" s="130">
        <f t="shared" si="1"/>
        <v>168</v>
      </c>
      <c r="H28" s="130">
        <v>8</v>
      </c>
      <c r="I28" s="135">
        <f t="shared" si="2"/>
        <v>4.7619047619047619</v>
      </c>
      <c r="J28" s="123">
        <v>55423</v>
      </c>
      <c r="K28" s="123">
        <v>68707</v>
      </c>
    </row>
    <row r="29" spans="1:11" ht="15" customHeight="1">
      <c r="A29" s="130">
        <v>24</v>
      </c>
      <c r="B29" s="131" t="s">
        <v>20</v>
      </c>
      <c r="C29" s="130">
        <v>24</v>
      </c>
      <c r="D29" s="136">
        <f t="shared" si="0"/>
        <v>2.165087956698241E-3</v>
      </c>
      <c r="E29" s="132">
        <v>20</v>
      </c>
      <c r="F29" s="137">
        <f t="shared" si="3"/>
        <v>0.15166451808599377</v>
      </c>
      <c r="G29" s="130">
        <f t="shared" si="1"/>
        <v>-4</v>
      </c>
      <c r="H29" s="130">
        <v>0</v>
      </c>
      <c r="I29" s="135">
        <f t="shared" si="2"/>
        <v>0</v>
      </c>
      <c r="J29" s="123">
        <v>11085</v>
      </c>
      <c r="K29" s="123">
        <v>13187</v>
      </c>
    </row>
    <row r="30" spans="1:11" ht="15" customHeight="1">
      <c r="A30" s="300" t="s">
        <v>14</v>
      </c>
      <c r="B30" s="300"/>
      <c r="C30" s="138">
        <f>SUM(C7:C29)</f>
        <v>1874</v>
      </c>
      <c r="D30" s="139">
        <f t="shared" si="0"/>
        <v>5.1923165905597916E-4</v>
      </c>
      <c r="E30" s="140">
        <f>SUM(E7:E29)</f>
        <v>7486</v>
      </c>
      <c r="F30" s="141">
        <f t="shared" si="3"/>
        <v>0.17021125658926292</v>
      </c>
      <c r="G30" s="138">
        <f t="shared" si="1"/>
        <v>5612</v>
      </c>
      <c r="H30" s="138">
        <f>SUM(H7:H29)</f>
        <v>61</v>
      </c>
      <c r="I30" s="142">
        <f t="shared" si="2"/>
        <v>0.81485439487042477</v>
      </c>
      <c r="J30" s="132">
        <f>SUM(J7:J29)</f>
        <v>3609179</v>
      </c>
      <c r="K30" s="123">
        <f>SUM(K7:K29)</f>
        <v>4398064</v>
      </c>
    </row>
    <row r="31" spans="1:11">
      <c r="C31" s="130"/>
    </row>
    <row r="32" spans="1:11">
      <c r="C32" s="130"/>
    </row>
  </sheetData>
  <mergeCells count="8">
    <mergeCell ref="A30:B30"/>
    <mergeCell ref="A2:I2"/>
    <mergeCell ref="A3:I3"/>
    <mergeCell ref="A5:A6"/>
    <mergeCell ref="B5:B6"/>
    <mergeCell ref="C5:D5"/>
    <mergeCell ref="E5:G5"/>
    <mergeCell ref="H5:I5"/>
  </mergeCells>
  <printOptions horizontalCentered="1"/>
  <pageMargins left="0.56999999999999995" right="0.49" top="1" bottom="0.5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8" sqref="J8"/>
    </sheetView>
  </sheetViews>
  <sheetFormatPr defaultRowHeight="15"/>
  <cols>
    <col min="1" max="1" width="18.42578125" customWidth="1"/>
    <col min="2" max="7" width="10.85546875" customWidth="1"/>
  </cols>
  <sheetData>
    <row r="1" spans="1:7" ht="36" customHeight="1">
      <c r="A1" s="311" t="s">
        <v>171</v>
      </c>
      <c r="B1" s="311"/>
      <c r="C1" s="311"/>
      <c r="D1" s="311"/>
      <c r="E1" s="311"/>
      <c r="F1" s="311"/>
      <c r="G1" s="311"/>
    </row>
    <row r="2" spans="1:7">
      <c r="A2" s="312" t="s">
        <v>172</v>
      </c>
      <c r="B2" s="315">
        <v>2015</v>
      </c>
      <c r="C2" s="316"/>
      <c r="D2" s="317"/>
      <c r="E2" s="316">
        <v>2016</v>
      </c>
      <c r="F2" s="316"/>
      <c r="G2" s="316"/>
    </row>
    <row r="3" spans="1:7" ht="20.25" customHeight="1">
      <c r="A3" s="313"/>
      <c r="B3" s="318" t="s">
        <v>173</v>
      </c>
      <c r="C3" s="1" t="s">
        <v>174</v>
      </c>
      <c r="D3" s="320"/>
      <c r="E3" s="1" t="s">
        <v>173</v>
      </c>
      <c r="F3" s="321" t="s">
        <v>174</v>
      </c>
      <c r="G3" s="322"/>
    </row>
    <row r="4" spans="1:7" ht="20.25" customHeight="1">
      <c r="A4" s="314"/>
      <c r="B4" s="319"/>
      <c r="C4" s="143" t="s">
        <v>113</v>
      </c>
      <c r="D4" s="144" t="s">
        <v>175</v>
      </c>
      <c r="E4" s="311"/>
      <c r="F4" s="145" t="s">
        <v>113</v>
      </c>
      <c r="G4" s="146" t="s">
        <v>175</v>
      </c>
    </row>
    <row r="5" spans="1:7" ht="15" customHeight="1">
      <c r="A5" s="147" t="s">
        <v>113</v>
      </c>
      <c r="B5" s="148">
        <v>521</v>
      </c>
      <c r="C5" s="148">
        <v>522</v>
      </c>
      <c r="D5" s="148">
        <v>256</v>
      </c>
      <c r="E5" s="148">
        <v>472</v>
      </c>
      <c r="F5" s="148">
        <v>472</v>
      </c>
      <c r="G5" s="148">
        <v>219</v>
      </c>
    </row>
    <row r="6" spans="1:7" ht="15" customHeight="1">
      <c r="A6" s="149" t="s">
        <v>100</v>
      </c>
      <c r="B6" s="150">
        <v>5</v>
      </c>
      <c r="C6" s="150">
        <v>5</v>
      </c>
      <c r="D6" s="151">
        <v>2</v>
      </c>
      <c r="E6" s="152">
        <v>10</v>
      </c>
      <c r="F6" s="151">
        <v>10</v>
      </c>
      <c r="G6" s="152">
        <v>7</v>
      </c>
    </row>
    <row r="7" spans="1:7" ht="15" customHeight="1">
      <c r="A7" s="149" t="s">
        <v>101</v>
      </c>
      <c r="B7" s="150">
        <v>2</v>
      </c>
      <c r="C7" s="150">
        <v>2</v>
      </c>
      <c r="D7" s="151">
        <v>2</v>
      </c>
      <c r="E7" s="152">
        <v>2</v>
      </c>
      <c r="F7" s="151">
        <v>2</v>
      </c>
      <c r="G7" s="152">
        <v>1</v>
      </c>
    </row>
    <row r="8" spans="1:7" ht="15" customHeight="1">
      <c r="A8" s="149" t="s">
        <v>176</v>
      </c>
      <c r="B8" s="150">
        <v>6</v>
      </c>
      <c r="C8" s="150">
        <v>6</v>
      </c>
      <c r="D8" s="151">
        <v>3</v>
      </c>
      <c r="E8" s="152">
        <v>5</v>
      </c>
      <c r="F8" s="151">
        <v>5</v>
      </c>
      <c r="G8" s="152">
        <v>3</v>
      </c>
    </row>
    <row r="9" spans="1:7" ht="15" customHeight="1">
      <c r="A9" s="149" t="s">
        <v>102</v>
      </c>
      <c r="B9" s="150">
        <v>5</v>
      </c>
      <c r="C9" s="150">
        <v>6</v>
      </c>
      <c r="D9" s="151">
        <v>3</v>
      </c>
      <c r="E9" s="152"/>
      <c r="F9" s="151"/>
      <c r="G9" s="152"/>
    </row>
    <row r="10" spans="1:7" ht="15" customHeight="1">
      <c r="A10" s="149" t="s">
        <v>103</v>
      </c>
      <c r="B10" s="150">
        <v>8</v>
      </c>
      <c r="C10" s="150">
        <v>8</v>
      </c>
      <c r="D10" s="151">
        <v>4</v>
      </c>
      <c r="E10" s="152">
        <v>4</v>
      </c>
      <c r="F10" s="151">
        <v>4</v>
      </c>
      <c r="G10" s="152">
        <v>3</v>
      </c>
    </row>
    <row r="11" spans="1:7" ht="15" customHeight="1">
      <c r="A11" s="149" t="s">
        <v>104</v>
      </c>
      <c r="B11" s="150">
        <v>10</v>
      </c>
      <c r="C11" s="150">
        <v>10</v>
      </c>
      <c r="D11" s="151">
        <v>4</v>
      </c>
      <c r="E11" s="152"/>
      <c r="F11" s="151"/>
      <c r="G11" s="152"/>
    </row>
    <row r="12" spans="1:7" ht="15" customHeight="1">
      <c r="A12" s="149" t="s">
        <v>177</v>
      </c>
      <c r="B12" s="150">
        <v>5</v>
      </c>
      <c r="C12" s="150">
        <v>5</v>
      </c>
      <c r="D12" s="151">
        <v>3</v>
      </c>
      <c r="E12" s="152">
        <v>5</v>
      </c>
      <c r="F12" s="151">
        <v>5</v>
      </c>
      <c r="G12" s="152">
        <v>4</v>
      </c>
    </row>
    <row r="13" spans="1:7" ht="15" customHeight="1">
      <c r="A13" s="149" t="s">
        <v>178</v>
      </c>
      <c r="B13" s="150">
        <v>9</v>
      </c>
      <c r="C13" s="150">
        <v>9</v>
      </c>
      <c r="D13" s="151">
        <v>5</v>
      </c>
      <c r="E13" s="152">
        <v>2</v>
      </c>
      <c r="F13" s="151">
        <v>2</v>
      </c>
      <c r="G13" s="152"/>
    </row>
    <row r="14" spans="1:7" ht="15" customHeight="1">
      <c r="A14" s="149" t="s">
        <v>179</v>
      </c>
      <c r="B14" s="150">
        <v>9</v>
      </c>
      <c r="C14" s="150">
        <v>9</v>
      </c>
      <c r="D14" s="151">
        <v>3</v>
      </c>
      <c r="E14" s="152">
        <v>5</v>
      </c>
      <c r="F14" s="151">
        <v>5</v>
      </c>
      <c r="G14" s="152">
        <v>2</v>
      </c>
    </row>
    <row r="15" spans="1:7" ht="15" customHeight="1">
      <c r="A15" s="149" t="s">
        <v>180</v>
      </c>
      <c r="B15" s="150">
        <v>11</v>
      </c>
      <c r="C15" s="150">
        <v>11</v>
      </c>
      <c r="D15" s="151">
        <v>5</v>
      </c>
      <c r="E15" s="152">
        <v>9</v>
      </c>
      <c r="F15" s="151">
        <v>9</v>
      </c>
      <c r="G15" s="152">
        <v>3</v>
      </c>
    </row>
    <row r="16" spans="1:7" ht="15" customHeight="1">
      <c r="A16" s="149" t="s">
        <v>106</v>
      </c>
      <c r="B16" s="150">
        <v>5</v>
      </c>
      <c r="C16" s="150">
        <v>5</v>
      </c>
      <c r="D16" s="151">
        <v>4</v>
      </c>
      <c r="E16" s="152">
        <v>4</v>
      </c>
      <c r="F16" s="151">
        <v>4</v>
      </c>
      <c r="G16" s="152"/>
    </row>
    <row r="17" spans="1:13" ht="15" customHeight="1">
      <c r="A17" s="149" t="s">
        <v>181</v>
      </c>
      <c r="B17" s="150">
        <v>2</v>
      </c>
      <c r="C17" s="150">
        <v>2</v>
      </c>
      <c r="D17" s="151">
        <v>1</v>
      </c>
      <c r="E17" s="152">
        <v>5</v>
      </c>
      <c r="F17" s="151">
        <v>5</v>
      </c>
      <c r="G17" s="152">
        <v>1</v>
      </c>
    </row>
    <row r="18" spans="1:13" ht="15" customHeight="1">
      <c r="A18" s="149" t="s">
        <v>107</v>
      </c>
      <c r="B18" s="150">
        <v>3</v>
      </c>
      <c r="C18" s="150">
        <v>2</v>
      </c>
      <c r="D18" s="151">
        <v>2</v>
      </c>
      <c r="E18" s="152">
        <v>2</v>
      </c>
      <c r="F18" s="151">
        <v>2</v>
      </c>
      <c r="G18" s="152"/>
    </row>
    <row r="19" spans="1:13" ht="15" customHeight="1">
      <c r="A19" s="149" t="s">
        <v>108</v>
      </c>
      <c r="B19" s="150">
        <v>5</v>
      </c>
      <c r="C19" s="150">
        <v>5</v>
      </c>
      <c r="D19" s="151">
        <v>1</v>
      </c>
      <c r="E19" s="152">
        <v>7</v>
      </c>
      <c r="F19" s="151">
        <v>7</v>
      </c>
      <c r="G19" s="152">
        <v>6</v>
      </c>
    </row>
    <row r="20" spans="1:13" ht="15" customHeight="1">
      <c r="A20" s="149" t="s">
        <v>109</v>
      </c>
      <c r="B20" s="150">
        <v>10</v>
      </c>
      <c r="C20" s="150">
        <v>10</v>
      </c>
      <c r="D20" s="151">
        <v>3</v>
      </c>
      <c r="E20" s="152">
        <v>4</v>
      </c>
      <c r="F20" s="151">
        <v>4</v>
      </c>
      <c r="G20" s="152">
        <v>1</v>
      </c>
    </row>
    <row r="21" spans="1:13" ht="15" customHeight="1">
      <c r="A21" s="149" t="s">
        <v>182</v>
      </c>
      <c r="B21" s="150">
        <v>13</v>
      </c>
      <c r="C21" s="150">
        <v>14</v>
      </c>
      <c r="D21" s="151">
        <v>7</v>
      </c>
      <c r="E21" s="152">
        <v>4</v>
      </c>
      <c r="F21" s="151">
        <v>4</v>
      </c>
      <c r="G21" s="152">
        <v>2</v>
      </c>
    </row>
    <row r="22" spans="1:13" ht="15" customHeight="1">
      <c r="A22" s="149" t="s">
        <v>183</v>
      </c>
      <c r="B22" s="150">
        <v>4</v>
      </c>
      <c r="C22" s="150">
        <v>4</v>
      </c>
      <c r="D22" s="151">
        <v>3</v>
      </c>
      <c r="E22" s="152"/>
      <c r="F22" s="151"/>
      <c r="G22" s="152"/>
    </row>
    <row r="23" spans="1:13" ht="15" customHeight="1">
      <c r="A23" s="149" t="s">
        <v>110</v>
      </c>
      <c r="B23" s="150">
        <v>4</v>
      </c>
      <c r="C23" s="150">
        <v>4</v>
      </c>
      <c r="D23" s="151">
        <v>2</v>
      </c>
      <c r="E23" s="152">
        <v>3</v>
      </c>
      <c r="F23" s="151">
        <v>3</v>
      </c>
      <c r="G23" s="152">
        <v>1</v>
      </c>
    </row>
    <row r="24" spans="1:13" ht="15" customHeight="1">
      <c r="A24" s="149" t="s">
        <v>184</v>
      </c>
      <c r="B24" s="150">
        <v>6</v>
      </c>
      <c r="C24" s="150">
        <v>6</v>
      </c>
      <c r="D24" s="151">
        <v>3</v>
      </c>
      <c r="E24" s="152">
        <v>2</v>
      </c>
      <c r="F24" s="151">
        <v>2</v>
      </c>
      <c r="G24" s="152"/>
    </row>
    <row r="25" spans="1:13" ht="15" customHeight="1">
      <c r="A25" s="149" t="s">
        <v>185</v>
      </c>
      <c r="B25" s="150">
        <v>2</v>
      </c>
      <c r="C25" s="150">
        <v>2</v>
      </c>
      <c r="D25" s="151"/>
      <c r="E25" s="152">
        <v>3</v>
      </c>
      <c r="F25" s="151">
        <v>3</v>
      </c>
      <c r="G25" s="152">
        <v>1</v>
      </c>
      <c r="M25" s="153"/>
    </row>
    <row r="26" spans="1:13" ht="15" customHeight="1">
      <c r="A26" s="149" t="s">
        <v>112</v>
      </c>
      <c r="B26" s="150">
        <v>7</v>
      </c>
      <c r="C26" s="150">
        <v>7</v>
      </c>
      <c r="D26" s="151">
        <v>3</v>
      </c>
      <c r="E26" s="152">
        <v>7</v>
      </c>
      <c r="F26" s="151">
        <v>7</v>
      </c>
      <c r="G26" s="152">
        <v>3</v>
      </c>
    </row>
    <row r="27" spans="1:13" ht="15" customHeight="1">
      <c r="A27" s="149" t="s">
        <v>186</v>
      </c>
      <c r="B27" s="150">
        <v>386</v>
      </c>
      <c r="C27" s="150">
        <v>386</v>
      </c>
      <c r="D27" s="151">
        <v>191</v>
      </c>
      <c r="E27" s="151">
        <v>380</v>
      </c>
      <c r="F27" s="151">
        <v>380</v>
      </c>
      <c r="G27" s="150">
        <v>174</v>
      </c>
    </row>
    <row r="28" spans="1:13" ht="15" customHeight="1">
      <c r="A28" s="149" t="s">
        <v>187</v>
      </c>
      <c r="B28" s="150">
        <v>1</v>
      </c>
      <c r="C28" s="150">
        <v>1</v>
      </c>
      <c r="D28" s="151"/>
      <c r="E28" s="151">
        <v>3</v>
      </c>
      <c r="F28" s="151">
        <v>3</v>
      </c>
      <c r="G28" s="151">
        <v>3</v>
      </c>
    </row>
    <row r="29" spans="1:13" ht="15" customHeight="1">
      <c r="A29" s="154" t="s">
        <v>188</v>
      </c>
      <c r="B29" s="155">
        <v>3</v>
      </c>
      <c r="C29" s="155">
        <v>3</v>
      </c>
      <c r="D29" s="151">
        <v>2</v>
      </c>
      <c r="E29" s="151">
        <v>6</v>
      </c>
      <c r="F29" s="151">
        <v>6</v>
      </c>
      <c r="G29" s="151">
        <v>4</v>
      </c>
    </row>
  </sheetData>
  <mergeCells count="8">
    <mergeCell ref="A1:G1"/>
    <mergeCell ref="A2:A4"/>
    <mergeCell ref="B2:D2"/>
    <mergeCell ref="E2:G2"/>
    <mergeCell ref="B3:B4"/>
    <mergeCell ref="C3:D3"/>
    <mergeCell ref="E3:E4"/>
    <mergeCell ref="F3:G3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6" sqref="G6"/>
    </sheetView>
  </sheetViews>
  <sheetFormatPr defaultRowHeight="15"/>
  <cols>
    <col min="1" max="1" width="25.85546875" customWidth="1"/>
    <col min="2" max="4" width="17.7109375" customWidth="1"/>
  </cols>
  <sheetData>
    <row r="1" spans="1:4" ht="31.5" customHeight="1">
      <c r="A1" s="311" t="s">
        <v>189</v>
      </c>
      <c r="B1" s="311"/>
      <c r="C1" s="311"/>
      <c r="D1" s="311"/>
    </row>
    <row r="2" spans="1:4">
      <c r="A2" s="156"/>
      <c r="B2" s="157">
        <v>2014</v>
      </c>
      <c r="C2" s="157">
        <v>2015</v>
      </c>
      <c r="D2" s="157">
        <v>2016</v>
      </c>
    </row>
    <row r="3" spans="1:4">
      <c r="A3" s="158" t="s">
        <v>113</v>
      </c>
      <c r="B3" s="148">
        <v>272</v>
      </c>
      <c r="C3" s="148">
        <v>285</v>
      </c>
      <c r="D3" s="148">
        <v>312</v>
      </c>
    </row>
    <row r="4" spans="1:4" ht="15" customHeight="1">
      <c r="A4" s="149" t="s">
        <v>100</v>
      </c>
      <c r="B4" s="151"/>
      <c r="C4" s="151"/>
      <c r="D4" s="151">
        <v>6</v>
      </c>
    </row>
    <row r="5" spans="1:4" ht="15" customHeight="1">
      <c r="A5" s="149" t="s">
        <v>101</v>
      </c>
      <c r="B5" s="151"/>
      <c r="C5" s="151"/>
      <c r="D5" s="151">
        <v>1</v>
      </c>
    </row>
    <row r="6" spans="1:4" ht="15" customHeight="1">
      <c r="A6" s="149" t="s">
        <v>176</v>
      </c>
      <c r="B6" s="151"/>
      <c r="C6" s="151"/>
      <c r="D6" s="151"/>
    </row>
    <row r="7" spans="1:4" ht="15" customHeight="1">
      <c r="A7" s="149" t="s">
        <v>102</v>
      </c>
      <c r="B7" s="151"/>
      <c r="C7" s="151"/>
      <c r="D7" s="151">
        <v>2</v>
      </c>
    </row>
    <row r="8" spans="1:4" ht="15" customHeight="1">
      <c r="A8" s="149" t="s">
        <v>103</v>
      </c>
      <c r="B8" s="151"/>
      <c r="C8" s="151"/>
      <c r="D8" s="151">
        <v>1</v>
      </c>
    </row>
    <row r="9" spans="1:4" ht="15" customHeight="1">
      <c r="A9" s="149" t="s">
        <v>104</v>
      </c>
      <c r="B9" s="151">
        <v>3</v>
      </c>
      <c r="C9" s="151">
        <v>5</v>
      </c>
      <c r="D9" s="151">
        <v>2</v>
      </c>
    </row>
    <row r="10" spans="1:4" ht="15" customHeight="1">
      <c r="A10" s="149" t="s">
        <v>177</v>
      </c>
      <c r="B10" s="151"/>
      <c r="C10" s="151"/>
      <c r="D10" s="151"/>
    </row>
    <row r="11" spans="1:4" ht="15" customHeight="1">
      <c r="A11" s="149" t="s">
        <v>178</v>
      </c>
      <c r="B11" s="151">
        <v>1</v>
      </c>
      <c r="C11" s="151">
        <v>1</v>
      </c>
      <c r="D11" s="151">
        <v>4</v>
      </c>
    </row>
    <row r="12" spans="1:4" ht="15" customHeight="1">
      <c r="A12" s="149" t="s">
        <v>179</v>
      </c>
      <c r="B12" s="151">
        <v>1</v>
      </c>
      <c r="C12" s="151">
        <v>6</v>
      </c>
      <c r="D12" s="151">
        <v>28</v>
      </c>
    </row>
    <row r="13" spans="1:4" ht="15" customHeight="1">
      <c r="A13" s="149" t="s">
        <v>180</v>
      </c>
      <c r="B13" s="151">
        <v>7</v>
      </c>
      <c r="C13" s="151">
        <v>2</v>
      </c>
      <c r="D13" s="151">
        <v>37</v>
      </c>
    </row>
    <row r="14" spans="1:4" ht="15" customHeight="1">
      <c r="A14" s="149" t="s">
        <v>106</v>
      </c>
      <c r="B14" s="151"/>
      <c r="C14" s="151"/>
      <c r="D14" s="151">
        <v>10</v>
      </c>
    </row>
    <row r="15" spans="1:4" ht="15" customHeight="1">
      <c r="A15" s="149" t="s">
        <v>181</v>
      </c>
      <c r="B15" s="151">
        <v>30</v>
      </c>
      <c r="C15" s="151">
        <v>2</v>
      </c>
      <c r="D15" s="151">
        <v>3</v>
      </c>
    </row>
    <row r="16" spans="1:4" ht="15" customHeight="1">
      <c r="A16" s="149" t="s">
        <v>107</v>
      </c>
      <c r="B16" s="151">
        <v>1</v>
      </c>
      <c r="C16" s="151">
        <v>1</v>
      </c>
      <c r="D16" s="151">
        <v>2</v>
      </c>
    </row>
    <row r="17" spans="1:4" ht="15" customHeight="1">
      <c r="A17" s="149" t="s">
        <v>108</v>
      </c>
      <c r="B17" s="151">
        <v>1</v>
      </c>
      <c r="C17" s="151">
        <v>2</v>
      </c>
      <c r="D17" s="151">
        <v>2</v>
      </c>
    </row>
    <row r="18" spans="1:4" ht="15" customHeight="1">
      <c r="A18" s="149" t="s">
        <v>109</v>
      </c>
      <c r="B18" s="151">
        <v>1</v>
      </c>
      <c r="C18" s="151">
        <v>2</v>
      </c>
      <c r="D18" s="151">
        <v>4</v>
      </c>
    </row>
    <row r="19" spans="1:4" ht="15" customHeight="1">
      <c r="A19" s="149" t="s">
        <v>182</v>
      </c>
      <c r="B19" s="151">
        <v>2</v>
      </c>
      <c r="C19" s="151">
        <v>3</v>
      </c>
      <c r="D19" s="151">
        <v>1</v>
      </c>
    </row>
    <row r="20" spans="1:4" ht="15" customHeight="1">
      <c r="A20" s="149" t="s">
        <v>183</v>
      </c>
      <c r="B20" s="151">
        <v>2</v>
      </c>
      <c r="C20" s="151">
        <v>4</v>
      </c>
      <c r="D20" s="151">
        <v>3</v>
      </c>
    </row>
    <row r="21" spans="1:4" ht="15" customHeight="1">
      <c r="A21" s="149" t="s">
        <v>110</v>
      </c>
      <c r="B21" s="151">
        <v>52</v>
      </c>
      <c r="C21" s="151">
        <v>22</v>
      </c>
      <c r="D21" s="151">
        <v>3</v>
      </c>
    </row>
    <row r="22" spans="1:4" ht="15" customHeight="1">
      <c r="A22" s="149" t="s">
        <v>184</v>
      </c>
      <c r="B22" s="151">
        <v>14</v>
      </c>
      <c r="C22" s="151">
        <v>6</v>
      </c>
      <c r="D22" s="151">
        <v>1</v>
      </c>
    </row>
    <row r="23" spans="1:4" ht="15" customHeight="1">
      <c r="A23" s="149" t="s">
        <v>185</v>
      </c>
      <c r="B23" s="151">
        <v>2</v>
      </c>
      <c r="C23" s="151">
        <v>5</v>
      </c>
      <c r="D23" s="151">
        <v>1</v>
      </c>
    </row>
    <row r="24" spans="1:4" ht="15" customHeight="1">
      <c r="A24" s="149" t="s">
        <v>112</v>
      </c>
      <c r="B24" s="151">
        <v>4</v>
      </c>
      <c r="C24" s="151"/>
      <c r="D24" s="151">
        <v>4</v>
      </c>
    </row>
    <row r="25" spans="1:4" ht="15" customHeight="1">
      <c r="A25" s="149" t="s">
        <v>186</v>
      </c>
      <c r="B25" s="151">
        <v>146</v>
      </c>
      <c r="C25" s="151">
        <v>219</v>
      </c>
      <c r="D25" s="151">
        <v>186</v>
      </c>
    </row>
    <row r="26" spans="1:4" ht="15" customHeight="1">
      <c r="A26" s="149" t="s">
        <v>187</v>
      </c>
      <c r="B26" s="151">
        <v>2</v>
      </c>
      <c r="C26" s="151">
        <v>5</v>
      </c>
      <c r="D26" s="151">
        <v>6</v>
      </c>
    </row>
    <row r="27" spans="1:4" ht="15" customHeight="1">
      <c r="A27" s="149" t="s">
        <v>188</v>
      </c>
      <c r="B27" s="151">
        <v>3</v>
      </c>
      <c r="C27" s="151"/>
      <c r="D27" s="151">
        <v>5</v>
      </c>
    </row>
    <row r="28" spans="1:4">
      <c r="B28" s="159"/>
      <c r="C28" s="159"/>
      <c r="D28" s="159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J13" sqref="J13"/>
    </sheetView>
  </sheetViews>
  <sheetFormatPr defaultRowHeight="15"/>
  <cols>
    <col min="1" max="1" width="27.28515625" customWidth="1"/>
    <col min="2" max="2" width="7.5703125" customWidth="1"/>
    <col min="3" max="7" width="10.140625" customWidth="1"/>
  </cols>
  <sheetData>
    <row r="1" spans="1:7" ht="31.5" customHeight="1">
      <c r="A1" s="311" t="s">
        <v>190</v>
      </c>
      <c r="B1" s="311"/>
      <c r="C1" s="311"/>
      <c r="D1" s="311"/>
      <c r="E1" s="311"/>
      <c r="F1" s="311"/>
      <c r="G1" s="311"/>
    </row>
    <row r="2" spans="1:7">
      <c r="A2" s="324"/>
      <c r="B2" s="325"/>
      <c r="C2" s="157">
        <v>2012</v>
      </c>
      <c r="D2" s="144">
        <v>2013</v>
      </c>
      <c r="E2" s="144">
        <v>2014</v>
      </c>
      <c r="F2" s="146">
        <v>2015</v>
      </c>
      <c r="G2" s="146">
        <v>2016</v>
      </c>
    </row>
    <row r="3" spans="1:7">
      <c r="A3" s="326" t="s">
        <v>191</v>
      </c>
      <c r="B3" s="327"/>
      <c r="C3" s="148">
        <v>146</v>
      </c>
      <c r="D3" s="148">
        <v>257</v>
      </c>
      <c r="E3" s="148">
        <v>131</v>
      </c>
      <c r="F3" s="148">
        <v>149</v>
      </c>
      <c r="G3" s="148">
        <v>125</v>
      </c>
    </row>
    <row r="4" spans="1:7" ht="15" customHeight="1">
      <c r="A4" s="323" t="s">
        <v>192</v>
      </c>
      <c r="B4" s="323"/>
      <c r="C4" s="160">
        <v>1</v>
      </c>
      <c r="D4" s="161"/>
      <c r="E4" s="161">
        <v>1</v>
      </c>
      <c r="F4" s="161"/>
      <c r="G4" s="161"/>
    </row>
    <row r="5" spans="1:7" ht="15" customHeight="1">
      <c r="A5" s="328" t="s">
        <v>193</v>
      </c>
      <c r="B5" s="328"/>
      <c r="C5" s="162">
        <v>57</v>
      </c>
      <c r="D5" s="161">
        <v>16</v>
      </c>
      <c r="E5" s="161">
        <v>7</v>
      </c>
      <c r="F5" s="161">
        <v>8</v>
      </c>
      <c r="G5" s="161">
        <v>4</v>
      </c>
    </row>
    <row r="6" spans="1:7" ht="15" customHeight="1">
      <c r="A6" s="328" t="s">
        <v>194</v>
      </c>
      <c r="B6" s="328"/>
      <c r="C6" s="162"/>
      <c r="D6" s="161"/>
      <c r="E6" s="161"/>
      <c r="F6" s="161"/>
      <c r="G6" s="161"/>
    </row>
    <row r="7" spans="1:7" ht="15" customHeight="1">
      <c r="A7" s="323" t="s">
        <v>195</v>
      </c>
      <c r="B7" s="323"/>
      <c r="C7" s="162"/>
      <c r="D7" s="161"/>
      <c r="E7" s="161"/>
      <c r="F7" s="161"/>
      <c r="G7" s="161"/>
    </row>
    <row r="8" spans="1:7" ht="15" customHeight="1">
      <c r="A8" s="323" t="s">
        <v>196</v>
      </c>
      <c r="B8" s="323"/>
      <c r="C8" s="162">
        <v>3</v>
      </c>
      <c r="D8" s="161">
        <v>3</v>
      </c>
      <c r="E8" s="161">
        <v>9</v>
      </c>
      <c r="F8" s="161">
        <v>13</v>
      </c>
      <c r="G8" s="161">
        <v>2</v>
      </c>
    </row>
    <row r="9" spans="1:7" ht="15" customHeight="1">
      <c r="A9" s="323" t="s">
        <v>197</v>
      </c>
      <c r="B9" s="323"/>
      <c r="C9" s="162"/>
      <c r="D9" s="161"/>
      <c r="E9" s="161"/>
      <c r="F9" s="161"/>
      <c r="G9" s="161"/>
    </row>
    <row r="10" spans="1:7" ht="15" customHeight="1">
      <c r="A10" s="323" t="s">
        <v>198</v>
      </c>
      <c r="B10" s="323"/>
      <c r="C10" s="162"/>
      <c r="D10" s="161"/>
      <c r="E10" s="161"/>
      <c r="F10" s="161"/>
      <c r="G10" s="161"/>
    </row>
    <row r="11" spans="1:7" ht="15" customHeight="1">
      <c r="A11" s="323" t="s">
        <v>199</v>
      </c>
      <c r="B11" s="323"/>
      <c r="C11" s="162"/>
      <c r="D11" s="161"/>
      <c r="E11" s="161">
        <v>1</v>
      </c>
      <c r="F11" s="161"/>
      <c r="G11" s="161"/>
    </row>
    <row r="12" spans="1:7" ht="15" customHeight="1">
      <c r="A12" s="323" t="s">
        <v>200</v>
      </c>
      <c r="B12" s="323"/>
      <c r="C12" s="162"/>
      <c r="D12" s="161"/>
      <c r="E12" s="161"/>
      <c r="F12" s="161"/>
      <c r="G12" s="161">
        <v>114</v>
      </c>
    </row>
    <row r="13" spans="1:7" ht="15" customHeight="1">
      <c r="A13" s="323" t="s">
        <v>201</v>
      </c>
      <c r="B13" s="323"/>
      <c r="C13" s="162"/>
      <c r="D13" s="161">
        <v>1</v>
      </c>
      <c r="E13" s="161"/>
      <c r="F13" s="161">
        <v>6</v>
      </c>
      <c r="G13" s="161"/>
    </row>
    <row r="14" spans="1:7" ht="15" customHeight="1">
      <c r="A14" s="323" t="s">
        <v>202</v>
      </c>
      <c r="B14" s="323"/>
      <c r="C14" s="162">
        <v>35</v>
      </c>
      <c r="D14" s="161">
        <v>9</v>
      </c>
      <c r="E14" s="161">
        <v>99</v>
      </c>
      <c r="F14" s="161">
        <v>44</v>
      </c>
      <c r="G14" s="161">
        <v>58</v>
      </c>
    </row>
    <row r="15" spans="1:7" ht="15" customHeight="1">
      <c r="A15" s="323" t="s">
        <v>203</v>
      </c>
      <c r="B15" s="323"/>
      <c r="C15" s="162">
        <v>35</v>
      </c>
      <c r="D15" s="161">
        <v>75</v>
      </c>
      <c r="E15" s="161">
        <v>47</v>
      </c>
      <c r="F15" s="161">
        <v>66</v>
      </c>
      <c r="G15" s="161">
        <v>37</v>
      </c>
    </row>
    <row r="16" spans="1:7" ht="15" customHeight="1">
      <c r="A16" s="323" t="s">
        <v>204</v>
      </c>
      <c r="B16" s="323"/>
      <c r="C16" s="162"/>
      <c r="D16" s="161"/>
      <c r="E16" s="161"/>
      <c r="F16" s="161"/>
      <c r="G16" s="161"/>
    </row>
    <row r="17" spans="1:7" ht="15" customHeight="1">
      <c r="A17" s="323" t="s">
        <v>205</v>
      </c>
      <c r="B17" s="329"/>
      <c r="C17" s="163">
        <v>14</v>
      </c>
      <c r="D17" s="161">
        <v>31</v>
      </c>
      <c r="E17" s="161">
        <v>11</v>
      </c>
      <c r="F17" s="161">
        <v>17</v>
      </c>
      <c r="G17" s="161">
        <v>22</v>
      </c>
    </row>
    <row r="18" spans="1:7" ht="15" customHeight="1">
      <c r="A18" s="323" t="s">
        <v>206</v>
      </c>
      <c r="B18" s="323"/>
      <c r="C18" s="162"/>
      <c r="D18" s="161"/>
      <c r="E18" s="161"/>
      <c r="F18" s="161"/>
      <c r="G18" s="161"/>
    </row>
    <row r="19" spans="1:7" ht="15" customHeight="1">
      <c r="A19" s="323" t="s">
        <v>207</v>
      </c>
      <c r="B19" s="329"/>
      <c r="C19" s="163">
        <v>58</v>
      </c>
      <c r="D19" s="161">
        <v>74</v>
      </c>
      <c r="E19" s="161">
        <v>62</v>
      </c>
      <c r="F19" s="161">
        <v>109</v>
      </c>
      <c r="G19" s="161">
        <v>55</v>
      </c>
    </row>
    <row r="20" spans="1:7" ht="15" customHeight="1">
      <c r="A20" s="323" t="s">
        <v>208</v>
      </c>
      <c r="B20" s="323"/>
      <c r="C20" s="162"/>
      <c r="D20" s="161"/>
      <c r="E20" s="161"/>
      <c r="F20" s="161"/>
      <c r="G20" s="161"/>
    </row>
    <row r="21" spans="1:7" ht="15" customHeight="1">
      <c r="A21" s="323" t="s">
        <v>209</v>
      </c>
      <c r="B21" s="323"/>
      <c r="C21" s="162">
        <v>21</v>
      </c>
      <c r="D21" s="161">
        <v>37</v>
      </c>
      <c r="E21" s="161">
        <v>26</v>
      </c>
      <c r="F21" s="161">
        <v>21</v>
      </c>
      <c r="G21" s="161">
        <v>15</v>
      </c>
    </row>
    <row r="22" spans="1:7" ht="15" customHeight="1">
      <c r="A22" s="323" t="s">
        <v>210</v>
      </c>
      <c r="B22" s="323"/>
      <c r="C22" s="162"/>
      <c r="D22" s="161">
        <v>142</v>
      </c>
      <c r="E22" s="161">
        <v>2</v>
      </c>
      <c r="F22" s="161">
        <v>1</v>
      </c>
      <c r="G22" s="161">
        <v>1</v>
      </c>
    </row>
    <row r="23" spans="1:7" ht="15" customHeight="1">
      <c r="A23" s="323" t="s">
        <v>211</v>
      </c>
      <c r="B23" s="323"/>
      <c r="C23" s="162"/>
      <c r="D23" s="161"/>
      <c r="E23" s="161"/>
      <c r="F23" s="161"/>
      <c r="G23" s="161">
        <v>1</v>
      </c>
    </row>
    <row r="24" spans="1:7" ht="15" customHeight="1">
      <c r="A24" s="323" t="s">
        <v>212</v>
      </c>
      <c r="B24" s="323"/>
      <c r="C24" s="162">
        <v>12</v>
      </c>
      <c r="D24" s="161"/>
      <c r="E24" s="161"/>
      <c r="F24" s="161"/>
      <c r="G24" s="161"/>
    </row>
    <row r="25" spans="1:7" ht="15" customHeight="1">
      <c r="A25" s="323" t="s">
        <v>213</v>
      </c>
      <c r="B25" s="323"/>
      <c r="C25" s="162"/>
      <c r="D25" s="161"/>
      <c r="E25" s="161">
        <v>1</v>
      </c>
      <c r="F25" s="161"/>
      <c r="G25" s="161"/>
    </row>
    <row r="26" spans="1:7" ht="15" customHeight="1">
      <c r="A26" s="323" t="s">
        <v>214</v>
      </c>
      <c r="B26" s="323"/>
      <c r="C26" s="162"/>
      <c r="D26" s="161"/>
      <c r="E26" s="161"/>
      <c r="F26" s="161"/>
      <c r="G26" s="161"/>
    </row>
    <row r="27" spans="1:7" ht="15" customHeight="1">
      <c r="A27" s="323" t="s">
        <v>215</v>
      </c>
      <c r="B27" s="329"/>
      <c r="C27" s="163">
        <v>1</v>
      </c>
      <c r="D27" s="161"/>
      <c r="E27" s="161"/>
      <c r="F27" s="161"/>
      <c r="G27" s="161"/>
    </row>
    <row r="28" spans="1:7" ht="15" customHeight="1">
      <c r="A28" s="330" t="s">
        <v>216</v>
      </c>
      <c r="B28" s="331"/>
      <c r="C28" s="163"/>
      <c r="D28" s="161"/>
      <c r="E28" s="161"/>
      <c r="F28" s="161"/>
      <c r="G28" s="161"/>
    </row>
    <row r="29" spans="1:7" ht="15" customHeight="1">
      <c r="A29" s="323" t="s">
        <v>217</v>
      </c>
      <c r="B29" s="323"/>
      <c r="C29" s="162"/>
      <c r="D29" s="161"/>
      <c r="E29" s="161"/>
      <c r="F29" s="161"/>
      <c r="G29" s="161"/>
    </row>
    <row r="30" spans="1:7" ht="15" customHeight="1">
      <c r="A30" s="323" t="s">
        <v>218</v>
      </c>
      <c r="B30" s="323"/>
      <c r="C30" s="162"/>
      <c r="D30" s="161"/>
      <c r="E30" s="161"/>
      <c r="F30" s="161"/>
      <c r="G30" s="161"/>
    </row>
    <row r="31" spans="1:7" ht="15" customHeight="1">
      <c r="A31" s="323" t="s">
        <v>219</v>
      </c>
      <c r="B31" s="323"/>
      <c r="C31" s="162"/>
      <c r="D31" s="161"/>
      <c r="E31" s="161"/>
      <c r="F31" s="161"/>
      <c r="G31" s="161"/>
    </row>
    <row r="32" spans="1:7" ht="15" customHeight="1">
      <c r="A32" s="323" t="s">
        <v>220</v>
      </c>
      <c r="B32" s="323"/>
      <c r="C32" s="162"/>
      <c r="D32" s="161"/>
      <c r="E32" s="161">
        <v>6</v>
      </c>
      <c r="F32" s="161"/>
      <c r="G32" s="161">
        <v>1</v>
      </c>
    </row>
    <row r="33" spans="1:7" ht="15" customHeight="1">
      <c r="A33" s="323" t="s">
        <v>221</v>
      </c>
      <c r="B33" s="323"/>
      <c r="C33" s="162"/>
      <c r="D33" s="161"/>
      <c r="E33" s="161"/>
      <c r="F33" s="163"/>
      <c r="G33" s="161"/>
    </row>
    <row r="34" spans="1:7" ht="15" customHeight="1">
      <c r="A34" s="323" t="s">
        <v>222</v>
      </c>
      <c r="B34" s="323"/>
      <c r="C34" s="162"/>
      <c r="D34" s="161"/>
      <c r="E34" s="161"/>
      <c r="F34" s="163"/>
      <c r="G34" s="161"/>
    </row>
    <row r="35" spans="1:7" ht="15" customHeight="1">
      <c r="A35" s="323" t="s">
        <v>223</v>
      </c>
      <c r="B35" s="323"/>
      <c r="C35" s="162"/>
      <c r="D35" s="161"/>
      <c r="E35" s="161"/>
      <c r="F35" s="161"/>
      <c r="G35" s="161"/>
    </row>
    <row r="36" spans="1:7" ht="15" customHeight="1">
      <c r="A36" s="323" t="s">
        <v>224</v>
      </c>
      <c r="B36" s="323"/>
      <c r="C36" s="162"/>
      <c r="D36" s="161"/>
      <c r="E36" s="161">
        <v>1</v>
      </c>
      <c r="F36" s="163"/>
      <c r="G36" s="161">
        <v>2</v>
      </c>
    </row>
    <row r="37" spans="1:7" ht="15" customHeight="1">
      <c r="A37" s="323" t="s">
        <v>225</v>
      </c>
      <c r="B37" s="323"/>
      <c r="C37" s="164"/>
      <c r="D37" s="153"/>
      <c r="E37" s="153"/>
      <c r="F37" s="153"/>
      <c r="G37" s="153"/>
    </row>
  </sheetData>
  <mergeCells count="37">
    <mergeCell ref="A37:B37"/>
    <mergeCell ref="A1:G1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12:B12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G45" sqref="G45"/>
    </sheetView>
  </sheetViews>
  <sheetFormatPr defaultRowHeight="15"/>
  <cols>
    <col min="1" max="1" width="53.28515625" style="207" customWidth="1"/>
    <col min="2" max="3" width="10.85546875" style="207" customWidth="1"/>
    <col min="4" max="4" width="6.5703125" style="207" customWidth="1"/>
    <col min="5" max="6" width="10.85546875" style="207" customWidth="1"/>
    <col min="7" max="7" width="8.28515625" style="207" customWidth="1"/>
    <col min="8" max="11" width="9.140625" style="207"/>
    <col min="12" max="12" width="9.140625" style="207" customWidth="1"/>
    <col min="13" max="16384" width="9.140625" style="207"/>
  </cols>
  <sheetData>
    <row r="1" spans="1:7" ht="31.5" customHeight="1">
      <c r="A1" s="1" t="s">
        <v>331</v>
      </c>
      <c r="B1" s="1"/>
      <c r="C1" s="1"/>
      <c r="D1" s="1"/>
      <c r="E1" s="1"/>
      <c r="F1" s="1"/>
      <c r="G1" s="1"/>
    </row>
    <row r="2" spans="1:7" ht="15" customHeight="1">
      <c r="A2" s="242" t="s">
        <v>172</v>
      </c>
      <c r="B2" s="244" t="s">
        <v>332</v>
      </c>
      <c r="C2" s="245"/>
      <c r="D2" s="242"/>
      <c r="E2" s="245" t="s">
        <v>333</v>
      </c>
      <c r="F2" s="245"/>
      <c r="G2" s="245"/>
    </row>
    <row r="3" spans="1:7">
      <c r="A3" s="243"/>
      <c r="B3" s="208" t="s">
        <v>334</v>
      </c>
      <c r="C3" s="208" t="s">
        <v>335</v>
      </c>
      <c r="D3" s="209" t="s">
        <v>121</v>
      </c>
      <c r="E3" s="208" t="s">
        <v>334</v>
      </c>
      <c r="F3" s="208" t="s">
        <v>335</v>
      </c>
      <c r="G3" s="210" t="s">
        <v>121</v>
      </c>
    </row>
    <row r="4" spans="1:7">
      <c r="A4" s="211" t="s">
        <v>336</v>
      </c>
      <c r="B4" s="212">
        <v>14214665.6</v>
      </c>
      <c r="C4" s="212">
        <v>13979922.4</v>
      </c>
      <c r="D4" s="213">
        <v>98.3</v>
      </c>
      <c r="E4" s="214">
        <v>14264049.9</v>
      </c>
      <c r="F4" s="213">
        <v>13310600.699999999</v>
      </c>
      <c r="G4" s="213">
        <v>93.3</v>
      </c>
    </row>
    <row r="5" spans="1:7">
      <c r="A5" s="215" t="s">
        <v>337</v>
      </c>
      <c r="B5" s="216">
        <v>14178601.800000001</v>
      </c>
      <c r="C5" s="216">
        <v>13954358.199999999</v>
      </c>
      <c r="D5" s="217">
        <v>98.4</v>
      </c>
      <c r="E5" s="218">
        <v>14229929.9</v>
      </c>
      <c r="F5" s="217">
        <v>13293648.4</v>
      </c>
      <c r="G5" s="217">
        <v>93.4</v>
      </c>
    </row>
    <row r="6" spans="1:7">
      <c r="A6" s="215" t="s">
        <v>338</v>
      </c>
      <c r="B6" s="216">
        <v>14111195.6</v>
      </c>
      <c r="C6" s="216">
        <v>13898575.199999999</v>
      </c>
      <c r="D6" s="217">
        <v>98.5</v>
      </c>
      <c r="E6" s="218">
        <v>14172346.300000001</v>
      </c>
      <c r="F6" s="217">
        <v>13242831.300000001</v>
      </c>
      <c r="G6" s="217">
        <v>93.4</v>
      </c>
    </row>
    <row r="7" spans="1:7">
      <c r="A7" s="215" t="s">
        <v>339</v>
      </c>
      <c r="B7" s="219">
        <v>1124654</v>
      </c>
      <c r="C7" s="216">
        <v>748885.7</v>
      </c>
      <c r="D7" s="217">
        <v>66.599999999999994</v>
      </c>
      <c r="E7" s="218">
        <v>962215.9</v>
      </c>
      <c r="F7" s="217">
        <v>994592.4</v>
      </c>
      <c r="G7" s="217">
        <v>103.4</v>
      </c>
    </row>
    <row r="8" spans="1:7">
      <c r="A8" s="215" t="s">
        <v>340</v>
      </c>
      <c r="B8" s="219">
        <v>1124654</v>
      </c>
      <c r="C8" s="216">
        <v>748885.7</v>
      </c>
      <c r="D8" s="217">
        <v>66.599999999999994</v>
      </c>
      <c r="E8" s="218">
        <v>962215.9</v>
      </c>
      <c r="F8" s="217">
        <v>994592.4</v>
      </c>
      <c r="G8" s="217">
        <v>103.4</v>
      </c>
    </row>
    <row r="9" spans="1:7">
      <c r="A9" s="215" t="s">
        <v>341</v>
      </c>
      <c r="B9" s="216">
        <v>1041874.5</v>
      </c>
      <c r="C9" s="216">
        <v>702099.1</v>
      </c>
      <c r="D9" s="217">
        <v>67.400000000000006</v>
      </c>
      <c r="E9" s="218">
        <v>914605.9</v>
      </c>
      <c r="F9" s="217">
        <v>950854.6</v>
      </c>
      <c r="G9" s="220">
        <v>104</v>
      </c>
    </row>
    <row r="10" spans="1:7">
      <c r="A10" s="215" t="s">
        <v>342</v>
      </c>
      <c r="B10" s="216">
        <v>50646.5</v>
      </c>
      <c r="C10" s="216">
        <v>25174.9</v>
      </c>
      <c r="D10" s="217">
        <v>49.7</v>
      </c>
      <c r="E10" s="217">
        <v>28760</v>
      </c>
      <c r="F10" s="217">
        <v>20839.5</v>
      </c>
      <c r="G10" s="217">
        <v>72.5</v>
      </c>
    </row>
    <row r="11" spans="1:7" ht="15.75" customHeight="1">
      <c r="A11" s="215" t="s">
        <v>343</v>
      </c>
      <c r="B11" s="218" t="s">
        <v>344</v>
      </c>
      <c r="C11" s="216">
        <v>33.4</v>
      </c>
      <c r="D11" s="217" t="s">
        <v>344</v>
      </c>
      <c r="E11" s="218" t="s">
        <v>344</v>
      </c>
      <c r="F11" s="217" t="s">
        <v>344</v>
      </c>
      <c r="G11" s="217" t="s">
        <v>344</v>
      </c>
    </row>
    <row r="12" spans="1:7" ht="25.5">
      <c r="A12" s="221" t="s">
        <v>345</v>
      </c>
      <c r="B12" s="218">
        <v>2924.4</v>
      </c>
      <c r="C12" s="219">
        <v>897</v>
      </c>
      <c r="D12" s="217">
        <v>30.7</v>
      </c>
      <c r="E12" s="218" t="s">
        <v>344</v>
      </c>
      <c r="F12" s="217" t="s">
        <v>344</v>
      </c>
      <c r="G12" s="217" t="s">
        <v>344</v>
      </c>
    </row>
    <row r="13" spans="1:7">
      <c r="A13" s="215" t="s">
        <v>346</v>
      </c>
      <c r="B13" s="218">
        <v>29208.6</v>
      </c>
      <c r="C13" s="216">
        <v>20681.3</v>
      </c>
      <c r="D13" s="217">
        <v>70.8</v>
      </c>
      <c r="E13" s="217">
        <v>18850</v>
      </c>
      <c r="F13" s="217">
        <v>22898.3</v>
      </c>
      <c r="G13" s="217">
        <v>121.5</v>
      </c>
    </row>
    <row r="14" spans="1:7">
      <c r="A14" s="215" t="s">
        <v>347</v>
      </c>
      <c r="B14" s="218"/>
      <c r="C14" s="216"/>
      <c r="D14" s="217"/>
      <c r="E14" s="218"/>
      <c r="F14" s="217"/>
      <c r="G14" s="217"/>
    </row>
    <row r="15" spans="1:7">
      <c r="A15" s="215" t="s">
        <v>348</v>
      </c>
      <c r="B15" s="218">
        <v>41127.4</v>
      </c>
      <c r="C15" s="216">
        <v>22571.8</v>
      </c>
      <c r="D15" s="217">
        <v>54.9</v>
      </c>
      <c r="E15" s="217">
        <v>33345</v>
      </c>
      <c r="F15" s="217">
        <v>21613.8</v>
      </c>
      <c r="G15" s="217">
        <v>64.8</v>
      </c>
    </row>
    <row r="16" spans="1:7">
      <c r="A16" s="215" t="s">
        <v>349</v>
      </c>
      <c r="B16" s="218">
        <v>40341.599999999999</v>
      </c>
      <c r="C16" s="216">
        <v>22086.799999999999</v>
      </c>
      <c r="D16" s="217">
        <v>54.7</v>
      </c>
      <c r="E16" s="217">
        <v>30360</v>
      </c>
      <c r="F16" s="217">
        <v>20753.8</v>
      </c>
      <c r="G16" s="217">
        <v>68.400000000000006</v>
      </c>
    </row>
    <row r="17" spans="1:7">
      <c r="A17" s="215" t="s">
        <v>350</v>
      </c>
      <c r="B17" s="218">
        <v>785.8</v>
      </c>
      <c r="C17" s="219">
        <v>485</v>
      </c>
      <c r="D17" s="217">
        <v>61.7</v>
      </c>
      <c r="E17" s="217">
        <v>2985</v>
      </c>
      <c r="F17" s="217">
        <v>860</v>
      </c>
      <c r="G17" s="217">
        <v>28.8</v>
      </c>
    </row>
    <row r="18" spans="1:7">
      <c r="A18" s="215" t="s">
        <v>351</v>
      </c>
      <c r="B18" s="218">
        <v>12799171.199999999</v>
      </c>
      <c r="C18" s="216">
        <v>13019238.5</v>
      </c>
      <c r="D18" s="217">
        <v>101.7</v>
      </c>
      <c r="E18" s="218">
        <v>13069237.800000001</v>
      </c>
      <c r="F18" s="217">
        <v>12105223.300000001</v>
      </c>
      <c r="G18" s="217">
        <v>92.6</v>
      </c>
    </row>
    <row r="19" spans="1:7" ht="15" customHeight="1">
      <c r="A19" s="215" t="s">
        <v>352</v>
      </c>
      <c r="B19" s="217">
        <v>8719645</v>
      </c>
      <c r="C19" s="219">
        <v>8719645</v>
      </c>
      <c r="D19" s="217">
        <v>100</v>
      </c>
      <c r="E19" s="218">
        <v>3618033.3</v>
      </c>
      <c r="F19" s="217">
        <v>2550000.2000000002</v>
      </c>
      <c r="G19" s="217">
        <v>70.5</v>
      </c>
    </row>
    <row r="20" spans="1:7" ht="25.5">
      <c r="A20" s="221" t="s">
        <v>353</v>
      </c>
      <c r="B20" s="218">
        <v>3760226.2</v>
      </c>
      <c r="C20" s="216">
        <v>3760226.2</v>
      </c>
      <c r="D20" s="217">
        <v>100</v>
      </c>
      <c r="E20" s="218">
        <v>384248.5</v>
      </c>
      <c r="F20" s="217">
        <v>151339.5</v>
      </c>
      <c r="G20" s="217">
        <v>39.4</v>
      </c>
    </row>
    <row r="21" spans="1:7">
      <c r="A21" s="215" t="s">
        <v>354</v>
      </c>
      <c r="B21" s="217">
        <v>319300</v>
      </c>
      <c r="C21" s="216">
        <v>539367.30000000005</v>
      </c>
      <c r="D21" s="217">
        <v>168.9</v>
      </c>
      <c r="E21" s="217">
        <v>9066956</v>
      </c>
      <c r="F21" s="217">
        <v>9403883.5999999996</v>
      </c>
      <c r="G21" s="217">
        <v>103.7</v>
      </c>
    </row>
    <row r="22" spans="1:7">
      <c r="A22" s="215" t="s">
        <v>355</v>
      </c>
      <c r="B22" s="217">
        <v>146243</v>
      </c>
      <c r="C22" s="216">
        <v>107879.2</v>
      </c>
      <c r="D22" s="217">
        <v>73.8</v>
      </c>
      <c r="E22" s="218">
        <v>107547.6</v>
      </c>
      <c r="F22" s="217">
        <v>121401.8</v>
      </c>
      <c r="G22" s="217">
        <v>112.9</v>
      </c>
    </row>
    <row r="23" spans="1:7">
      <c r="A23" s="215" t="s">
        <v>356</v>
      </c>
      <c r="B23" s="218">
        <v>43169.599999999999</v>
      </c>
      <c r="C23" s="216">
        <v>35518.1</v>
      </c>
      <c r="D23" s="217">
        <v>82.3</v>
      </c>
      <c r="E23" s="218">
        <v>37168.199999999997</v>
      </c>
      <c r="F23" s="217">
        <v>38122.6</v>
      </c>
      <c r="G23" s="217">
        <v>102.6</v>
      </c>
    </row>
    <row r="24" spans="1:7" ht="15" customHeight="1">
      <c r="A24" s="215" t="s">
        <v>357</v>
      </c>
      <c r="B24" s="218" t="s">
        <v>344</v>
      </c>
      <c r="C24" s="218" t="s">
        <v>344</v>
      </c>
      <c r="D24" s="217" t="s">
        <v>344</v>
      </c>
      <c r="E24" s="218" t="s">
        <v>344</v>
      </c>
      <c r="F24" s="217" t="s">
        <v>344</v>
      </c>
      <c r="G24" s="217" t="s">
        <v>344</v>
      </c>
    </row>
    <row r="25" spans="1:7" ht="25.5">
      <c r="A25" s="221" t="s">
        <v>358</v>
      </c>
      <c r="B25" s="218" t="s">
        <v>344</v>
      </c>
      <c r="C25" s="216">
        <v>7391.9</v>
      </c>
      <c r="D25" s="217" t="s">
        <v>344</v>
      </c>
      <c r="E25" s="217">
        <v>1980</v>
      </c>
      <c r="F25" s="217">
        <v>12935.5</v>
      </c>
      <c r="G25" s="217">
        <v>653.29999999999995</v>
      </c>
    </row>
    <row r="26" spans="1:7">
      <c r="A26" s="215" t="s">
        <v>359</v>
      </c>
      <c r="B26" s="218">
        <v>33862.1</v>
      </c>
      <c r="C26" s="216">
        <v>9857.2000000000007</v>
      </c>
      <c r="D26" s="217">
        <v>29.1</v>
      </c>
      <c r="E26" s="217">
        <v>9160</v>
      </c>
      <c r="F26" s="217">
        <v>23359.3</v>
      </c>
      <c r="G26" s="220">
        <v>255</v>
      </c>
    </row>
    <row r="27" spans="1:7" ht="25.5">
      <c r="A27" s="221" t="s">
        <v>360</v>
      </c>
      <c r="B27" s="218">
        <v>32872.5</v>
      </c>
      <c r="C27" s="216">
        <v>28872.2</v>
      </c>
      <c r="D27" s="217">
        <v>87.8</v>
      </c>
      <c r="E27" s="218">
        <v>25104.400000000001</v>
      </c>
      <c r="F27" s="217">
        <v>23054.6</v>
      </c>
      <c r="G27" s="217">
        <v>91.8</v>
      </c>
    </row>
    <row r="28" spans="1:7" ht="25.5">
      <c r="A28" s="221" t="s">
        <v>361</v>
      </c>
      <c r="B28" s="217">
        <v>215</v>
      </c>
      <c r="C28" s="216">
        <v>2.7</v>
      </c>
      <c r="D28" s="217">
        <v>1.3</v>
      </c>
      <c r="E28" s="218" t="s">
        <v>344</v>
      </c>
      <c r="F28" s="217" t="s">
        <v>344</v>
      </c>
      <c r="G28" s="217" t="s">
        <v>344</v>
      </c>
    </row>
    <row r="29" spans="1:7">
      <c r="A29" s="215" t="s">
        <v>362</v>
      </c>
      <c r="B29" s="217">
        <v>40</v>
      </c>
      <c r="C29" s="216">
        <v>128.5</v>
      </c>
      <c r="D29" s="217">
        <v>321.3</v>
      </c>
      <c r="E29" s="218" t="s">
        <v>344</v>
      </c>
      <c r="F29" s="217">
        <v>1020.5</v>
      </c>
      <c r="G29" s="217" t="s">
        <v>344</v>
      </c>
    </row>
    <row r="30" spans="1:7" ht="25.5">
      <c r="A30" s="221" t="s">
        <v>363</v>
      </c>
      <c r="B30" s="218" t="s">
        <v>344</v>
      </c>
      <c r="C30" s="219">
        <v>524</v>
      </c>
      <c r="D30" s="217" t="s">
        <v>344</v>
      </c>
      <c r="E30" s="218" t="s">
        <v>344</v>
      </c>
      <c r="F30" s="217">
        <v>2730</v>
      </c>
      <c r="G30" s="217" t="s">
        <v>344</v>
      </c>
    </row>
    <row r="31" spans="1:7">
      <c r="A31" s="215" t="s">
        <v>364</v>
      </c>
      <c r="B31" s="218" t="s">
        <v>344</v>
      </c>
      <c r="C31" s="218" t="s">
        <v>344</v>
      </c>
      <c r="D31" s="217" t="s">
        <v>344</v>
      </c>
      <c r="E31" s="217">
        <v>15</v>
      </c>
      <c r="F31" s="217">
        <v>3227</v>
      </c>
      <c r="G31" s="217">
        <v>21513.3</v>
      </c>
    </row>
    <row r="32" spans="1:7">
      <c r="A32" s="215" t="s">
        <v>365</v>
      </c>
      <c r="B32" s="217">
        <v>20</v>
      </c>
      <c r="C32" s="216">
        <v>20.399999999999999</v>
      </c>
      <c r="D32" s="217">
        <v>102</v>
      </c>
      <c r="E32" s="218" t="s">
        <v>344</v>
      </c>
      <c r="F32" s="217" t="s">
        <v>344</v>
      </c>
      <c r="G32" s="217" t="s">
        <v>344</v>
      </c>
    </row>
    <row r="33" spans="1:7">
      <c r="A33" s="215" t="s">
        <v>366</v>
      </c>
      <c r="B33" s="218">
        <v>36063.800000000003</v>
      </c>
      <c r="C33" s="216">
        <v>25564.2</v>
      </c>
      <c r="D33" s="217">
        <v>70.900000000000006</v>
      </c>
      <c r="E33" s="217">
        <v>34120</v>
      </c>
      <c r="F33" s="217">
        <v>16952.3</v>
      </c>
      <c r="G33" s="217">
        <v>49.7</v>
      </c>
    </row>
    <row r="34" spans="1:7">
      <c r="A34" s="215" t="s">
        <v>367</v>
      </c>
      <c r="B34" s="218">
        <v>67406.2</v>
      </c>
      <c r="C34" s="219">
        <v>55783</v>
      </c>
      <c r="D34" s="217">
        <v>82.8</v>
      </c>
      <c r="E34" s="217">
        <v>57583.6</v>
      </c>
      <c r="F34" s="217">
        <v>50817.1</v>
      </c>
      <c r="G34" s="217">
        <v>88.2</v>
      </c>
    </row>
    <row r="35" spans="1:7">
      <c r="A35" s="215" t="s">
        <v>368</v>
      </c>
      <c r="B35" s="218">
        <v>66567.199999999997</v>
      </c>
      <c r="C35" s="216">
        <v>51710.6</v>
      </c>
      <c r="D35" s="217">
        <v>77.7</v>
      </c>
      <c r="E35" s="217">
        <v>57556.6</v>
      </c>
      <c r="F35" s="217">
        <v>48239.4</v>
      </c>
      <c r="G35" s="217">
        <v>83.8</v>
      </c>
    </row>
    <row r="36" spans="1:7">
      <c r="A36" s="215" t="s">
        <v>346</v>
      </c>
      <c r="B36" s="217">
        <v>839</v>
      </c>
      <c r="C36" s="216">
        <v>4072.4</v>
      </c>
      <c r="D36" s="217">
        <v>485.4</v>
      </c>
      <c r="E36" s="217">
        <v>27</v>
      </c>
      <c r="F36" s="217">
        <v>2577.6999999999998</v>
      </c>
      <c r="G36" s="220">
        <v>9547</v>
      </c>
    </row>
    <row r="37" spans="1:7">
      <c r="A37" s="215" t="s">
        <v>369</v>
      </c>
      <c r="B37" s="218" t="s">
        <v>344</v>
      </c>
      <c r="C37" s="219">
        <v>6875</v>
      </c>
      <c r="D37" s="217" t="s">
        <v>344</v>
      </c>
      <c r="E37" s="217" t="s">
        <v>344</v>
      </c>
      <c r="F37" s="217">
        <v>5408</v>
      </c>
      <c r="G37" s="217" t="s">
        <v>344</v>
      </c>
    </row>
    <row r="38" spans="1:7">
      <c r="A38" s="215" t="s">
        <v>370</v>
      </c>
      <c r="B38" s="218"/>
      <c r="C38" s="216"/>
      <c r="D38" s="217"/>
      <c r="E38" s="217"/>
      <c r="F38" s="217"/>
      <c r="G38" s="217"/>
    </row>
    <row r="39" spans="1:7">
      <c r="A39" s="215" t="s">
        <v>371</v>
      </c>
      <c r="B39" s="218">
        <v>6211133.0999999996</v>
      </c>
      <c r="C39" s="216">
        <v>5964290.2000000002</v>
      </c>
      <c r="D39" s="220">
        <v>96</v>
      </c>
      <c r="E39" s="217">
        <v>6487197.5</v>
      </c>
      <c r="F39" s="217">
        <v>6387247.4978499999</v>
      </c>
      <c r="G39" s="217">
        <f t="shared" ref="G39:G40" si="0">+F39*100/E39</f>
        <v>98.45927301966681</v>
      </c>
    </row>
    <row r="40" spans="1:7">
      <c r="A40" s="215" t="s">
        <v>372</v>
      </c>
      <c r="B40" s="217">
        <v>718117</v>
      </c>
      <c r="C40" s="216">
        <v>656944.69999999995</v>
      </c>
      <c r="D40" s="217">
        <v>91.4</v>
      </c>
      <c r="E40" s="217">
        <v>732817.7</v>
      </c>
      <c r="F40" s="217">
        <v>705581.12822000007</v>
      </c>
      <c r="G40" s="217">
        <f t="shared" si="0"/>
        <v>96.283308689186981</v>
      </c>
    </row>
    <row r="41" spans="1:7">
      <c r="A41" s="215" t="s">
        <v>373</v>
      </c>
      <c r="B41" s="218">
        <v>3260857.9</v>
      </c>
      <c r="C41" s="216">
        <v>1497550.7</v>
      </c>
      <c r="D41" s="217">
        <v>45.9</v>
      </c>
      <c r="E41" s="217">
        <v>3468874.4</v>
      </c>
      <c r="F41" s="217">
        <v>2635472.2999999998</v>
      </c>
      <c r="G41" s="217">
        <v>75.900000000000006</v>
      </c>
    </row>
    <row r="42" spans="1:7">
      <c r="A42" s="215" t="s">
        <v>374</v>
      </c>
      <c r="B42" s="216">
        <v>3122607.1</v>
      </c>
      <c r="C42" s="216">
        <v>1961769.5</v>
      </c>
      <c r="D42" s="217">
        <v>62.8</v>
      </c>
      <c r="E42" s="217">
        <v>4183507.1</v>
      </c>
      <c r="F42" s="217">
        <v>2505264.9</v>
      </c>
      <c r="G42" s="217">
        <v>59.9</v>
      </c>
    </row>
    <row r="43" spans="1:7">
      <c r="A43" s="215" t="s">
        <v>375</v>
      </c>
      <c r="B43" s="216">
        <v>368384.8</v>
      </c>
      <c r="C43" s="219">
        <v>333907</v>
      </c>
      <c r="D43" s="217">
        <v>90.6</v>
      </c>
      <c r="E43" s="217">
        <v>551727.1</v>
      </c>
      <c r="F43" s="217">
        <v>127192.9</v>
      </c>
      <c r="G43" s="217">
        <v>23.1</v>
      </c>
    </row>
    <row r="44" spans="1:7">
      <c r="A44" s="215" t="s">
        <v>376</v>
      </c>
      <c r="B44" s="216">
        <v>13681099.9</v>
      </c>
      <c r="C44" s="216">
        <v>10414462.1</v>
      </c>
      <c r="D44" s="217">
        <v>76.099999999999994</v>
      </c>
      <c r="E44" s="217">
        <v>15424123.800000001</v>
      </c>
      <c r="F44" s="217">
        <v>12360758.699999999</v>
      </c>
      <c r="G44" s="217">
        <v>80.099999999999994</v>
      </c>
    </row>
  </sheetData>
  <mergeCells count="4">
    <mergeCell ref="A1:G1"/>
    <mergeCell ref="A2:A3"/>
    <mergeCell ref="B2:D2"/>
    <mergeCell ref="E2:G2"/>
  </mergeCells>
  <pageMargins left="0.28000000000000003" right="0" top="0.3" bottom="0" header="0.3" footer="0.3"/>
  <pageSetup paperSize="9" scale="88" fitToHeight="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F20" sqref="F20"/>
    </sheetView>
  </sheetViews>
  <sheetFormatPr defaultRowHeight="15"/>
  <cols>
    <col min="1" max="1" width="23.28515625" customWidth="1"/>
    <col min="2" max="5" width="14" customWidth="1"/>
  </cols>
  <sheetData>
    <row r="1" spans="1:10" ht="31.5" customHeight="1">
      <c r="A1" s="311" t="s">
        <v>226</v>
      </c>
      <c r="B1" s="311"/>
      <c r="C1" s="311"/>
      <c r="D1" s="311"/>
      <c r="E1" s="311"/>
    </row>
    <row r="2" spans="1:10" ht="31.5" customHeight="1">
      <c r="A2" s="332"/>
      <c r="B2" s="315" t="s">
        <v>227</v>
      </c>
      <c r="C2" s="317"/>
      <c r="D2" s="315" t="s">
        <v>228</v>
      </c>
      <c r="E2" s="316"/>
    </row>
    <row r="3" spans="1:10" ht="16.5" customHeight="1">
      <c r="A3" s="333"/>
      <c r="B3" s="144">
        <v>2015</v>
      </c>
      <c r="C3" s="144">
        <v>2016</v>
      </c>
      <c r="D3" s="143">
        <v>2015</v>
      </c>
      <c r="E3" s="146">
        <v>2016</v>
      </c>
    </row>
    <row r="4" spans="1:10" ht="15" customHeight="1">
      <c r="A4" s="158" t="s">
        <v>113</v>
      </c>
      <c r="B4" s="148">
        <v>522</v>
      </c>
      <c r="C4" s="148">
        <v>472</v>
      </c>
      <c r="D4" s="148">
        <v>121</v>
      </c>
      <c r="E4" s="148">
        <v>129</v>
      </c>
    </row>
    <row r="5" spans="1:10" ht="15" customHeight="1">
      <c r="A5" s="149" t="s">
        <v>100</v>
      </c>
      <c r="B5" s="151">
        <v>5</v>
      </c>
      <c r="C5" s="165">
        <v>10</v>
      </c>
      <c r="D5" s="151">
        <v>2</v>
      </c>
      <c r="E5" s="166">
        <v>1</v>
      </c>
    </row>
    <row r="6" spans="1:10" ht="15" customHeight="1">
      <c r="A6" s="149" t="s">
        <v>101</v>
      </c>
      <c r="B6" s="151">
        <v>2</v>
      </c>
      <c r="C6" s="165">
        <v>2</v>
      </c>
      <c r="D6" s="151">
        <v>4</v>
      </c>
      <c r="E6" s="166"/>
      <c r="J6" s="167"/>
    </row>
    <row r="7" spans="1:10" ht="15" customHeight="1">
      <c r="A7" s="149" t="s">
        <v>176</v>
      </c>
      <c r="B7" s="151">
        <v>6</v>
      </c>
      <c r="C7" s="165">
        <v>5</v>
      </c>
      <c r="D7" s="151">
        <v>4</v>
      </c>
      <c r="E7" s="166">
        <v>4</v>
      </c>
      <c r="J7" s="166"/>
    </row>
    <row r="8" spans="1:10" ht="15" customHeight="1">
      <c r="A8" s="149" t="s">
        <v>102</v>
      </c>
      <c r="B8" s="151">
        <v>6</v>
      </c>
      <c r="C8" s="165"/>
      <c r="D8" s="151">
        <v>1</v>
      </c>
      <c r="E8" s="166">
        <v>4</v>
      </c>
      <c r="J8" s="166"/>
    </row>
    <row r="9" spans="1:10" ht="15" customHeight="1">
      <c r="A9" s="149" t="s">
        <v>103</v>
      </c>
      <c r="B9" s="151">
        <v>8</v>
      </c>
      <c r="C9" s="165">
        <v>4</v>
      </c>
      <c r="D9" s="151">
        <v>5</v>
      </c>
      <c r="E9" s="166">
        <v>5</v>
      </c>
      <c r="J9" s="166"/>
    </row>
    <row r="10" spans="1:10" ht="15" customHeight="1">
      <c r="A10" s="149" t="s">
        <v>104</v>
      </c>
      <c r="B10" s="151">
        <v>10</v>
      </c>
      <c r="C10" s="165"/>
      <c r="D10" s="151">
        <v>6</v>
      </c>
      <c r="E10" s="166">
        <v>6</v>
      </c>
      <c r="J10" s="166"/>
    </row>
    <row r="11" spans="1:10" ht="15" customHeight="1">
      <c r="A11" s="149" t="s">
        <v>177</v>
      </c>
      <c r="B11" s="151">
        <v>5</v>
      </c>
      <c r="C11" s="165">
        <v>5</v>
      </c>
      <c r="D11" s="151">
        <v>4</v>
      </c>
      <c r="E11" s="166">
        <v>1</v>
      </c>
      <c r="J11" s="166"/>
    </row>
    <row r="12" spans="1:10" ht="15" customHeight="1">
      <c r="A12" s="149" t="s">
        <v>178</v>
      </c>
      <c r="B12" s="151">
        <v>9</v>
      </c>
      <c r="C12" s="165">
        <v>2</v>
      </c>
      <c r="D12" s="151">
        <v>4</v>
      </c>
      <c r="E12" s="166">
        <v>3</v>
      </c>
      <c r="J12" s="166"/>
    </row>
    <row r="13" spans="1:10" ht="15" customHeight="1">
      <c r="A13" s="149" t="s">
        <v>179</v>
      </c>
      <c r="B13" s="151">
        <v>9</v>
      </c>
      <c r="C13" s="165">
        <v>5</v>
      </c>
      <c r="D13" s="151">
        <v>3</v>
      </c>
      <c r="E13" s="166">
        <v>1</v>
      </c>
      <c r="J13" s="166"/>
    </row>
    <row r="14" spans="1:10" ht="15" customHeight="1">
      <c r="A14" s="149" t="s">
        <v>180</v>
      </c>
      <c r="B14" s="151">
        <v>11</v>
      </c>
      <c r="C14" s="165">
        <v>9</v>
      </c>
      <c r="D14" s="151">
        <v>6</v>
      </c>
      <c r="E14" s="166">
        <v>10</v>
      </c>
      <c r="J14" s="166"/>
    </row>
    <row r="15" spans="1:10" ht="15" customHeight="1">
      <c r="A15" s="149" t="s">
        <v>106</v>
      </c>
      <c r="B15" s="151">
        <v>5</v>
      </c>
      <c r="C15" s="165">
        <v>4</v>
      </c>
      <c r="D15" s="151"/>
      <c r="E15" s="166">
        <v>7</v>
      </c>
      <c r="J15" s="166"/>
    </row>
    <row r="16" spans="1:10" ht="15" customHeight="1">
      <c r="A16" s="149" t="s">
        <v>181</v>
      </c>
      <c r="B16" s="151">
        <v>2</v>
      </c>
      <c r="C16" s="165">
        <v>5</v>
      </c>
      <c r="D16" s="151">
        <v>1</v>
      </c>
      <c r="E16" s="166">
        <v>2</v>
      </c>
      <c r="J16" s="166"/>
    </row>
    <row r="17" spans="1:10" ht="15" customHeight="1">
      <c r="A17" s="149" t="s">
        <v>107</v>
      </c>
      <c r="B17" s="151">
        <v>2</v>
      </c>
      <c r="C17" s="165">
        <v>2</v>
      </c>
      <c r="D17" s="151">
        <v>3</v>
      </c>
      <c r="E17" s="166">
        <v>2</v>
      </c>
      <c r="J17" s="166"/>
    </row>
    <row r="18" spans="1:10" ht="15" customHeight="1">
      <c r="A18" s="149" t="s">
        <v>108</v>
      </c>
      <c r="B18" s="151">
        <v>5</v>
      </c>
      <c r="C18" s="165">
        <v>7</v>
      </c>
      <c r="D18" s="151">
        <v>4</v>
      </c>
      <c r="E18" s="166">
        <v>6</v>
      </c>
      <c r="J18" s="166"/>
    </row>
    <row r="19" spans="1:10" ht="15" customHeight="1">
      <c r="A19" s="149" t="s">
        <v>109</v>
      </c>
      <c r="B19" s="151">
        <v>10</v>
      </c>
      <c r="C19" s="165">
        <v>4</v>
      </c>
      <c r="D19" s="151">
        <v>4</v>
      </c>
      <c r="E19" s="166">
        <v>3</v>
      </c>
      <c r="J19" s="166"/>
    </row>
    <row r="20" spans="1:10" ht="15" customHeight="1">
      <c r="A20" s="149" t="s">
        <v>182</v>
      </c>
      <c r="B20" s="151">
        <v>14</v>
      </c>
      <c r="C20" s="165">
        <v>4</v>
      </c>
      <c r="D20" s="151">
        <v>1</v>
      </c>
      <c r="E20" s="166">
        <v>12</v>
      </c>
      <c r="J20" s="166"/>
    </row>
    <row r="21" spans="1:10" ht="15" customHeight="1">
      <c r="A21" s="149" t="s">
        <v>183</v>
      </c>
      <c r="B21" s="151">
        <v>4</v>
      </c>
      <c r="C21" s="165"/>
      <c r="D21" s="151">
        <v>1</v>
      </c>
      <c r="E21" s="166">
        <v>1</v>
      </c>
      <c r="J21" s="166"/>
    </row>
    <row r="22" spans="1:10" ht="15" customHeight="1">
      <c r="A22" s="149" t="s">
        <v>110</v>
      </c>
      <c r="B22" s="151">
        <v>4</v>
      </c>
      <c r="C22" s="165">
        <v>3</v>
      </c>
      <c r="D22" s="151">
        <v>1</v>
      </c>
      <c r="E22" s="166">
        <v>1</v>
      </c>
      <c r="J22" s="166"/>
    </row>
    <row r="23" spans="1:10" ht="15" customHeight="1">
      <c r="A23" s="149" t="s">
        <v>184</v>
      </c>
      <c r="B23" s="151">
        <v>6</v>
      </c>
      <c r="C23" s="165">
        <v>2</v>
      </c>
      <c r="D23" s="151">
        <v>7</v>
      </c>
      <c r="E23" s="166">
        <v>5</v>
      </c>
      <c r="J23" s="166"/>
    </row>
    <row r="24" spans="1:10" ht="15" customHeight="1">
      <c r="A24" s="149" t="s">
        <v>185</v>
      </c>
      <c r="B24" s="151">
        <v>2</v>
      </c>
      <c r="C24" s="165">
        <v>3</v>
      </c>
      <c r="D24" s="151">
        <v>3</v>
      </c>
      <c r="E24" s="166">
        <v>2</v>
      </c>
      <c r="J24" s="166"/>
    </row>
    <row r="25" spans="1:10" ht="15" customHeight="1">
      <c r="A25" s="149" t="s">
        <v>112</v>
      </c>
      <c r="B25" s="151">
        <v>7</v>
      </c>
      <c r="C25" s="165">
        <v>7</v>
      </c>
      <c r="D25" s="151">
        <v>2</v>
      </c>
      <c r="E25" s="166">
        <v>2</v>
      </c>
      <c r="J25" s="166"/>
    </row>
    <row r="26" spans="1:10" ht="15" customHeight="1">
      <c r="A26" s="149" t="s">
        <v>186</v>
      </c>
      <c r="B26" s="151">
        <v>386</v>
      </c>
      <c r="C26" s="165">
        <v>380</v>
      </c>
      <c r="D26" s="151">
        <v>53</v>
      </c>
      <c r="E26" s="168">
        <v>47</v>
      </c>
      <c r="J26" s="166"/>
    </row>
    <row r="27" spans="1:10" ht="15" customHeight="1">
      <c r="A27" s="149" t="s">
        <v>187</v>
      </c>
      <c r="B27" s="151">
        <v>1</v>
      </c>
      <c r="C27" s="151">
        <v>3</v>
      </c>
      <c r="D27" s="151">
        <v>1</v>
      </c>
      <c r="E27" s="168">
        <v>3</v>
      </c>
      <c r="J27" s="166"/>
    </row>
    <row r="28" spans="1:10" ht="15" customHeight="1">
      <c r="A28" s="149" t="s">
        <v>188</v>
      </c>
      <c r="B28" s="151">
        <v>3</v>
      </c>
      <c r="C28" s="165">
        <v>6</v>
      </c>
      <c r="D28" s="151">
        <v>1</v>
      </c>
      <c r="E28" s="168">
        <v>1</v>
      </c>
      <c r="J28" s="166"/>
    </row>
    <row r="29" spans="1:10">
      <c r="C29" s="159"/>
      <c r="J29" s="166"/>
    </row>
    <row r="30" spans="1:10">
      <c r="J30" s="168"/>
    </row>
    <row r="31" spans="1:10">
      <c r="B31" s="151"/>
      <c r="C31" s="169"/>
    </row>
    <row r="32" spans="1:10">
      <c r="B32" s="151"/>
      <c r="C32" s="169"/>
    </row>
    <row r="33" spans="2:3">
      <c r="B33" s="151"/>
      <c r="C33" s="169"/>
    </row>
    <row r="34" spans="2:3">
      <c r="B34" s="151"/>
      <c r="C34" s="169"/>
    </row>
    <row r="35" spans="2:3">
      <c r="B35" s="151"/>
      <c r="C35" s="169"/>
    </row>
  </sheetData>
  <mergeCells count="4">
    <mergeCell ref="A1:E1"/>
    <mergeCell ref="A2:A3"/>
    <mergeCell ref="B2:C2"/>
    <mergeCell ref="D2:E2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H15" sqref="H15"/>
    </sheetView>
  </sheetViews>
  <sheetFormatPr defaultRowHeight="15"/>
  <cols>
    <col min="1" max="1" width="25.140625" customWidth="1"/>
    <col min="2" max="2" width="13.7109375" customWidth="1"/>
    <col min="3" max="3" width="13.140625" customWidth="1"/>
    <col min="4" max="4" width="13.7109375" customWidth="1"/>
    <col min="5" max="5" width="12.85546875" customWidth="1"/>
    <col min="8" max="8" width="27.28515625" customWidth="1"/>
    <col min="15" max="23" width="9.140625" customWidth="1"/>
  </cols>
  <sheetData>
    <row r="1" spans="1:6" ht="27" customHeight="1">
      <c r="A1" s="311" t="s">
        <v>229</v>
      </c>
      <c r="B1" s="311"/>
      <c r="C1" s="311"/>
      <c r="D1" s="311"/>
      <c r="E1" s="311"/>
    </row>
    <row r="2" spans="1:6" ht="23.25" customHeight="1">
      <c r="A2" s="334"/>
      <c r="B2" s="315" t="s">
        <v>230</v>
      </c>
      <c r="C2" s="317"/>
      <c r="D2" s="315" t="s">
        <v>231</v>
      </c>
      <c r="E2" s="316"/>
    </row>
    <row r="3" spans="1:6">
      <c r="A3" s="335"/>
      <c r="B3" s="170">
        <v>2015</v>
      </c>
      <c r="C3" s="170">
        <v>2016</v>
      </c>
      <c r="D3" s="144">
        <v>2015</v>
      </c>
      <c r="E3" s="146">
        <v>2016</v>
      </c>
    </row>
    <row r="4" spans="1:6">
      <c r="A4" s="147" t="s">
        <v>113</v>
      </c>
      <c r="B4" s="167">
        <v>7</v>
      </c>
      <c r="C4" s="167">
        <v>10</v>
      </c>
      <c r="D4" s="167">
        <v>28</v>
      </c>
      <c r="E4" s="167">
        <v>35</v>
      </c>
      <c r="F4" s="84"/>
    </row>
    <row r="5" spans="1:6" ht="15" customHeight="1">
      <c r="A5" s="171" t="s">
        <v>100</v>
      </c>
      <c r="B5" s="172"/>
      <c r="C5" s="172"/>
      <c r="D5" s="172">
        <v>1</v>
      </c>
      <c r="E5" s="173"/>
      <c r="F5" s="84"/>
    </row>
    <row r="6" spans="1:6" ht="15" customHeight="1">
      <c r="A6" s="171" t="s">
        <v>101</v>
      </c>
      <c r="B6" s="172">
        <v>1</v>
      </c>
      <c r="C6" s="172"/>
      <c r="D6" s="172"/>
      <c r="E6" s="173"/>
      <c r="F6" s="84"/>
    </row>
    <row r="7" spans="1:6" ht="15" customHeight="1">
      <c r="A7" s="171" t="s">
        <v>176</v>
      </c>
      <c r="B7" s="172"/>
      <c r="C7" s="172"/>
      <c r="D7" s="172">
        <v>1</v>
      </c>
      <c r="E7" s="173">
        <v>3</v>
      </c>
      <c r="F7" s="84"/>
    </row>
    <row r="8" spans="1:6" ht="15" customHeight="1">
      <c r="A8" s="171" t="s">
        <v>102</v>
      </c>
      <c r="B8" s="172">
        <v>1</v>
      </c>
      <c r="C8" s="172"/>
      <c r="D8" s="172"/>
      <c r="E8" s="173"/>
      <c r="F8" s="84"/>
    </row>
    <row r="9" spans="1:6" ht="15" customHeight="1">
      <c r="A9" s="171" t="s">
        <v>103</v>
      </c>
      <c r="B9" s="172"/>
      <c r="C9" s="172"/>
      <c r="D9" s="172">
        <v>1</v>
      </c>
      <c r="E9" s="173">
        <v>3</v>
      </c>
      <c r="F9" s="84"/>
    </row>
    <row r="10" spans="1:6" ht="15" customHeight="1">
      <c r="A10" s="171" t="s">
        <v>104</v>
      </c>
      <c r="B10" s="172"/>
      <c r="C10" s="172"/>
      <c r="D10" s="172">
        <v>2</v>
      </c>
      <c r="E10" s="173">
        <v>3</v>
      </c>
      <c r="F10" s="84"/>
    </row>
    <row r="11" spans="1:6" ht="15" customHeight="1">
      <c r="A11" s="171" t="s">
        <v>177</v>
      </c>
      <c r="B11" s="172"/>
      <c r="C11" s="172"/>
      <c r="D11" s="172">
        <v>2</v>
      </c>
      <c r="E11" s="173">
        <v>1</v>
      </c>
      <c r="F11" s="84"/>
    </row>
    <row r="12" spans="1:6" ht="15" customHeight="1">
      <c r="A12" s="171" t="s">
        <v>178</v>
      </c>
      <c r="B12" s="172">
        <v>1</v>
      </c>
      <c r="C12" s="172"/>
      <c r="D12" s="172"/>
      <c r="E12" s="173">
        <v>1</v>
      </c>
      <c r="F12" s="84"/>
    </row>
    <row r="13" spans="1:6" ht="15" customHeight="1">
      <c r="A13" s="171" t="s">
        <v>179</v>
      </c>
      <c r="B13" s="172"/>
      <c r="C13" s="172"/>
      <c r="D13" s="172"/>
      <c r="E13" s="173"/>
      <c r="F13" s="84"/>
    </row>
    <row r="14" spans="1:6" ht="15" customHeight="1">
      <c r="A14" s="171" t="s">
        <v>180</v>
      </c>
      <c r="B14" s="172"/>
      <c r="C14" s="172">
        <v>1</v>
      </c>
      <c r="D14" s="172">
        <v>2</v>
      </c>
      <c r="E14" s="173">
        <v>2</v>
      </c>
      <c r="F14" s="84"/>
    </row>
    <row r="15" spans="1:6" ht="15" customHeight="1">
      <c r="A15" s="171" t="s">
        <v>106</v>
      </c>
      <c r="B15" s="172"/>
      <c r="C15" s="172"/>
      <c r="D15" s="172"/>
      <c r="E15" s="173">
        <v>2</v>
      </c>
      <c r="F15" s="84"/>
    </row>
    <row r="16" spans="1:6" ht="15" customHeight="1">
      <c r="A16" s="171" t="s">
        <v>181</v>
      </c>
      <c r="B16" s="172"/>
      <c r="C16" s="172">
        <v>2</v>
      </c>
      <c r="D16" s="172"/>
      <c r="E16" s="173"/>
      <c r="F16" s="84"/>
    </row>
    <row r="17" spans="1:6" ht="15" customHeight="1">
      <c r="A17" s="171" t="s">
        <v>107</v>
      </c>
      <c r="B17" s="172">
        <v>1</v>
      </c>
      <c r="C17" s="172">
        <v>1</v>
      </c>
      <c r="D17" s="172">
        <v>1</v>
      </c>
      <c r="E17" s="173"/>
      <c r="F17" s="84"/>
    </row>
    <row r="18" spans="1:6" ht="15" customHeight="1">
      <c r="A18" s="171" t="s">
        <v>108</v>
      </c>
      <c r="B18" s="172"/>
      <c r="C18" s="172"/>
      <c r="D18" s="172"/>
      <c r="E18" s="173">
        <v>3</v>
      </c>
      <c r="F18" s="84"/>
    </row>
    <row r="19" spans="1:6" ht="15" customHeight="1">
      <c r="A19" s="171" t="s">
        <v>109</v>
      </c>
      <c r="B19" s="172"/>
      <c r="C19" s="172"/>
      <c r="D19" s="172">
        <v>2</v>
      </c>
      <c r="E19" s="173"/>
      <c r="F19" s="84"/>
    </row>
    <row r="20" spans="1:6" ht="15" customHeight="1">
      <c r="A20" s="171" t="s">
        <v>182</v>
      </c>
      <c r="B20" s="172"/>
      <c r="C20" s="172">
        <v>2</v>
      </c>
      <c r="D20" s="172"/>
      <c r="E20" s="173">
        <v>4</v>
      </c>
      <c r="F20" s="84"/>
    </row>
    <row r="21" spans="1:6" ht="15" customHeight="1">
      <c r="A21" s="171" t="s">
        <v>183</v>
      </c>
      <c r="B21" s="172"/>
      <c r="C21" s="172"/>
      <c r="D21" s="172"/>
      <c r="E21" s="173">
        <v>1</v>
      </c>
      <c r="F21" s="84"/>
    </row>
    <row r="22" spans="1:6" ht="15" customHeight="1">
      <c r="A22" s="171" t="s">
        <v>110</v>
      </c>
      <c r="B22" s="172">
        <v>1</v>
      </c>
      <c r="C22" s="172"/>
      <c r="D22" s="172"/>
      <c r="E22" s="173"/>
      <c r="F22" s="84"/>
    </row>
    <row r="23" spans="1:6" ht="15" customHeight="1">
      <c r="A23" s="171" t="s">
        <v>184</v>
      </c>
      <c r="B23" s="172"/>
      <c r="C23" s="172">
        <v>2</v>
      </c>
      <c r="D23" s="172"/>
      <c r="E23" s="173"/>
      <c r="F23" s="84"/>
    </row>
    <row r="24" spans="1:6" ht="15" customHeight="1">
      <c r="A24" s="171" t="s">
        <v>185</v>
      </c>
      <c r="B24" s="172"/>
      <c r="C24" s="172">
        <v>1</v>
      </c>
      <c r="D24" s="172"/>
      <c r="E24" s="173">
        <v>1</v>
      </c>
      <c r="F24" s="84"/>
    </row>
    <row r="25" spans="1:6" ht="15" customHeight="1">
      <c r="A25" s="171" t="s">
        <v>112</v>
      </c>
      <c r="B25" s="168"/>
      <c r="C25" s="174">
        <v>1</v>
      </c>
      <c r="D25" s="168"/>
      <c r="E25" s="175"/>
      <c r="F25" s="84"/>
    </row>
    <row r="26" spans="1:6" ht="15" customHeight="1">
      <c r="A26" s="149" t="s">
        <v>186</v>
      </c>
      <c r="B26" s="176">
        <v>1</v>
      </c>
      <c r="C26" s="174"/>
      <c r="D26" s="168">
        <v>6</v>
      </c>
      <c r="E26" s="175">
        <v>1</v>
      </c>
      <c r="F26" s="84"/>
    </row>
    <row r="27" spans="1:6" ht="15" customHeight="1">
      <c r="A27" s="149" t="s">
        <v>187</v>
      </c>
      <c r="B27" s="176"/>
      <c r="C27" s="174"/>
      <c r="D27" s="168"/>
      <c r="E27" s="175">
        <v>1</v>
      </c>
      <c r="F27" s="84"/>
    </row>
    <row r="28" spans="1:6" ht="15" customHeight="1">
      <c r="A28" s="149" t="s">
        <v>188</v>
      </c>
      <c r="B28" s="176">
        <v>1</v>
      </c>
      <c r="C28" s="174"/>
      <c r="D28" s="168">
        <v>16</v>
      </c>
      <c r="E28" s="175">
        <v>9</v>
      </c>
      <c r="F28" s="84"/>
    </row>
    <row r="29" spans="1:6" ht="15" customHeight="1">
      <c r="B29" s="84"/>
      <c r="C29" s="172"/>
      <c r="D29" s="177"/>
      <c r="E29" s="178"/>
      <c r="F29" s="84"/>
    </row>
    <row r="30" spans="1:6" ht="15" customHeight="1">
      <c r="B30" s="84"/>
      <c r="C30" s="178"/>
      <c r="D30" s="177"/>
      <c r="E30" s="177"/>
      <c r="F30" s="84"/>
    </row>
    <row r="31" spans="1:6" ht="15" customHeight="1">
      <c r="B31" s="84"/>
      <c r="C31" s="177"/>
      <c r="D31" s="177"/>
      <c r="E31" s="177"/>
      <c r="F31" s="84"/>
    </row>
    <row r="32" spans="1:6" ht="15" customHeight="1"/>
  </sheetData>
  <mergeCells count="4">
    <mergeCell ref="A1:E1"/>
    <mergeCell ref="A2:A3"/>
    <mergeCell ref="B2:C2"/>
    <mergeCell ref="D2:E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F3"/>
    </sheetView>
  </sheetViews>
  <sheetFormatPr defaultRowHeight="14.25"/>
  <cols>
    <col min="1" max="1" width="37.28515625" style="153" customWidth="1"/>
    <col min="2" max="16384" width="9.140625" style="153"/>
  </cols>
  <sheetData>
    <row r="1" spans="1:10" ht="15" customHeight="1">
      <c r="A1" s="336" t="s">
        <v>232</v>
      </c>
      <c r="B1" s="336"/>
      <c r="C1" s="336"/>
      <c r="D1" s="336"/>
      <c r="E1" s="336"/>
      <c r="F1" s="336"/>
    </row>
    <row r="2" spans="1:10" ht="14.25" customHeight="1">
      <c r="A2" s="336"/>
      <c r="B2" s="336"/>
      <c r="C2" s="336"/>
      <c r="D2" s="336"/>
      <c r="E2" s="336"/>
      <c r="F2" s="336"/>
    </row>
    <row r="3" spans="1:10" ht="15" customHeight="1">
      <c r="A3" s="337"/>
      <c r="B3" s="337"/>
      <c r="C3" s="337"/>
      <c r="D3" s="337"/>
      <c r="E3" s="337"/>
      <c r="F3" s="337"/>
    </row>
    <row r="4" spans="1:10">
      <c r="A4" s="156"/>
      <c r="B4" s="179">
        <v>2012</v>
      </c>
      <c r="C4" s="180">
        <v>2013</v>
      </c>
      <c r="D4" s="181">
        <v>2014</v>
      </c>
      <c r="E4" s="179">
        <v>2015</v>
      </c>
      <c r="F4" s="179">
        <v>2016</v>
      </c>
    </row>
    <row r="5" spans="1:10" ht="15" customHeight="1">
      <c r="A5" s="182" t="s">
        <v>233</v>
      </c>
      <c r="B5" s="183">
        <v>99</v>
      </c>
      <c r="C5" s="183">
        <v>95</v>
      </c>
      <c r="D5" s="183">
        <v>125</v>
      </c>
      <c r="E5" s="184">
        <v>147</v>
      </c>
      <c r="F5" s="184">
        <v>116</v>
      </c>
    </row>
    <row r="6" spans="1:10" ht="15" customHeight="1">
      <c r="A6" s="182" t="s">
        <v>234</v>
      </c>
      <c r="B6" s="183">
        <v>88</v>
      </c>
      <c r="C6" s="183">
        <v>57</v>
      </c>
      <c r="D6" s="183">
        <v>101</v>
      </c>
      <c r="E6" s="185">
        <v>129</v>
      </c>
      <c r="F6" s="185">
        <v>98</v>
      </c>
    </row>
    <row r="7" spans="1:10" ht="15" customHeight="1">
      <c r="A7" s="182" t="s">
        <v>235</v>
      </c>
      <c r="B7" s="186"/>
      <c r="C7" s="186"/>
      <c r="D7" s="185">
        <v>6</v>
      </c>
      <c r="E7" s="185">
        <v>11</v>
      </c>
      <c r="F7" s="185">
        <v>12</v>
      </c>
    </row>
    <row r="8" spans="1:10" ht="15" customHeight="1">
      <c r="A8" s="182" t="s">
        <v>236</v>
      </c>
      <c r="B8" s="187"/>
      <c r="C8" s="187"/>
      <c r="D8" s="185">
        <v>44</v>
      </c>
      <c r="E8" s="185">
        <v>40</v>
      </c>
      <c r="F8" s="185">
        <v>43</v>
      </c>
    </row>
    <row r="9" spans="1:10" ht="15" customHeight="1">
      <c r="A9" s="182" t="s">
        <v>237</v>
      </c>
      <c r="B9" s="183">
        <v>4</v>
      </c>
      <c r="C9" s="183">
        <v>1</v>
      </c>
      <c r="D9" s="183">
        <v>1</v>
      </c>
      <c r="E9" s="185">
        <v>2</v>
      </c>
      <c r="F9" s="185">
        <v>0</v>
      </c>
    </row>
    <row r="10" spans="1:10" ht="15" customHeight="1">
      <c r="A10" s="182" t="s">
        <v>238</v>
      </c>
      <c r="B10" s="187"/>
      <c r="C10" s="187"/>
      <c r="D10" s="185">
        <v>7</v>
      </c>
      <c r="E10" s="185">
        <v>7</v>
      </c>
      <c r="F10" s="185">
        <v>0</v>
      </c>
      <c r="I10" s="188"/>
    </row>
    <row r="11" spans="1:10" ht="29.25" customHeight="1">
      <c r="A11" s="182" t="s">
        <v>239</v>
      </c>
      <c r="B11" s="183">
        <v>27</v>
      </c>
      <c r="C11" s="183">
        <v>28</v>
      </c>
      <c r="D11" s="183">
        <v>36</v>
      </c>
      <c r="E11" s="185">
        <v>31</v>
      </c>
      <c r="F11" s="185">
        <v>42</v>
      </c>
      <c r="H11" s="187"/>
      <c r="I11" s="187"/>
      <c r="J11" s="187"/>
    </row>
    <row r="12" spans="1:10" ht="15" customHeight="1">
      <c r="A12" s="182" t="s">
        <v>240</v>
      </c>
      <c r="B12" s="183">
        <v>3</v>
      </c>
      <c r="C12" s="183">
        <v>0</v>
      </c>
      <c r="D12" s="183">
        <v>3</v>
      </c>
      <c r="E12" s="185">
        <v>2</v>
      </c>
      <c r="F12" s="185">
        <v>4</v>
      </c>
    </row>
    <row r="13" spans="1:10" ht="15" customHeight="1">
      <c r="A13" s="182" t="s">
        <v>241</v>
      </c>
      <c r="B13" s="183">
        <v>2</v>
      </c>
      <c r="C13" s="183">
        <v>2</v>
      </c>
      <c r="D13" s="183">
        <v>1</v>
      </c>
      <c r="E13" s="185">
        <v>1</v>
      </c>
      <c r="F13" s="185">
        <v>0</v>
      </c>
    </row>
    <row r="14" spans="1:10" ht="15" customHeight="1">
      <c r="A14" s="182" t="s">
        <v>242</v>
      </c>
      <c r="B14" s="183">
        <v>7</v>
      </c>
      <c r="C14" s="183">
        <v>1</v>
      </c>
      <c r="D14" s="183">
        <v>8</v>
      </c>
      <c r="E14" s="185">
        <v>4</v>
      </c>
      <c r="F14" s="185">
        <v>2</v>
      </c>
    </row>
    <row r="15" spans="1:10" ht="15" customHeight="1">
      <c r="A15" s="182" t="s">
        <v>243</v>
      </c>
      <c r="B15" s="183"/>
      <c r="C15" s="183"/>
      <c r="D15" s="183">
        <v>4</v>
      </c>
      <c r="E15" s="185">
        <v>0</v>
      </c>
      <c r="F15" s="185">
        <v>0</v>
      </c>
    </row>
    <row r="16" spans="1:10" ht="15" customHeight="1">
      <c r="A16" s="182" t="s">
        <v>244</v>
      </c>
      <c r="B16" s="187"/>
      <c r="D16" s="185">
        <v>56</v>
      </c>
      <c r="E16" s="185">
        <v>94</v>
      </c>
      <c r="F16" s="185">
        <v>61</v>
      </c>
    </row>
    <row r="17" spans="1:10" ht="15" customHeight="1">
      <c r="A17" s="182" t="s">
        <v>245</v>
      </c>
      <c r="B17" s="187"/>
      <c r="C17" s="187"/>
      <c r="D17" s="185">
        <v>4</v>
      </c>
      <c r="E17" s="185">
        <v>4</v>
      </c>
      <c r="F17" s="185">
        <v>2</v>
      </c>
    </row>
    <row r="18" spans="1:10" ht="15" customHeight="1">
      <c r="A18" s="182" t="s">
        <v>246</v>
      </c>
      <c r="B18" s="183"/>
      <c r="C18" s="183"/>
      <c r="D18" s="183">
        <v>1</v>
      </c>
      <c r="E18" s="185">
        <v>2</v>
      </c>
      <c r="F18" s="185">
        <v>2</v>
      </c>
    </row>
    <row r="19" spans="1:10" ht="15" customHeight="1">
      <c r="A19" s="182" t="s">
        <v>247</v>
      </c>
      <c r="B19" s="183">
        <v>35</v>
      </c>
      <c r="C19" s="183">
        <v>30</v>
      </c>
      <c r="D19" s="183">
        <v>50</v>
      </c>
      <c r="E19" s="185">
        <v>76</v>
      </c>
      <c r="F19" s="185">
        <v>48</v>
      </c>
      <c r="J19" s="187"/>
    </row>
    <row r="20" spans="1:10" ht="15" customHeight="1">
      <c r="A20" s="182" t="s">
        <v>248</v>
      </c>
      <c r="B20" s="183">
        <v>15</v>
      </c>
      <c r="C20" s="183">
        <v>8</v>
      </c>
      <c r="D20" s="183">
        <v>25</v>
      </c>
      <c r="E20" s="185">
        <v>56</v>
      </c>
      <c r="F20" s="185">
        <v>16</v>
      </c>
    </row>
    <row r="21" spans="1:10" ht="15" customHeight="1">
      <c r="A21" s="182" t="s">
        <v>249</v>
      </c>
      <c r="B21" s="183">
        <v>20</v>
      </c>
      <c r="C21" s="183">
        <v>22</v>
      </c>
      <c r="D21" s="183">
        <v>24</v>
      </c>
      <c r="E21" s="185">
        <v>17</v>
      </c>
      <c r="F21" s="185">
        <v>28</v>
      </c>
    </row>
    <row r="22" spans="1:10" ht="15" customHeight="1">
      <c r="A22" s="182" t="s">
        <v>250</v>
      </c>
      <c r="B22" s="186"/>
      <c r="C22" s="186"/>
      <c r="D22" s="185"/>
      <c r="E22" s="185">
        <v>3</v>
      </c>
      <c r="F22" s="185">
        <v>4</v>
      </c>
    </row>
    <row r="23" spans="1:10" ht="15" customHeight="1">
      <c r="A23" s="182" t="s">
        <v>251</v>
      </c>
      <c r="B23" s="186"/>
      <c r="C23" s="186"/>
      <c r="D23" s="185">
        <v>5</v>
      </c>
      <c r="E23" s="185">
        <v>3</v>
      </c>
      <c r="F23" s="185">
        <v>2</v>
      </c>
    </row>
    <row r="24" spans="1:10" ht="15" customHeight="1">
      <c r="A24" s="182" t="s">
        <v>252</v>
      </c>
      <c r="B24" s="183">
        <v>30</v>
      </c>
      <c r="C24" s="183">
        <v>17</v>
      </c>
      <c r="D24" s="183">
        <v>3</v>
      </c>
      <c r="E24" s="185">
        <v>3</v>
      </c>
      <c r="F24" s="185">
        <v>0</v>
      </c>
    </row>
    <row r="28" spans="1:10">
      <c r="A28" s="189"/>
      <c r="B28" s="189"/>
      <c r="C28" s="189"/>
      <c r="D28" s="189"/>
    </row>
    <row r="29" spans="1:10">
      <c r="A29" s="189"/>
      <c r="B29" s="189"/>
      <c r="C29" s="189"/>
      <c r="D29" s="189"/>
    </row>
    <row r="30" spans="1:10">
      <c r="A30" s="189"/>
      <c r="B30" s="189"/>
      <c r="C30" s="189"/>
      <c r="D30" s="189"/>
    </row>
    <row r="31" spans="1:10">
      <c r="A31" s="189"/>
      <c r="B31" s="189"/>
      <c r="C31" s="189"/>
      <c r="D31" s="189"/>
    </row>
    <row r="32" spans="1:10">
      <c r="A32" s="189"/>
      <c r="B32" s="189"/>
      <c r="C32" s="189"/>
      <c r="D32" s="189"/>
    </row>
    <row r="33" spans="1:4">
      <c r="A33" s="189"/>
      <c r="B33" s="189"/>
      <c r="C33" s="189"/>
      <c r="D33" s="189"/>
    </row>
  </sheetData>
  <mergeCells count="1">
    <mergeCell ref="A1:F3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4" sqref="H14"/>
    </sheetView>
  </sheetViews>
  <sheetFormatPr defaultRowHeight="14.25"/>
  <cols>
    <col min="1" max="1" width="36.5703125" style="153" customWidth="1"/>
    <col min="2" max="4" width="14.7109375" style="194" customWidth="1"/>
    <col min="5" max="16384" width="9.140625" style="153"/>
  </cols>
  <sheetData>
    <row r="1" spans="1:13" ht="31.5" customHeight="1">
      <c r="A1" s="311" t="s">
        <v>253</v>
      </c>
      <c r="B1" s="311"/>
      <c r="C1" s="311"/>
      <c r="D1" s="311"/>
    </row>
    <row r="2" spans="1:13">
      <c r="A2" s="190" t="s">
        <v>172</v>
      </c>
      <c r="B2" s="191">
        <v>2014</v>
      </c>
      <c r="C2" s="192">
        <v>2015</v>
      </c>
      <c r="D2" s="192">
        <v>2016</v>
      </c>
    </row>
    <row r="3" spans="1:13" ht="15" customHeight="1">
      <c r="A3" s="193" t="s">
        <v>254</v>
      </c>
      <c r="B3" s="150">
        <v>117</v>
      </c>
      <c r="C3" s="194">
        <v>128</v>
      </c>
      <c r="D3" s="194">
        <v>107</v>
      </c>
    </row>
    <row r="4" spans="1:13" ht="15" customHeight="1">
      <c r="A4" s="195" t="s">
        <v>255</v>
      </c>
      <c r="B4" s="148">
        <v>39</v>
      </c>
      <c r="C4" s="194">
        <v>43</v>
      </c>
      <c r="D4" s="194">
        <v>43</v>
      </c>
    </row>
    <row r="5" spans="1:13" ht="25.5" customHeight="1">
      <c r="A5" s="338" t="s">
        <v>256</v>
      </c>
      <c r="B5" s="338"/>
      <c r="C5" s="338"/>
      <c r="D5" s="338"/>
    </row>
    <row r="6" spans="1:13">
      <c r="A6" s="196" t="s">
        <v>257</v>
      </c>
      <c r="B6" s="197">
        <v>11</v>
      </c>
      <c r="C6" s="197">
        <v>1</v>
      </c>
      <c r="D6" s="197">
        <v>6</v>
      </c>
    </row>
    <row r="7" spans="1:13">
      <c r="A7" s="196" t="s">
        <v>258</v>
      </c>
      <c r="B7" s="197">
        <v>48</v>
      </c>
      <c r="C7" s="197">
        <v>47</v>
      </c>
      <c r="D7" s="197">
        <v>41</v>
      </c>
    </row>
    <row r="8" spans="1:13">
      <c r="A8" s="198" t="s">
        <v>259</v>
      </c>
      <c r="B8" s="197">
        <v>40</v>
      </c>
      <c r="C8" s="197">
        <v>46</v>
      </c>
      <c r="D8" s="197">
        <v>43</v>
      </c>
    </row>
    <row r="9" spans="1:13">
      <c r="A9" s="199" t="s">
        <v>260</v>
      </c>
      <c r="B9" s="197">
        <v>18</v>
      </c>
      <c r="C9" s="197">
        <v>34</v>
      </c>
      <c r="D9" s="197">
        <v>17</v>
      </c>
    </row>
    <row r="10" spans="1:13" ht="25.5" customHeight="1">
      <c r="A10" s="338" t="s">
        <v>261</v>
      </c>
      <c r="B10" s="338"/>
      <c r="C10" s="338"/>
      <c r="D10" s="338"/>
    </row>
    <row r="11" spans="1:13">
      <c r="A11" s="199" t="s">
        <v>262</v>
      </c>
      <c r="B11" s="197">
        <v>12</v>
      </c>
      <c r="C11" s="197">
        <v>12</v>
      </c>
      <c r="D11" s="197">
        <v>18</v>
      </c>
      <c r="K11" s="186"/>
      <c r="L11" s="198"/>
      <c r="M11" s="198"/>
    </row>
    <row r="12" spans="1:13">
      <c r="A12" s="199" t="s">
        <v>263</v>
      </c>
      <c r="B12" s="197">
        <v>5</v>
      </c>
      <c r="C12" s="197">
        <v>7</v>
      </c>
      <c r="D12" s="197">
        <v>3</v>
      </c>
      <c r="K12" s="186"/>
      <c r="L12" s="198"/>
      <c r="M12" s="198"/>
    </row>
    <row r="13" spans="1:13">
      <c r="A13" s="199" t="s">
        <v>264</v>
      </c>
      <c r="B13" s="197">
        <v>17</v>
      </c>
      <c r="C13" s="197">
        <v>23</v>
      </c>
      <c r="D13" s="197">
        <v>24</v>
      </c>
      <c r="K13" s="186"/>
      <c r="L13" s="198"/>
      <c r="M13" s="198"/>
    </row>
    <row r="14" spans="1:13">
      <c r="A14" s="199" t="s">
        <v>265</v>
      </c>
      <c r="B14" s="197">
        <v>45</v>
      </c>
      <c r="C14" s="197">
        <v>61</v>
      </c>
      <c r="D14" s="197">
        <v>32</v>
      </c>
      <c r="K14" s="186"/>
      <c r="L14" s="198"/>
      <c r="M14" s="198"/>
    </row>
    <row r="15" spans="1:13">
      <c r="A15" s="199" t="s">
        <v>266</v>
      </c>
      <c r="B15" s="197">
        <v>8</v>
      </c>
      <c r="C15" s="197">
        <v>4</v>
      </c>
      <c r="D15" s="197">
        <v>7</v>
      </c>
      <c r="K15" s="186"/>
      <c r="L15" s="198"/>
      <c r="M15" s="198"/>
    </row>
    <row r="16" spans="1:13">
      <c r="A16" s="199" t="s">
        <v>267</v>
      </c>
      <c r="K16" s="186"/>
      <c r="L16" s="198"/>
      <c r="M16" s="198"/>
    </row>
    <row r="17" spans="1:13">
      <c r="A17" s="199" t="s">
        <v>268</v>
      </c>
      <c r="B17" s="197">
        <v>30</v>
      </c>
      <c r="C17" s="197">
        <v>21</v>
      </c>
      <c r="D17" s="197">
        <v>23</v>
      </c>
      <c r="K17" s="186"/>
      <c r="L17" s="198"/>
      <c r="M17" s="198"/>
    </row>
    <row r="18" spans="1:13">
      <c r="A18" s="199" t="s">
        <v>269</v>
      </c>
      <c r="B18" s="197"/>
      <c r="C18" s="197"/>
      <c r="D18" s="197"/>
      <c r="K18" s="198"/>
      <c r="L18" s="198"/>
      <c r="M18" s="198"/>
    </row>
    <row r="19" spans="1:13" ht="22.5" customHeight="1">
      <c r="A19" s="339" t="s">
        <v>270</v>
      </c>
      <c r="B19" s="339"/>
      <c r="C19" s="339"/>
      <c r="D19" s="339"/>
    </row>
    <row r="20" spans="1:13">
      <c r="A20" s="149" t="s">
        <v>271</v>
      </c>
      <c r="B20" s="183">
        <v>15</v>
      </c>
      <c r="C20" s="194">
        <v>5</v>
      </c>
      <c r="I20" s="198"/>
      <c r="J20" s="198"/>
    </row>
    <row r="21" spans="1:13">
      <c r="A21" s="149" t="s">
        <v>272</v>
      </c>
      <c r="B21" s="183">
        <v>40</v>
      </c>
      <c r="C21" s="194">
        <v>34</v>
      </c>
      <c r="D21" s="194">
        <v>40</v>
      </c>
      <c r="I21" s="186"/>
      <c r="J21" s="198"/>
    </row>
  </sheetData>
  <mergeCells count="4">
    <mergeCell ref="A1:D1"/>
    <mergeCell ref="A5:D5"/>
    <mergeCell ref="A10:D10"/>
    <mergeCell ref="A19:D19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11" sqref="I11"/>
    </sheetView>
  </sheetViews>
  <sheetFormatPr defaultRowHeight="15"/>
  <cols>
    <col min="1" max="1" width="37.7109375" customWidth="1"/>
    <col min="2" max="4" width="14" customWidth="1"/>
  </cols>
  <sheetData>
    <row r="1" spans="1:9" s="153" customFormat="1" ht="31.5" customHeight="1">
      <c r="A1" s="311" t="s">
        <v>273</v>
      </c>
      <c r="B1" s="311"/>
      <c r="C1" s="311"/>
      <c r="D1" s="311"/>
    </row>
    <row r="2" spans="1:9" s="153" customFormat="1" ht="14.25">
      <c r="A2" s="190" t="s">
        <v>172</v>
      </c>
      <c r="B2" s="200">
        <v>2014</v>
      </c>
      <c r="C2" s="192">
        <v>2015</v>
      </c>
      <c r="D2" s="192">
        <v>2016</v>
      </c>
    </row>
    <row r="3" spans="1:9" s="153" customFormat="1" ht="14.25" customHeight="1">
      <c r="A3" s="195" t="s">
        <v>274</v>
      </c>
      <c r="B3" s="150">
        <v>59</v>
      </c>
      <c r="C3" s="194">
        <v>54</v>
      </c>
      <c r="D3" s="194">
        <v>48</v>
      </c>
    </row>
    <row r="4" spans="1:9" s="153" customFormat="1" ht="14.25" customHeight="1">
      <c r="A4" s="149" t="s">
        <v>275</v>
      </c>
      <c r="B4" s="150"/>
      <c r="C4" s="194"/>
      <c r="D4" s="194"/>
    </row>
    <row r="5" spans="1:9" s="153" customFormat="1" ht="14.25">
      <c r="A5" s="149" t="s">
        <v>276</v>
      </c>
      <c r="B5" s="201">
        <v>3</v>
      </c>
      <c r="C5" s="194">
        <v>7</v>
      </c>
      <c r="D5" s="194">
        <v>3</v>
      </c>
    </row>
    <row r="6" spans="1:9" s="153" customFormat="1" ht="25.5" customHeight="1">
      <c r="A6" s="338" t="s">
        <v>277</v>
      </c>
      <c r="B6" s="338"/>
      <c r="C6" s="338"/>
      <c r="D6" s="338"/>
    </row>
    <row r="7" spans="1:9" s="153" customFormat="1" ht="14.25">
      <c r="A7" s="196" t="s">
        <v>278</v>
      </c>
      <c r="B7" s="161">
        <v>4</v>
      </c>
      <c r="C7" s="161">
        <v>3</v>
      </c>
      <c r="D7" s="161">
        <v>1</v>
      </c>
    </row>
    <row r="8" spans="1:9" s="153" customFormat="1" ht="14.25">
      <c r="A8" s="196" t="s">
        <v>279</v>
      </c>
      <c r="B8" s="161">
        <v>49</v>
      </c>
      <c r="C8" s="161">
        <v>80</v>
      </c>
      <c r="D8" s="161">
        <v>50</v>
      </c>
    </row>
    <row r="9" spans="1:9" s="153" customFormat="1" ht="14.25">
      <c r="A9" s="198" t="s">
        <v>280</v>
      </c>
      <c r="B9" s="161">
        <v>24</v>
      </c>
      <c r="C9" s="161">
        <v>26</v>
      </c>
      <c r="D9" s="161">
        <v>25</v>
      </c>
    </row>
    <row r="10" spans="1:9" s="153" customFormat="1" ht="14.25">
      <c r="A10" s="199" t="s">
        <v>281</v>
      </c>
      <c r="B10" s="161">
        <v>24</v>
      </c>
      <c r="C10" s="161">
        <v>20</v>
      </c>
      <c r="D10" s="161">
        <v>22</v>
      </c>
    </row>
    <row r="11" spans="1:9" s="153" customFormat="1" ht="25.5" customHeight="1">
      <c r="A11" s="338" t="s">
        <v>282</v>
      </c>
      <c r="B11" s="338"/>
      <c r="C11" s="338"/>
      <c r="D11" s="338"/>
    </row>
    <row r="12" spans="1:9" s="153" customFormat="1" ht="14.25">
      <c r="A12" s="199" t="s">
        <v>262</v>
      </c>
      <c r="B12" s="151">
        <v>6</v>
      </c>
      <c r="C12" s="151">
        <v>1</v>
      </c>
      <c r="D12" s="151">
        <v>5</v>
      </c>
      <c r="G12" s="186"/>
      <c r="H12" s="198"/>
      <c r="I12" s="198"/>
    </row>
    <row r="13" spans="1:9" s="153" customFormat="1" ht="14.25">
      <c r="A13" s="199" t="s">
        <v>263</v>
      </c>
      <c r="B13" s="151">
        <v>1</v>
      </c>
      <c r="C13" s="151">
        <v>3</v>
      </c>
      <c r="D13" s="151">
        <v>5</v>
      </c>
      <c r="G13" s="186"/>
      <c r="H13" s="198"/>
      <c r="I13" s="198"/>
    </row>
    <row r="14" spans="1:9" s="153" customFormat="1" ht="14.25">
      <c r="A14" s="199" t="s">
        <v>264</v>
      </c>
      <c r="B14" s="151">
        <v>10</v>
      </c>
      <c r="C14" s="151">
        <v>15</v>
      </c>
      <c r="D14" s="151">
        <v>16</v>
      </c>
      <c r="G14" s="186"/>
      <c r="H14" s="198"/>
      <c r="I14" s="198"/>
    </row>
    <row r="15" spans="1:9" s="153" customFormat="1" ht="14.25">
      <c r="A15" s="199" t="s">
        <v>265</v>
      </c>
      <c r="B15" s="151">
        <v>30</v>
      </c>
      <c r="C15" s="151">
        <v>66</v>
      </c>
      <c r="D15" s="151">
        <v>15</v>
      </c>
      <c r="G15" s="186"/>
      <c r="H15" s="198"/>
      <c r="I15" s="198"/>
    </row>
    <row r="16" spans="1:9" s="153" customFormat="1" ht="14.25">
      <c r="A16" s="199" t="s">
        <v>266</v>
      </c>
      <c r="B16" s="151">
        <v>5</v>
      </c>
      <c r="C16" s="151">
        <v>4</v>
      </c>
      <c r="D16" s="151">
        <v>2</v>
      </c>
      <c r="G16" s="186"/>
      <c r="H16" s="198"/>
      <c r="I16" s="198"/>
    </row>
    <row r="17" spans="1:9" s="153" customFormat="1" ht="14.25">
      <c r="A17" s="199" t="s">
        <v>267</v>
      </c>
      <c r="B17" s="151"/>
      <c r="C17" s="151"/>
      <c r="D17" s="151"/>
      <c r="G17" s="186"/>
      <c r="H17" s="198"/>
      <c r="I17" s="198"/>
    </row>
    <row r="18" spans="1:9" s="153" customFormat="1" ht="14.25">
      <c r="A18" s="199" t="s">
        <v>268</v>
      </c>
      <c r="B18" s="151">
        <v>48</v>
      </c>
      <c r="C18" s="151">
        <v>34</v>
      </c>
      <c r="D18" s="151">
        <v>58</v>
      </c>
      <c r="G18" s="186"/>
      <c r="H18" s="198"/>
      <c r="I18" s="198"/>
    </row>
    <row r="19" spans="1:9" s="153" customFormat="1" ht="14.25">
      <c r="A19" s="199" t="s">
        <v>269</v>
      </c>
      <c r="B19" s="151"/>
      <c r="C19" s="151">
        <v>1</v>
      </c>
      <c r="D19" s="151">
        <v>3</v>
      </c>
      <c r="G19" s="198"/>
      <c r="H19" s="198"/>
      <c r="I19" s="198"/>
    </row>
    <row r="20" spans="1:9" s="153" customFormat="1" ht="25.5" customHeight="1">
      <c r="A20" s="338" t="s">
        <v>283</v>
      </c>
      <c r="B20" s="338"/>
      <c r="C20" s="338"/>
      <c r="D20" s="338"/>
    </row>
    <row r="21" spans="1:9" s="153" customFormat="1" ht="14.25">
      <c r="A21" s="199" t="s">
        <v>284</v>
      </c>
      <c r="B21" s="151">
        <v>10</v>
      </c>
      <c r="C21" s="151">
        <v>8</v>
      </c>
      <c r="D21" s="151">
        <v>8</v>
      </c>
      <c r="G21" s="186"/>
      <c r="H21" s="186"/>
      <c r="I21" s="198"/>
    </row>
    <row r="22" spans="1:9" s="153" customFormat="1" ht="14.25">
      <c r="A22" s="199" t="s">
        <v>285</v>
      </c>
      <c r="B22" s="151">
        <v>11</v>
      </c>
      <c r="C22" s="151">
        <v>7</v>
      </c>
      <c r="D22" s="151">
        <v>0</v>
      </c>
      <c r="G22" s="186"/>
      <c r="H22" s="186"/>
      <c r="I22" s="198"/>
    </row>
    <row r="23" spans="1:9" s="153" customFormat="1" ht="14.25">
      <c r="A23" s="199" t="s">
        <v>286</v>
      </c>
      <c r="B23" s="151">
        <v>21</v>
      </c>
      <c r="C23" s="151">
        <v>24</v>
      </c>
      <c r="D23" s="151">
        <v>24</v>
      </c>
      <c r="G23" s="186"/>
      <c r="H23" s="186"/>
      <c r="I23" s="198"/>
    </row>
    <row r="24" spans="1:9" s="153" customFormat="1" ht="14.25">
      <c r="A24" s="199" t="s">
        <v>287</v>
      </c>
      <c r="B24" s="151">
        <v>36</v>
      </c>
      <c r="C24" s="151">
        <v>32</v>
      </c>
      <c r="D24" s="151">
        <v>25</v>
      </c>
      <c r="G24" s="186"/>
      <c r="H24" s="186"/>
      <c r="I24" s="198"/>
    </row>
    <row r="25" spans="1:9" s="153" customFormat="1" ht="14.25">
      <c r="A25" s="199" t="s">
        <v>288</v>
      </c>
      <c r="B25" s="151">
        <v>16</v>
      </c>
      <c r="C25" s="151">
        <v>41</v>
      </c>
      <c r="D25" s="151">
        <v>27</v>
      </c>
      <c r="G25" s="186"/>
      <c r="H25" s="186"/>
      <c r="I25" s="198"/>
    </row>
    <row r="26" spans="1:9" s="153" customFormat="1" ht="14.25">
      <c r="A26" s="199" t="s">
        <v>289</v>
      </c>
      <c r="B26" s="151">
        <v>7</v>
      </c>
      <c r="C26" s="151">
        <v>17</v>
      </c>
      <c r="D26" s="151">
        <v>14</v>
      </c>
      <c r="G26" s="186"/>
      <c r="H26" s="186"/>
      <c r="I26" s="198"/>
    </row>
    <row r="27" spans="1:9" s="153" customFormat="1" ht="14.25">
      <c r="B27" s="194"/>
      <c r="C27" s="194"/>
      <c r="D27" s="194"/>
    </row>
    <row r="28" spans="1:9" s="153" customFormat="1" ht="14.25">
      <c r="B28" s="194"/>
      <c r="C28" s="194"/>
      <c r="D28" s="194"/>
    </row>
    <row r="29" spans="1:9" s="153" customFormat="1" ht="14.25">
      <c r="B29" s="194"/>
      <c r="C29" s="194"/>
      <c r="D29" s="194"/>
    </row>
    <row r="30" spans="1:9" s="153" customFormat="1" ht="14.25">
      <c r="B30" s="194"/>
      <c r="C30" s="194"/>
      <c r="D30" s="194"/>
    </row>
    <row r="31" spans="1:9" s="153" customFormat="1" ht="14.25">
      <c r="B31" s="194"/>
      <c r="C31" s="194"/>
      <c r="D31" s="194"/>
    </row>
  </sheetData>
  <mergeCells count="4">
    <mergeCell ref="A1:D1"/>
    <mergeCell ref="A6:D6"/>
    <mergeCell ref="A11:D11"/>
    <mergeCell ref="A20:D20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workbookViewId="0">
      <selection activeCell="A31" sqref="A31"/>
    </sheetView>
  </sheetViews>
  <sheetFormatPr defaultRowHeight="15"/>
  <cols>
    <col min="1" max="1" width="59.42578125" style="207" customWidth="1"/>
    <col min="2" max="3" width="12.140625" style="207" customWidth="1"/>
    <col min="4" max="4" width="8" style="207" customWidth="1"/>
    <col min="5" max="8" width="9.140625" style="207"/>
    <col min="9" max="9" width="9.140625" style="207" customWidth="1"/>
    <col min="10" max="16384" width="9.140625" style="207"/>
  </cols>
  <sheetData>
    <row r="1" spans="1:4" ht="31.5" customHeight="1">
      <c r="A1" s="1" t="s">
        <v>377</v>
      </c>
      <c r="B1" s="1"/>
      <c r="C1" s="1"/>
      <c r="D1" s="1"/>
    </row>
    <row r="2" spans="1:4" ht="15" customHeight="1">
      <c r="A2" s="242" t="s">
        <v>172</v>
      </c>
      <c r="B2" s="245" t="s">
        <v>333</v>
      </c>
      <c r="C2" s="245"/>
      <c r="D2" s="245"/>
    </row>
    <row r="3" spans="1:4">
      <c r="A3" s="243"/>
      <c r="B3" s="208" t="s">
        <v>334</v>
      </c>
      <c r="C3" s="208" t="s">
        <v>335</v>
      </c>
      <c r="D3" s="210" t="s">
        <v>121</v>
      </c>
    </row>
    <row r="4" spans="1:4">
      <c r="A4" s="211" t="s">
        <v>378</v>
      </c>
      <c r="B4" s="212">
        <v>1303471.5</v>
      </c>
      <c r="C4" s="212">
        <v>1503598.4</v>
      </c>
      <c r="D4" s="213">
        <v>115.4</v>
      </c>
    </row>
    <row r="5" spans="1:4">
      <c r="A5" s="215" t="s">
        <v>379</v>
      </c>
      <c r="B5" s="216">
        <v>1160692.1000000001</v>
      </c>
      <c r="C5" s="216">
        <v>1193833.1000000001</v>
      </c>
      <c r="D5" s="217">
        <v>102.9</v>
      </c>
    </row>
    <row r="6" spans="1:4">
      <c r="A6" s="215" t="s">
        <v>380</v>
      </c>
      <c r="B6" s="218" t="s">
        <v>344</v>
      </c>
      <c r="C6" s="218" t="s">
        <v>344</v>
      </c>
      <c r="D6" s="217" t="s">
        <v>344</v>
      </c>
    </row>
    <row r="7" spans="1:4">
      <c r="A7" s="215" t="s">
        <v>381</v>
      </c>
      <c r="B7" s="219">
        <v>28760</v>
      </c>
      <c r="C7" s="216">
        <v>20839.5</v>
      </c>
      <c r="D7" s="217">
        <v>72.5</v>
      </c>
    </row>
    <row r="8" spans="1:4">
      <c r="A8" s="215" t="s">
        <v>382</v>
      </c>
      <c r="B8" s="219">
        <v>18850</v>
      </c>
      <c r="C8" s="216">
        <v>22898.3</v>
      </c>
      <c r="D8" s="217">
        <v>121.5</v>
      </c>
    </row>
    <row r="9" spans="1:4" ht="15.75" customHeight="1">
      <c r="A9" s="215" t="s">
        <v>383</v>
      </c>
      <c r="B9" s="216">
        <v>914605.9</v>
      </c>
      <c r="C9" s="216">
        <v>950854.6</v>
      </c>
      <c r="D9" s="220">
        <v>104</v>
      </c>
    </row>
    <row r="10" spans="1:4">
      <c r="A10" s="215" t="s">
        <v>384</v>
      </c>
      <c r="B10" s="219">
        <v>30360</v>
      </c>
      <c r="C10" s="216">
        <v>20753.8</v>
      </c>
      <c r="D10" s="217">
        <v>68.400000000000006</v>
      </c>
    </row>
    <row r="11" spans="1:4">
      <c r="A11" s="215" t="s">
        <v>385</v>
      </c>
      <c r="B11" s="219">
        <v>2985</v>
      </c>
      <c r="C11" s="219">
        <v>860</v>
      </c>
      <c r="D11" s="217">
        <v>28.8</v>
      </c>
    </row>
    <row r="12" spans="1:4">
      <c r="A12" s="215" t="s">
        <v>386</v>
      </c>
      <c r="B12" s="216">
        <v>37168.199999999997</v>
      </c>
      <c r="C12" s="216">
        <v>38122.6</v>
      </c>
      <c r="D12" s="217">
        <v>102.6</v>
      </c>
    </row>
    <row r="13" spans="1:4">
      <c r="A13" s="215" t="s">
        <v>387</v>
      </c>
      <c r="B13" s="218" t="s">
        <v>344</v>
      </c>
      <c r="C13" s="218" t="s">
        <v>344</v>
      </c>
      <c r="D13" s="217" t="s">
        <v>344</v>
      </c>
    </row>
    <row r="14" spans="1:4">
      <c r="A14" s="215" t="s">
        <v>388</v>
      </c>
      <c r="B14" s="219">
        <v>9160</v>
      </c>
      <c r="C14" s="216">
        <v>23359.3</v>
      </c>
      <c r="D14" s="220">
        <v>255</v>
      </c>
    </row>
    <row r="15" spans="1:4">
      <c r="A15" s="215" t="s">
        <v>389</v>
      </c>
      <c r="B15" s="216">
        <v>25104.400000000001</v>
      </c>
      <c r="C15" s="216">
        <v>23054.6</v>
      </c>
      <c r="D15" s="217">
        <v>91.8</v>
      </c>
    </row>
    <row r="16" spans="1:4">
      <c r="A16" s="215" t="s">
        <v>390</v>
      </c>
      <c r="B16" s="218" t="s">
        <v>344</v>
      </c>
      <c r="C16" s="216">
        <v>1020.5</v>
      </c>
      <c r="D16" s="217" t="s">
        <v>344</v>
      </c>
    </row>
    <row r="17" spans="1:5">
      <c r="A17" s="215" t="s">
        <v>391</v>
      </c>
      <c r="B17" s="218" t="s">
        <v>344</v>
      </c>
      <c r="C17" s="219">
        <v>2730</v>
      </c>
      <c r="D17" s="217" t="s">
        <v>344</v>
      </c>
    </row>
    <row r="18" spans="1:5" ht="15" customHeight="1">
      <c r="A18" s="215" t="s">
        <v>392</v>
      </c>
      <c r="B18" s="219">
        <v>15</v>
      </c>
      <c r="C18" s="219">
        <v>3227</v>
      </c>
      <c r="D18" s="217">
        <v>21513.3</v>
      </c>
    </row>
    <row r="19" spans="1:5" ht="25.5">
      <c r="A19" s="221" t="s">
        <v>393</v>
      </c>
      <c r="B19" s="218" t="s">
        <v>344</v>
      </c>
      <c r="C19" s="218" t="s">
        <v>344</v>
      </c>
      <c r="D19" s="217" t="s">
        <v>344</v>
      </c>
    </row>
    <row r="20" spans="1:5">
      <c r="A20" s="215" t="s">
        <v>394</v>
      </c>
      <c r="B20" s="219">
        <v>34120</v>
      </c>
      <c r="C20" s="216">
        <v>16952.3</v>
      </c>
      <c r="D20" s="217">
        <v>49.7</v>
      </c>
    </row>
    <row r="21" spans="1:5">
      <c r="A21" s="215" t="s">
        <v>395</v>
      </c>
      <c r="B21" s="218" t="s">
        <v>344</v>
      </c>
      <c r="C21" s="218" t="s">
        <v>344</v>
      </c>
      <c r="D21" s="217" t="s">
        <v>344</v>
      </c>
    </row>
    <row r="22" spans="1:5">
      <c r="A22" s="215" t="s">
        <v>396</v>
      </c>
      <c r="B22" s="216">
        <v>57556.6</v>
      </c>
      <c r="C22" s="216">
        <v>48239.4</v>
      </c>
      <c r="D22" s="217">
        <v>83.8</v>
      </c>
    </row>
    <row r="23" spans="1:5">
      <c r="A23" s="215" t="s">
        <v>382</v>
      </c>
      <c r="B23" s="219">
        <v>27</v>
      </c>
      <c r="C23" s="216">
        <v>2577.6999999999998</v>
      </c>
      <c r="D23" s="220">
        <v>9547</v>
      </c>
    </row>
    <row r="24" spans="1:5">
      <c r="A24" s="215" t="s">
        <v>397</v>
      </c>
      <c r="B24" s="218" t="s">
        <v>344</v>
      </c>
      <c r="C24" s="219">
        <v>5408</v>
      </c>
      <c r="D24" s="217" t="s">
        <v>344</v>
      </c>
    </row>
    <row r="25" spans="1:5">
      <c r="A25" s="215" t="s">
        <v>398</v>
      </c>
      <c r="B25" s="219">
        <v>1980</v>
      </c>
      <c r="C25" s="216">
        <v>12935.5</v>
      </c>
      <c r="D25" s="217">
        <v>653.29999999999995</v>
      </c>
    </row>
    <row r="26" spans="1:5">
      <c r="A26" s="215" t="s">
        <v>399</v>
      </c>
      <c r="B26" s="216">
        <v>142779.4</v>
      </c>
      <c r="C26" s="216">
        <v>309765.3</v>
      </c>
      <c r="D26" s="220">
        <v>217</v>
      </c>
    </row>
    <row r="27" spans="1:5">
      <c r="A27" s="215" t="s">
        <v>400</v>
      </c>
      <c r="B27" s="218" t="s">
        <v>344</v>
      </c>
      <c r="C27" s="218" t="s">
        <v>344</v>
      </c>
      <c r="D27" s="217" t="s">
        <v>344</v>
      </c>
    </row>
    <row r="28" spans="1:5">
      <c r="A28" s="215" t="s">
        <v>401</v>
      </c>
      <c r="B28" s="219">
        <v>121080</v>
      </c>
      <c r="C28" s="216">
        <v>257787.3</v>
      </c>
      <c r="D28" s="217">
        <v>212.9</v>
      </c>
    </row>
    <row r="29" spans="1:5">
      <c r="A29" s="215" t="s">
        <v>402</v>
      </c>
      <c r="B29" s="219">
        <v>18525</v>
      </c>
      <c r="C29" s="216">
        <v>26920.9</v>
      </c>
      <c r="D29" s="217">
        <v>145.30000000000001</v>
      </c>
    </row>
    <row r="30" spans="1:5">
      <c r="A30" s="215" t="s">
        <v>382</v>
      </c>
      <c r="B30" s="216">
        <v>3174.4</v>
      </c>
      <c r="C30" s="216">
        <v>25057.1</v>
      </c>
      <c r="D30" s="217">
        <v>789.3</v>
      </c>
    </row>
    <row r="31" spans="1:5">
      <c r="A31" s="222"/>
      <c r="B31" s="222"/>
      <c r="C31" s="222"/>
      <c r="D31" s="222"/>
      <c r="E31" s="222"/>
    </row>
    <row r="32" spans="1:5">
      <c r="A32" s="222"/>
      <c r="B32" s="222"/>
      <c r="C32" s="222"/>
      <c r="D32" s="222"/>
      <c r="E32" s="222"/>
    </row>
    <row r="33" spans="1:5">
      <c r="A33" s="222"/>
      <c r="B33" s="222"/>
      <c r="C33" s="222"/>
      <c r="D33" s="222"/>
      <c r="E33" s="222"/>
    </row>
    <row r="34" spans="1:5">
      <c r="A34" s="222"/>
      <c r="B34" s="222"/>
      <c r="C34" s="222"/>
      <c r="D34" s="222"/>
      <c r="E34" s="222"/>
    </row>
    <row r="35" spans="1:5">
      <c r="A35" s="222"/>
      <c r="B35" s="222"/>
      <c r="C35" s="222"/>
      <c r="D35" s="222"/>
      <c r="E35" s="222"/>
    </row>
    <row r="36" spans="1:5">
      <c r="A36" s="222"/>
      <c r="B36" s="222"/>
      <c r="C36" s="222"/>
      <c r="D36" s="222"/>
      <c r="E36" s="222"/>
    </row>
    <row r="37" spans="1:5">
      <c r="A37" s="222"/>
      <c r="B37" s="222"/>
      <c r="C37" s="222"/>
      <c r="D37" s="222"/>
      <c r="E37" s="222"/>
    </row>
    <row r="38" spans="1:5">
      <c r="A38" s="222"/>
      <c r="B38" s="222"/>
      <c r="C38" s="222"/>
      <c r="D38" s="222"/>
      <c r="E38" s="222"/>
    </row>
    <row r="39" spans="1:5">
      <c r="A39" s="222"/>
      <c r="B39" s="222"/>
      <c r="C39" s="222"/>
      <c r="D39" s="222"/>
      <c r="E39" s="222"/>
    </row>
    <row r="40" spans="1:5">
      <c r="A40" s="222"/>
      <c r="B40" s="222"/>
      <c r="C40" s="222"/>
      <c r="D40" s="222"/>
      <c r="E40" s="222"/>
    </row>
    <row r="41" spans="1:5">
      <c r="A41" s="222"/>
      <c r="B41" s="222"/>
      <c r="C41" s="222"/>
      <c r="D41" s="222"/>
      <c r="E41" s="222"/>
    </row>
    <row r="42" spans="1:5">
      <c r="A42" s="222"/>
      <c r="B42" s="222"/>
      <c r="C42" s="222"/>
      <c r="D42" s="222"/>
      <c r="E42" s="222"/>
    </row>
  </sheetData>
  <mergeCells count="3">
    <mergeCell ref="A1:D1"/>
    <mergeCell ref="A2:A3"/>
    <mergeCell ref="B2:D2"/>
  </mergeCells>
  <pageMargins left="0.53" right="0" top="0.3" bottom="0" header="0.3" footer="0.3"/>
  <pageSetup paperSize="9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I8" sqref="I8"/>
    </sheetView>
  </sheetViews>
  <sheetFormatPr defaultRowHeight="15"/>
  <cols>
    <col min="1" max="1" width="27.28515625" style="207" customWidth="1"/>
    <col min="2" max="5" width="14.140625" style="207" customWidth="1"/>
    <col min="6" max="16384" width="9.140625" style="207"/>
  </cols>
  <sheetData>
    <row r="1" spans="1:5" ht="28.5" customHeight="1">
      <c r="A1" s="246" t="s">
        <v>403</v>
      </c>
      <c r="B1" s="246"/>
      <c r="C1" s="246"/>
      <c r="D1" s="246"/>
      <c r="E1" s="246"/>
    </row>
    <row r="2" spans="1:5">
      <c r="A2" s="209" t="s">
        <v>404</v>
      </c>
      <c r="B2" s="208">
        <v>2013</v>
      </c>
      <c r="C2" s="208">
        <v>2014</v>
      </c>
      <c r="D2" s="208">
        <v>2015</v>
      </c>
      <c r="E2" s="210">
        <v>2016</v>
      </c>
    </row>
    <row r="3" spans="1:5">
      <c r="A3" s="223" t="s">
        <v>405</v>
      </c>
      <c r="B3" s="212">
        <v>13587210.9</v>
      </c>
      <c r="C3" s="212">
        <v>927101.3</v>
      </c>
      <c r="D3" s="212">
        <v>964660.6</v>
      </c>
      <c r="E3" s="212">
        <v>1137471.5</v>
      </c>
    </row>
    <row r="4" spans="1:5">
      <c r="A4" s="215" t="s">
        <v>406</v>
      </c>
      <c r="B4" s="216">
        <v>6216.1</v>
      </c>
      <c r="C4" s="216">
        <v>4885.8999999999996</v>
      </c>
      <c r="D4" s="216">
        <v>9586.2000000000007</v>
      </c>
      <c r="E4" s="216">
        <v>2146.8000000000002</v>
      </c>
    </row>
    <row r="5" spans="1:5">
      <c r="A5" s="215" t="s">
        <v>407</v>
      </c>
      <c r="B5" s="216">
        <v>1619.8</v>
      </c>
      <c r="C5" s="216">
        <v>4416.3</v>
      </c>
      <c r="D5" s="219">
        <v>1504</v>
      </c>
      <c r="E5" s="219">
        <v>820</v>
      </c>
    </row>
    <row r="6" spans="1:5">
      <c r="A6" s="215" t="s">
        <v>408</v>
      </c>
      <c r="B6" s="216">
        <v>1661.7</v>
      </c>
      <c r="C6" s="216">
        <v>2165.3000000000002</v>
      </c>
      <c r="D6" s="216">
        <v>2374.6999999999998</v>
      </c>
      <c r="E6" s="216">
        <v>1546.9</v>
      </c>
    </row>
    <row r="7" spans="1:5">
      <c r="A7" s="215" t="s">
        <v>102</v>
      </c>
      <c r="B7" s="216">
        <v>4584.8</v>
      </c>
      <c r="C7" s="216">
        <v>2107.4</v>
      </c>
      <c r="D7" s="216">
        <v>3975.8</v>
      </c>
      <c r="E7" s="219">
        <v>2905</v>
      </c>
    </row>
    <row r="8" spans="1:5">
      <c r="A8" s="215" t="s">
        <v>409</v>
      </c>
      <c r="B8" s="216">
        <v>1469.7</v>
      </c>
      <c r="C8" s="216">
        <v>1039.2</v>
      </c>
      <c r="D8" s="216">
        <v>5013.7</v>
      </c>
      <c r="E8" s="216">
        <v>1376.2</v>
      </c>
    </row>
    <row r="9" spans="1:5">
      <c r="A9" s="215" t="s">
        <v>410</v>
      </c>
      <c r="B9" s="216">
        <v>2160.4</v>
      </c>
      <c r="C9" s="216">
        <v>4479.3999999999996</v>
      </c>
      <c r="D9" s="216">
        <v>2674.6</v>
      </c>
      <c r="E9" s="216">
        <v>3618.5</v>
      </c>
    </row>
    <row r="10" spans="1:5">
      <c r="A10" s="215" t="s">
        <v>411</v>
      </c>
      <c r="B10" s="219">
        <v>4601</v>
      </c>
      <c r="C10" s="216">
        <v>2118.3000000000002</v>
      </c>
      <c r="D10" s="216">
        <v>4899.3999999999996</v>
      </c>
      <c r="E10" s="216">
        <v>703.5</v>
      </c>
    </row>
    <row r="11" spans="1:5">
      <c r="A11" s="215" t="s">
        <v>178</v>
      </c>
      <c r="B11" s="219">
        <v>1443</v>
      </c>
      <c r="C11" s="216">
        <v>961.9</v>
      </c>
      <c r="D11" s="216">
        <v>3435.2</v>
      </c>
      <c r="E11" s="216">
        <v>1233.5999999999999</v>
      </c>
    </row>
    <row r="12" spans="1:5">
      <c r="A12" s="215" t="s">
        <v>179</v>
      </c>
      <c r="B12" s="216">
        <v>3523.2</v>
      </c>
      <c r="C12" s="216">
        <v>1751.8</v>
      </c>
      <c r="D12" s="216">
        <v>984.9</v>
      </c>
      <c r="E12" s="216">
        <v>2940.8</v>
      </c>
    </row>
    <row r="13" spans="1:5">
      <c r="A13" s="215" t="s">
        <v>412</v>
      </c>
      <c r="B13" s="216">
        <v>14772.6</v>
      </c>
      <c r="C13" s="219">
        <v>7485</v>
      </c>
      <c r="D13" s="216">
        <v>10778.9</v>
      </c>
      <c r="E13" s="219">
        <v>4350</v>
      </c>
    </row>
    <row r="14" spans="1:5">
      <c r="A14" s="215" t="s">
        <v>413</v>
      </c>
      <c r="B14" s="219">
        <v>3411</v>
      </c>
      <c r="C14" s="216">
        <v>1814.3</v>
      </c>
      <c r="D14" s="216">
        <v>1969.5</v>
      </c>
      <c r="E14" s="216">
        <v>1278.5</v>
      </c>
    </row>
    <row r="15" spans="1:5">
      <c r="A15" s="215" t="s">
        <v>414</v>
      </c>
      <c r="B15" s="216">
        <v>1611.9</v>
      </c>
      <c r="C15" s="219">
        <v>2793</v>
      </c>
      <c r="D15" s="219">
        <v>6198</v>
      </c>
      <c r="E15" s="216">
        <v>6240.7</v>
      </c>
    </row>
    <row r="16" spans="1:5">
      <c r="A16" s="215" t="s">
        <v>107</v>
      </c>
      <c r="B16" s="216">
        <v>8940.2000000000007</v>
      </c>
      <c r="C16" s="216">
        <v>8747.2999999999993</v>
      </c>
      <c r="D16" s="216">
        <v>6861.6</v>
      </c>
      <c r="E16" s="216">
        <v>1573.6</v>
      </c>
    </row>
    <row r="17" spans="1:5">
      <c r="A17" s="215" t="s">
        <v>415</v>
      </c>
      <c r="B17" s="216">
        <v>958.9</v>
      </c>
      <c r="C17" s="216">
        <v>2214.4</v>
      </c>
      <c r="D17" s="219">
        <v>3234</v>
      </c>
      <c r="E17" s="216">
        <v>1909.8</v>
      </c>
    </row>
    <row r="18" spans="1:5">
      <c r="A18" s="215" t="s">
        <v>416</v>
      </c>
      <c r="B18" s="216">
        <v>1738.7</v>
      </c>
      <c r="C18" s="216">
        <v>1991.1</v>
      </c>
      <c r="D18" s="216">
        <v>1087.8</v>
      </c>
      <c r="E18" s="216">
        <v>2237.1</v>
      </c>
    </row>
    <row r="19" spans="1:5">
      <c r="A19" s="215" t="s">
        <v>417</v>
      </c>
      <c r="B19" s="216">
        <v>1929.1</v>
      </c>
      <c r="C19" s="216">
        <v>1784.6</v>
      </c>
      <c r="D19" s="216">
        <v>2530.5</v>
      </c>
      <c r="E19" s="216">
        <v>1653.6</v>
      </c>
    </row>
    <row r="20" spans="1:5">
      <c r="A20" s="215" t="s">
        <v>418</v>
      </c>
      <c r="B20" s="216">
        <v>1404.6</v>
      </c>
      <c r="C20" s="216">
        <v>1376.7</v>
      </c>
      <c r="D20" s="216">
        <v>5428.6</v>
      </c>
      <c r="E20" s="216">
        <v>5041.6000000000004</v>
      </c>
    </row>
    <row r="21" spans="1:5">
      <c r="A21" s="215" t="s">
        <v>110</v>
      </c>
      <c r="B21" s="216">
        <v>7416.7</v>
      </c>
      <c r="C21" s="219">
        <v>1755</v>
      </c>
      <c r="D21" s="216">
        <v>1578.2</v>
      </c>
      <c r="E21" s="216">
        <v>3299.7</v>
      </c>
    </row>
    <row r="22" spans="1:5">
      <c r="A22" s="215" t="s">
        <v>419</v>
      </c>
      <c r="B22" s="216">
        <v>6163.5</v>
      </c>
      <c r="C22" s="216">
        <v>2839.2</v>
      </c>
      <c r="D22" s="216">
        <v>2220.9</v>
      </c>
      <c r="E22" s="216">
        <v>5636.3</v>
      </c>
    </row>
    <row r="23" spans="1:5">
      <c r="A23" s="215" t="s">
        <v>420</v>
      </c>
      <c r="B23" s="216">
        <v>1258.5999999999999</v>
      </c>
      <c r="C23" s="216">
        <v>890.9</v>
      </c>
      <c r="D23" s="216">
        <v>1724.8</v>
      </c>
      <c r="E23" s="216">
        <v>584.29999999999995</v>
      </c>
    </row>
    <row r="24" spans="1:5">
      <c r="A24" s="215" t="s">
        <v>112</v>
      </c>
      <c r="B24" s="216">
        <v>4399.2</v>
      </c>
      <c r="C24" s="216" t="s">
        <v>344</v>
      </c>
      <c r="D24" s="219">
        <v>1437</v>
      </c>
      <c r="E24" s="219">
        <v>3410</v>
      </c>
    </row>
    <row r="25" spans="1:5">
      <c r="A25" s="215" t="s">
        <v>421</v>
      </c>
      <c r="B25" s="216">
        <v>59499.199999999997</v>
      </c>
      <c r="C25" s="219">
        <v>69027</v>
      </c>
      <c r="D25" s="216">
        <v>74268.100000000006</v>
      </c>
      <c r="E25" s="216">
        <v>48579.6</v>
      </c>
    </row>
    <row r="26" spans="1:5">
      <c r="A26" s="215" t="s">
        <v>187</v>
      </c>
      <c r="B26" s="216">
        <v>5375.9</v>
      </c>
      <c r="C26" s="216">
        <v>4074.5</v>
      </c>
      <c r="D26" s="219">
        <v>1437</v>
      </c>
      <c r="E26" s="216">
        <v>3216.5</v>
      </c>
    </row>
    <row r="27" spans="1:5">
      <c r="A27" s="215" t="s">
        <v>188</v>
      </c>
      <c r="B27" s="216">
        <v>529.1</v>
      </c>
      <c r="C27" s="216">
        <v>4401.8</v>
      </c>
      <c r="D27" s="216">
        <v>3039.6</v>
      </c>
      <c r="E27" s="216">
        <v>428.6</v>
      </c>
    </row>
    <row r="28" spans="1:5" ht="25.5">
      <c r="A28" s="221" t="s">
        <v>422</v>
      </c>
      <c r="B28" s="219">
        <v>13440522</v>
      </c>
      <c r="C28" s="219">
        <v>791981</v>
      </c>
      <c r="D28" s="219">
        <v>803867</v>
      </c>
      <c r="E28" s="216">
        <v>1030740.3</v>
      </c>
    </row>
  </sheetData>
  <mergeCells count="1">
    <mergeCell ref="A1:E1"/>
  </mergeCells>
  <pageMargins left="0.95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28" sqref="E28"/>
    </sheetView>
  </sheetViews>
  <sheetFormatPr defaultRowHeight="15"/>
  <cols>
    <col min="1" max="1" width="25.42578125" style="207" customWidth="1"/>
    <col min="2" max="5" width="14.140625" style="207" customWidth="1"/>
    <col min="6" max="16384" width="9.140625" style="207"/>
  </cols>
  <sheetData>
    <row r="1" spans="1:5" ht="28.5" customHeight="1">
      <c r="A1" s="246" t="s">
        <v>423</v>
      </c>
      <c r="B1" s="246"/>
      <c r="C1" s="246"/>
      <c r="D1" s="246"/>
      <c r="E1" s="246"/>
    </row>
    <row r="2" spans="1:5">
      <c r="A2" s="209" t="s">
        <v>404</v>
      </c>
      <c r="B2" s="208">
        <v>2013</v>
      </c>
      <c r="C2" s="208">
        <v>2014</v>
      </c>
      <c r="D2" s="208">
        <v>2015</v>
      </c>
      <c r="E2" s="210">
        <v>2016</v>
      </c>
    </row>
    <row r="3" spans="1:5">
      <c r="A3" s="223" t="s">
        <v>405</v>
      </c>
      <c r="B3" s="212">
        <v>9019512.3000000007</v>
      </c>
      <c r="C3" s="212">
        <v>11390416.699999999</v>
      </c>
      <c r="D3" s="212">
        <v>10414462.300000001</v>
      </c>
      <c r="E3" s="212">
        <v>12360758.699999999</v>
      </c>
    </row>
    <row r="4" spans="1:5">
      <c r="A4" s="215" t="s">
        <v>406</v>
      </c>
      <c r="B4" s="216">
        <v>271540.5</v>
      </c>
      <c r="C4" s="216">
        <v>213601.8</v>
      </c>
      <c r="D4" s="216">
        <v>203228</v>
      </c>
      <c r="E4" s="216">
        <v>223900.7</v>
      </c>
    </row>
    <row r="5" spans="1:5">
      <c r="A5" s="215" t="s">
        <v>407</v>
      </c>
      <c r="B5" s="216">
        <v>213756.9</v>
      </c>
      <c r="C5" s="216">
        <v>261347.1</v>
      </c>
      <c r="D5" s="216">
        <v>220027</v>
      </c>
      <c r="E5" s="216">
        <v>228073.8</v>
      </c>
    </row>
    <row r="6" spans="1:5">
      <c r="A6" s="215" t="s">
        <v>408</v>
      </c>
      <c r="B6" s="216">
        <v>249283.9</v>
      </c>
      <c r="C6" s="216">
        <v>289566</v>
      </c>
      <c r="D6" s="216">
        <v>246230.8</v>
      </c>
      <c r="E6" s="216">
        <v>261213.9</v>
      </c>
    </row>
    <row r="7" spans="1:5">
      <c r="A7" s="215" t="s">
        <v>102</v>
      </c>
      <c r="B7" s="219">
        <v>221616</v>
      </c>
      <c r="C7" s="216">
        <v>245540.2</v>
      </c>
      <c r="D7" s="216">
        <v>209721.7</v>
      </c>
      <c r="E7" s="216">
        <v>270604.59999999998</v>
      </c>
    </row>
    <row r="8" spans="1:5">
      <c r="A8" s="215" t="s">
        <v>409</v>
      </c>
      <c r="B8" s="216">
        <v>290978.90000000002</v>
      </c>
      <c r="C8" s="216">
        <v>355814.6</v>
      </c>
      <c r="D8" s="216">
        <v>291450.5</v>
      </c>
      <c r="E8" s="216">
        <v>432916.9</v>
      </c>
    </row>
    <row r="9" spans="1:5">
      <c r="A9" s="215" t="s">
        <v>410</v>
      </c>
      <c r="B9" s="216">
        <v>351468.9</v>
      </c>
      <c r="C9" s="216">
        <v>335156.2</v>
      </c>
      <c r="D9" s="216">
        <v>280960.2</v>
      </c>
      <c r="E9" s="216">
        <v>397230.2</v>
      </c>
    </row>
    <row r="10" spans="1:5">
      <c r="A10" s="215" t="s">
        <v>411</v>
      </c>
      <c r="B10" s="216">
        <v>282506.2</v>
      </c>
      <c r="C10" s="216">
        <v>302136.5</v>
      </c>
      <c r="D10" s="216">
        <v>270592.8</v>
      </c>
      <c r="E10" s="216">
        <v>261362.1</v>
      </c>
    </row>
    <row r="11" spans="1:5">
      <c r="A11" s="215" t="s">
        <v>178</v>
      </c>
      <c r="B11" s="216">
        <v>242717.2</v>
      </c>
      <c r="C11" s="216">
        <v>278744.90000000002</v>
      </c>
      <c r="D11" s="216">
        <v>270646.5</v>
      </c>
      <c r="E11" s="216">
        <v>271869.90000000002</v>
      </c>
    </row>
    <row r="12" spans="1:5">
      <c r="A12" s="215" t="s">
        <v>179</v>
      </c>
      <c r="B12" s="216">
        <v>265875.7</v>
      </c>
      <c r="C12" s="216">
        <v>287713.59999999998</v>
      </c>
      <c r="D12" s="216">
        <v>282740.40000000002</v>
      </c>
      <c r="E12" s="216">
        <v>275852.90000000002</v>
      </c>
    </row>
    <row r="13" spans="1:5">
      <c r="A13" s="215" t="s">
        <v>412</v>
      </c>
      <c r="B13" s="216">
        <v>428642.1</v>
      </c>
      <c r="C13" s="219">
        <v>482284</v>
      </c>
      <c r="D13" s="216">
        <v>430407.9</v>
      </c>
      <c r="E13" s="216">
        <v>426584.3</v>
      </c>
    </row>
    <row r="14" spans="1:5">
      <c r="A14" s="215" t="s">
        <v>413</v>
      </c>
      <c r="B14" s="216">
        <v>245331.8</v>
      </c>
      <c r="C14" s="216">
        <v>291843.59999999998</v>
      </c>
      <c r="D14" s="216">
        <v>273699.8</v>
      </c>
      <c r="E14" s="216">
        <v>330755.3</v>
      </c>
    </row>
    <row r="15" spans="1:5">
      <c r="A15" s="215" t="s">
        <v>414</v>
      </c>
      <c r="B15" s="216">
        <v>242388.6</v>
      </c>
      <c r="C15" s="219">
        <v>263687.40000000002</v>
      </c>
      <c r="D15" s="216">
        <v>248389.6</v>
      </c>
      <c r="E15" s="216">
        <v>252852.2</v>
      </c>
    </row>
    <row r="16" spans="1:5">
      <c r="A16" s="215" t="s">
        <v>107</v>
      </c>
      <c r="B16" s="216">
        <v>250066.1</v>
      </c>
      <c r="C16" s="216">
        <v>262254.8</v>
      </c>
      <c r="D16" s="216">
        <v>335798.6</v>
      </c>
      <c r="E16" s="216">
        <v>267808.7</v>
      </c>
    </row>
    <row r="17" spans="1:5">
      <c r="A17" s="215" t="s">
        <v>415</v>
      </c>
      <c r="B17" s="216">
        <v>241260.1</v>
      </c>
      <c r="C17" s="216">
        <v>265197.8</v>
      </c>
      <c r="D17" s="216">
        <v>248540.3</v>
      </c>
      <c r="E17" s="216">
        <v>267993.40000000002</v>
      </c>
    </row>
    <row r="18" spans="1:5">
      <c r="A18" s="215" t="s">
        <v>416</v>
      </c>
      <c r="B18" s="216">
        <v>202293.3</v>
      </c>
      <c r="C18" s="216">
        <v>239761.3</v>
      </c>
      <c r="D18" s="216">
        <v>232367.8</v>
      </c>
      <c r="E18" s="216">
        <v>210115.7</v>
      </c>
    </row>
    <row r="19" spans="1:5">
      <c r="A19" s="215" t="s">
        <v>417</v>
      </c>
      <c r="B19" s="216">
        <v>282723.09999999998</v>
      </c>
      <c r="C19" s="216">
        <v>349895.3</v>
      </c>
      <c r="D19" s="216">
        <v>281804.2</v>
      </c>
      <c r="E19" s="216">
        <v>326401.7</v>
      </c>
    </row>
    <row r="20" spans="1:5">
      <c r="A20" s="215" t="s">
        <v>418</v>
      </c>
      <c r="B20" s="216">
        <v>184641.6</v>
      </c>
      <c r="C20" s="216">
        <v>229786.1</v>
      </c>
      <c r="D20" s="216">
        <v>234568.3</v>
      </c>
      <c r="E20" s="216">
        <v>269785.90000000002</v>
      </c>
    </row>
    <row r="21" spans="1:5">
      <c r="A21" s="215" t="s">
        <v>110</v>
      </c>
      <c r="B21" s="216">
        <v>299002.5</v>
      </c>
      <c r="C21" s="219">
        <v>381929.1</v>
      </c>
      <c r="D21" s="216">
        <v>406177.9</v>
      </c>
      <c r="E21" s="219">
        <v>360272</v>
      </c>
    </row>
    <row r="22" spans="1:5">
      <c r="A22" s="215" t="s">
        <v>419</v>
      </c>
      <c r="B22" s="216">
        <v>225535.7</v>
      </c>
      <c r="C22" s="216">
        <v>275908.3</v>
      </c>
      <c r="D22" s="216">
        <v>234444.79999999999</v>
      </c>
      <c r="E22" s="216">
        <v>267383.2</v>
      </c>
    </row>
    <row r="23" spans="1:5">
      <c r="A23" s="215" t="s">
        <v>420</v>
      </c>
      <c r="B23" s="216">
        <v>217859.5</v>
      </c>
      <c r="C23" s="216">
        <v>280468.90000000002</v>
      </c>
      <c r="D23" s="216">
        <v>215752.6</v>
      </c>
      <c r="E23" s="219">
        <v>220276</v>
      </c>
    </row>
    <row r="24" spans="1:5">
      <c r="A24" s="215" t="s">
        <v>112</v>
      </c>
      <c r="B24" s="216">
        <v>182532.2</v>
      </c>
      <c r="C24" s="216">
        <v>203600.7</v>
      </c>
      <c r="D24" s="216">
        <v>195654.2</v>
      </c>
      <c r="E24" s="216">
        <v>219016.4</v>
      </c>
    </row>
    <row r="25" spans="1:5">
      <c r="A25" s="215" t="s">
        <v>421</v>
      </c>
      <c r="B25" s="216">
        <v>2581951.4</v>
      </c>
      <c r="C25" s="219">
        <v>2620836.6</v>
      </c>
      <c r="D25" s="216">
        <v>2420235.7000000002</v>
      </c>
      <c r="E25" s="216">
        <v>3041393.9</v>
      </c>
    </row>
    <row r="26" spans="1:5">
      <c r="A26" s="215" t="s">
        <v>187</v>
      </c>
      <c r="B26" s="216">
        <v>202730.5</v>
      </c>
      <c r="C26" s="216">
        <v>221919.3</v>
      </c>
      <c r="D26" s="216">
        <v>214480.3</v>
      </c>
      <c r="E26" s="216">
        <v>212372.8</v>
      </c>
    </row>
    <row r="27" spans="1:5">
      <c r="A27" s="215" t="s">
        <v>188</v>
      </c>
      <c r="B27" s="219">
        <v>195794</v>
      </c>
      <c r="C27" s="216">
        <v>283179.09999999998</v>
      </c>
      <c r="D27" s="216">
        <v>254434.7</v>
      </c>
      <c r="E27" s="219">
        <v>207618</v>
      </c>
    </row>
    <row r="28" spans="1:5" ht="25.5">
      <c r="A28" s="221" t="s">
        <v>422</v>
      </c>
      <c r="B28" s="216">
        <v>647015.6</v>
      </c>
      <c r="C28" s="219">
        <v>2168243.5</v>
      </c>
      <c r="D28" s="216">
        <v>1912107.7</v>
      </c>
      <c r="E28" s="219">
        <v>2857104</v>
      </c>
    </row>
    <row r="30" spans="1:5">
      <c r="D30" s="224"/>
      <c r="E30" s="224"/>
    </row>
  </sheetData>
  <mergeCells count="1">
    <mergeCell ref="A1:E1"/>
  </mergeCells>
  <pageMargins left="0.95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E1"/>
    </sheetView>
  </sheetViews>
  <sheetFormatPr defaultRowHeight="15"/>
  <cols>
    <col min="1" max="1" width="25.42578125" style="207" customWidth="1"/>
    <col min="2" max="5" width="14.140625" style="207" customWidth="1"/>
    <col min="6" max="16384" width="9.140625" style="207"/>
  </cols>
  <sheetData>
    <row r="1" spans="1:5" ht="28.5" customHeight="1">
      <c r="A1" s="246" t="s">
        <v>424</v>
      </c>
      <c r="B1" s="246"/>
      <c r="C1" s="246"/>
      <c r="D1" s="246"/>
      <c r="E1" s="246"/>
    </row>
    <row r="2" spans="1:5">
      <c r="A2" s="209" t="s">
        <v>404</v>
      </c>
      <c r="B2" s="208">
        <v>2013</v>
      </c>
      <c r="C2" s="208">
        <v>2014</v>
      </c>
      <c r="D2" s="208">
        <v>2015</v>
      </c>
      <c r="E2" s="210">
        <v>2016</v>
      </c>
    </row>
    <row r="3" spans="1:5">
      <c r="A3" s="223" t="s">
        <v>405</v>
      </c>
      <c r="B3" s="212">
        <v>1325291.8</v>
      </c>
      <c r="C3" s="212">
        <v>1334278.8999999999</v>
      </c>
      <c r="D3" s="212">
        <v>1184708.7</v>
      </c>
      <c r="E3" s="212">
        <v>1503597.8</v>
      </c>
    </row>
    <row r="4" spans="1:5">
      <c r="A4" s="215" t="s">
        <v>406</v>
      </c>
      <c r="B4" s="216">
        <v>17908.3</v>
      </c>
      <c r="C4" s="216">
        <v>14899.9</v>
      </c>
      <c r="D4" s="216">
        <v>15647.1</v>
      </c>
      <c r="E4" s="216">
        <v>19607.2</v>
      </c>
    </row>
    <row r="5" spans="1:5">
      <c r="A5" s="215" t="s">
        <v>407</v>
      </c>
      <c r="B5" s="216">
        <v>5740.1</v>
      </c>
      <c r="C5" s="216">
        <v>15675.9</v>
      </c>
      <c r="D5" s="216">
        <v>9467.2999999999993</v>
      </c>
      <c r="E5" s="216">
        <v>22955.9</v>
      </c>
    </row>
    <row r="6" spans="1:5">
      <c r="A6" s="215" t="s">
        <v>408</v>
      </c>
      <c r="B6" s="216">
        <v>16434.2</v>
      </c>
      <c r="C6" s="216">
        <v>16479.2</v>
      </c>
      <c r="D6" s="216">
        <v>10784.3</v>
      </c>
      <c r="E6" s="216">
        <v>17781.900000000001</v>
      </c>
    </row>
    <row r="7" spans="1:5">
      <c r="A7" s="215" t="s">
        <v>102</v>
      </c>
      <c r="B7" s="216">
        <v>17071.8</v>
      </c>
      <c r="C7" s="216">
        <v>12665.7</v>
      </c>
      <c r="D7" s="216">
        <v>10275.6</v>
      </c>
      <c r="E7" s="216">
        <v>22077.5</v>
      </c>
    </row>
    <row r="8" spans="1:5">
      <c r="A8" s="215" t="s">
        <v>409</v>
      </c>
      <c r="B8" s="216">
        <v>13842.9</v>
      </c>
      <c r="C8" s="216">
        <v>19659.5</v>
      </c>
      <c r="D8" s="216">
        <v>18185.7</v>
      </c>
      <c r="E8" s="216">
        <v>24770.1</v>
      </c>
    </row>
    <row r="9" spans="1:5">
      <c r="A9" s="215" t="s">
        <v>410</v>
      </c>
      <c r="B9" s="216">
        <v>15964.5</v>
      </c>
      <c r="C9" s="216">
        <v>18720.8</v>
      </c>
      <c r="D9" s="216">
        <v>14984.8</v>
      </c>
      <c r="E9" s="216">
        <v>23095.1</v>
      </c>
    </row>
    <row r="10" spans="1:5">
      <c r="A10" s="215" t="s">
        <v>411</v>
      </c>
      <c r="B10" s="216">
        <v>29595.3</v>
      </c>
      <c r="C10" s="216">
        <v>20509.3</v>
      </c>
      <c r="D10" s="216">
        <v>24419.599999999999</v>
      </c>
      <c r="E10" s="216">
        <v>28416.7</v>
      </c>
    </row>
    <row r="11" spans="1:5">
      <c r="A11" s="215" t="s">
        <v>178</v>
      </c>
      <c r="B11" s="216">
        <v>15626.3</v>
      </c>
      <c r="C11" s="216">
        <v>17194.5</v>
      </c>
      <c r="D11" s="216">
        <v>12465.1</v>
      </c>
      <c r="E11" s="216">
        <v>17306.099999999999</v>
      </c>
    </row>
    <row r="12" spans="1:5">
      <c r="A12" s="215" t="s">
        <v>179</v>
      </c>
      <c r="B12" s="216">
        <v>18662.8</v>
      </c>
      <c r="C12" s="216">
        <v>16887.2</v>
      </c>
      <c r="D12" s="216">
        <v>13998.7</v>
      </c>
      <c r="E12" s="216">
        <v>23421.5</v>
      </c>
    </row>
    <row r="13" spans="1:5">
      <c r="A13" s="215" t="s">
        <v>412</v>
      </c>
      <c r="B13" s="216">
        <v>71824.2</v>
      </c>
      <c r="C13" s="216">
        <v>54003.5</v>
      </c>
      <c r="D13" s="216">
        <v>64153.8</v>
      </c>
      <c r="E13" s="216">
        <v>53016.6</v>
      </c>
    </row>
    <row r="14" spans="1:5">
      <c r="A14" s="215" t="s">
        <v>413</v>
      </c>
      <c r="B14" s="219">
        <v>21229</v>
      </c>
      <c r="C14" s="216">
        <v>15964.6</v>
      </c>
      <c r="D14" s="216">
        <v>18392.400000000001</v>
      </c>
      <c r="E14" s="216">
        <v>25169.1</v>
      </c>
    </row>
    <row r="15" spans="1:5">
      <c r="A15" s="215" t="s">
        <v>414</v>
      </c>
      <c r="B15" s="219">
        <v>14413</v>
      </c>
      <c r="C15" s="216">
        <v>7921.7</v>
      </c>
      <c r="D15" s="216">
        <v>10352.6</v>
      </c>
      <c r="E15" s="216">
        <v>22049.7</v>
      </c>
    </row>
    <row r="16" spans="1:5">
      <c r="A16" s="215" t="s">
        <v>107</v>
      </c>
      <c r="B16" s="219">
        <v>16168</v>
      </c>
      <c r="C16" s="216">
        <v>23143</v>
      </c>
      <c r="D16" s="216">
        <v>20100.599999999999</v>
      </c>
      <c r="E16" s="216">
        <v>16303.6</v>
      </c>
    </row>
    <row r="17" spans="1:5">
      <c r="A17" s="215" t="s">
        <v>415</v>
      </c>
      <c r="B17" s="219">
        <v>17877</v>
      </c>
      <c r="C17" s="216">
        <v>12788.6</v>
      </c>
      <c r="D17" s="216">
        <v>18424.3</v>
      </c>
      <c r="E17" s="216">
        <v>24479.1</v>
      </c>
    </row>
    <row r="18" spans="1:5">
      <c r="A18" s="215" t="s">
        <v>416</v>
      </c>
      <c r="B18" s="216">
        <v>12891.6</v>
      </c>
      <c r="C18" s="216">
        <v>13825.4</v>
      </c>
      <c r="D18" s="216">
        <v>11843.1</v>
      </c>
      <c r="E18" s="216">
        <v>19095.8</v>
      </c>
    </row>
    <row r="19" spans="1:5">
      <c r="A19" s="215" t="s">
        <v>417</v>
      </c>
      <c r="B19" s="216">
        <v>18648.8</v>
      </c>
      <c r="C19" s="216">
        <v>17980.7</v>
      </c>
      <c r="D19" s="216">
        <v>14986.4</v>
      </c>
      <c r="E19" s="216">
        <v>19863.099999999999</v>
      </c>
    </row>
    <row r="20" spans="1:5">
      <c r="A20" s="215" t="s">
        <v>418</v>
      </c>
      <c r="B20" s="216">
        <v>8030.5</v>
      </c>
      <c r="C20" s="216">
        <v>9263.2000000000007</v>
      </c>
      <c r="D20" s="216">
        <v>15014.7</v>
      </c>
      <c r="E20" s="216">
        <v>17961.2</v>
      </c>
    </row>
    <row r="21" spans="1:5">
      <c r="A21" s="215" t="s">
        <v>110</v>
      </c>
      <c r="B21" s="216">
        <v>61432.9</v>
      </c>
      <c r="C21" s="216">
        <v>29306.1</v>
      </c>
      <c r="D21" s="216">
        <v>48398.1</v>
      </c>
      <c r="E21" s="219">
        <v>73774</v>
      </c>
    </row>
    <row r="22" spans="1:5">
      <c r="A22" s="215" t="s">
        <v>419</v>
      </c>
      <c r="B22" s="216">
        <v>17911.2</v>
      </c>
      <c r="C22" s="216">
        <v>17174.5</v>
      </c>
      <c r="D22" s="216">
        <v>14194.7</v>
      </c>
      <c r="E22" s="216">
        <v>23430.2</v>
      </c>
    </row>
    <row r="23" spans="1:5">
      <c r="A23" s="215" t="s">
        <v>420</v>
      </c>
      <c r="B23" s="216">
        <v>14114.3</v>
      </c>
      <c r="C23" s="216">
        <v>17760.2</v>
      </c>
      <c r="D23" s="216">
        <v>22932.3</v>
      </c>
      <c r="E23" s="219">
        <v>22561</v>
      </c>
    </row>
    <row r="24" spans="1:5">
      <c r="A24" s="215" t="s">
        <v>112</v>
      </c>
      <c r="B24" s="216">
        <v>21123.7</v>
      </c>
      <c r="C24" s="216">
        <v>31245.5</v>
      </c>
      <c r="D24" s="216">
        <v>8391.5</v>
      </c>
      <c r="E24" s="216">
        <v>26010.400000000001</v>
      </c>
    </row>
    <row r="25" spans="1:5">
      <c r="A25" s="215" t="s">
        <v>421</v>
      </c>
      <c r="B25" s="216">
        <v>63097.7</v>
      </c>
      <c r="C25" s="216">
        <v>80931.8</v>
      </c>
      <c r="D25" s="216">
        <v>70100.600000000006</v>
      </c>
      <c r="E25" s="216">
        <v>48631.6</v>
      </c>
    </row>
    <row r="26" spans="1:5">
      <c r="A26" s="215" t="s">
        <v>187</v>
      </c>
      <c r="B26" s="216">
        <v>16601.8</v>
      </c>
      <c r="C26" s="216">
        <v>17352.400000000001</v>
      </c>
      <c r="D26" s="216">
        <v>10513.2</v>
      </c>
      <c r="E26" s="216">
        <v>15739.4</v>
      </c>
    </row>
    <row r="27" spans="1:5">
      <c r="A27" s="215" t="s">
        <v>188</v>
      </c>
      <c r="B27" s="216">
        <v>10859.7</v>
      </c>
      <c r="C27" s="216">
        <v>16061.8</v>
      </c>
      <c r="D27" s="216">
        <v>13285.7</v>
      </c>
      <c r="E27" s="216">
        <v>9317.9</v>
      </c>
    </row>
    <row r="28" spans="1:5">
      <c r="A28" s="221" t="s">
        <v>425</v>
      </c>
      <c r="B28" s="216">
        <v>788222.2</v>
      </c>
      <c r="C28" s="216">
        <v>816863.9</v>
      </c>
      <c r="D28" s="216">
        <v>693396.5</v>
      </c>
      <c r="E28" s="216">
        <v>886763.1</v>
      </c>
    </row>
    <row r="30" spans="1:5">
      <c r="D30" s="224"/>
      <c r="E30" s="224"/>
    </row>
  </sheetData>
  <mergeCells count="1">
    <mergeCell ref="A1:E1"/>
  </mergeCells>
  <pageMargins left="0.95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RowHeight="15"/>
  <cols>
    <col min="1" max="1" width="21.7109375" style="207" customWidth="1"/>
    <col min="2" max="2" width="8.5703125" style="207" customWidth="1"/>
    <col min="3" max="3" width="9.42578125" style="207" customWidth="1"/>
    <col min="4" max="4" width="8.7109375" style="207" customWidth="1"/>
    <col min="5" max="5" width="9.140625" style="207" customWidth="1"/>
    <col min="6" max="6" width="7.7109375" style="207" customWidth="1"/>
    <col min="7" max="7" width="7.85546875" style="207" customWidth="1"/>
    <col min="8" max="9" width="7.42578125" style="207" customWidth="1"/>
    <col min="10" max="10" width="7.140625" style="207" customWidth="1"/>
    <col min="11" max="11" width="8.5703125" style="207" customWidth="1"/>
    <col min="12" max="12" width="7.85546875" style="207" customWidth="1"/>
    <col min="13" max="13" width="7.7109375" style="207" customWidth="1"/>
    <col min="14" max="14" width="7.5703125" style="207" customWidth="1"/>
    <col min="15" max="15" width="7" style="207" customWidth="1"/>
    <col min="16" max="17" width="7.5703125" style="207" customWidth="1"/>
    <col min="18" max="18" width="9.5703125" style="207" customWidth="1"/>
    <col min="19" max="19" width="22.28515625" style="207" customWidth="1"/>
    <col min="20" max="20" width="18.7109375" style="207" customWidth="1"/>
    <col min="21" max="16384" width="9.140625" style="207"/>
  </cols>
  <sheetData>
    <row r="1" spans="1:20" ht="28.5" customHeight="1">
      <c r="A1" s="246" t="s">
        <v>426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20" ht="15" customHeight="1">
      <c r="A2" s="242" t="s">
        <v>404</v>
      </c>
      <c r="B2" s="247" t="s">
        <v>427</v>
      </c>
      <c r="C2" s="248"/>
      <c r="D2" s="247" t="s">
        <v>428</v>
      </c>
      <c r="E2" s="248"/>
      <c r="F2" s="249" t="s">
        <v>275</v>
      </c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</row>
    <row r="3" spans="1:20" ht="38.25">
      <c r="A3" s="243"/>
      <c r="B3" s="225">
        <v>2015</v>
      </c>
      <c r="C3" s="226">
        <v>2016</v>
      </c>
      <c r="D3" s="225">
        <v>2015</v>
      </c>
      <c r="E3" s="225">
        <v>2016</v>
      </c>
      <c r="F3" s="227" t="s">
        <v>429</v>
      </c>
      <c r="G3" s="227" t="s">
        <v>430</v>
      </c>
      <c r="H3" s="227" t="s">
        <v>431</v>
      </c>
      <c r="I3" s="227" t="s">
        <v>432</v>
      </c>
      <c r="J3" s="227" t="s">
        <v>433</v>
      </c>
      <c r="K3" s="227" t="s">
        <v>434</v>
      </c>
      <c r="L3" s="227" t="s">
        <v>435</v>
      </c>
      <c r="M3" s="228" t="s">
        <v>436</v>
      </c>
      <c r="N3" s="227" t="s">
        <v>437</v>
      </c>
      <c r="O3" s="227" t="s">
        <v>438</v>
      </c>
      <c r="P3" s="228" t="s">
        <v>439</v>
      </c>
      <c r="Q3" s="227" t="s">
        <v>440</v>
      </c>
      <c r="R3" s="229" t="s">
        <v>441</v>
      </c>
    </row>
    <row r="4" spans="1:20">
      <c r="A4" s="211" t="s">
        <v>405</v>
      </c>
      <c r="B4" s="233">
        <v>154856.70000000001</v>
      </c>
      <c r="C4" s="231">
        <v>150317.29999999999</v>
      </c>
      <c r="D4" s="232">
        <v>409601</v>
      </c>
      <c r="E4" s="230">
        <v>858383.5</v>
      </c>
      <c r="F4" s="230">
        <v>102846.7</v>
      </c>
      <c r="G4" s="230">
        <v>103269.5</v>
      </c>
      <c r="H4" s="230">
        <v>15188.1</v>
      </c>
      <c r="I4" s="233">
        <v>268513</v>
      </c>
      <c r="J4" s="230">
        <v>31084.5</v>
      </c>
      <c r="K4" s="230">
        <v>8382.7999999999993</v>
      </c>
      <c r="L4" s="230">
        <v>5065.6000000000004</v>
      </c>
      <c r="M4" s="233">
        <v>15168</v>
      </c>
      <c r="N4" s="230">
        <v>106638.7</v>
      </c>
      <c r="O4" s="230">
        <v>1404.7</v>
      </c>
      <c r="P4" s="230">
        <v>45705.2</v>
      </c>
      <c r="Q4" s="230">
        <v>150339.29999999999</v>
      </c>
      <c r="R4" s="230">
        <v>4777.5</v>
      </c>
    </row>
    <row r="5" spans="1:20">
      <c r="A5" s="215" t="s">
        <v>406</v>
      </c>
      <c r="B5" s="234">
        <v>15701</v>
      </c>
      <c r="C5" s="235">
        <v>8226.1</v>
      </c>
      <c r="D5" s="235">
        <v>27433.3</v>
      </c>
      <c r="E5" s="236">
        <v>15359.4</v>
      </c>
      <c r="F5" s="236">
        <v>2952.3</v>
      </c>
      <c r="G5" s="236">
        <v>693.9</v>
      </c>
      <c r="H5" s="236"/>
      <c r="I5" s="237">
        <v>400</v>
      </c>
      <c r="J5" s="236">
        <v>3296.8</v>
      </c>
      <c r="K5" s="236"/>
      <c r="L5" s="236">
        <v>21.7</v>
      </c>
      <c r="M5" s="236">
        <v>592.4</v>
      </c>
      <c r="N5" s="236">
        <v>728.3</v>
      </c>
      <c r="O5" s="236">
        <v>20.7</v>
      </c>
      <c r="P5" s="236">
        <v>92.7</v>
      </c>
      <c r="Q5" s="236">
        <v>6560.6</v>
      </c>
      <c r="R5" s="236"/>
    </row>
    <row r="6" spans="1:20" ht="15.75">
      <c r="A6" s="215" t="s">
        <v>407</v>
      </c>
      <c r="B6" s="235" t="s">
        <v>344</v>
      </c>
      <c r="C6" s="235" t="s">
        <v>344</v>
      </c>
      <c r="D6" s="235">
        <v>2013.5</v>
      </c>
      <c r="E6" s="236">
        <v>19645.8</v>
      </c>
      <c r="F6" s="236">
        <v>1859.8</v>
      </c>
      <c r="G6" s="236">
        <v>8535.4</v>
      </c>
      <c r="H6" s="236">
        <v>1795.4</v>
      </c>
      <c r="I6" s="236"/>
      <c r="J6" s="236"/>
      <c r="K6" s="236"/>
      <c r="L6" s="236"/>
      <c r="M6" s="236"/>
      <c r="N6" s="236">
        <v>3589.6</v>
      </c>
      <c r="O6" s="236"/>
      <c r="P6" s="236">
        <v>826.4</v>
      </c>
      <c r="Q6" s="236">
        <v>3039.2</v>
      </c>
      <c r="R6" s="236"/>
      <c r="S6" s="238"/>
      <c r="T6" s="239"/>
    </row>
    <row r="7" spans="1:20" ht="15.75">
      <c r="A7" s="215" t="s">
        <v>408</v>
      </c>
      <c r="B7" s="235">
        <v>13554.5</v>
      </c>
      <c r="C7" s="235">
        <v>1705.8</v>
      </c>
      <c r="D7" s="235">
        <v>9129.6</v>
      </c>
      <c r="E7" s="236">
        <v>9569.6</v>
      </c>
      <c r="F7" s="236">
        <v>1487.5</v>
      </c>
      <c r="G7" s="236"/>
      <c r="H7" s="236"/>
      <c r="I7" s="236"/>
      <c r="J7" s="236"/>
      <c r="K7" s="236"/>
      <c r="L7" s="236"/>
      <c r="M7" s="236"/>
      <c r="N7" s="236">
        <v>4315.5</v>
      </c>
      <c r="O7" s="236"/>
      <c r="P7" s="236">
        <v>89.8</v>
      </c>
      <c r="Q7" s="236">
        <v>3676.8</v>
      </c>
      <c r="R7" s="236"/>
      <c r="S7" s="238"/>
      <c r="T7" s="239"/>
    </row>
    <row r="8" spans="1:20" ht="15.75">
      <c r="A8" s="215" t="s">
        <v>102</v>
      </c>
      <c r="B8" s="235">
        <v>178.7</v>
      </c>
      <c r="C8" s="235">
        <v>1379.7</v>
      </c>
      <c r="D8" s="235" t="s">
        <v>344</v>
      </c>
      <c r="E8" s="236">
        <v>26705.9</v>
      </c>
      <c r="F8" s="236">
        <v>4714.2</v>
      </c>
      <c r="G8" s="236">
        <v>7348.1</v>
      </c>
      <c r="H8" s="236"/>
      <c r="I8" s="236"/>
      <c r="J8" s="236">
        <v>6006.2</v>
      </c>
      <c r="K8" s="237">
        <v>870</v>
      </c>
      <c r="L8" s="237">
        <v>1540</v>
      </c>
      <c r="M8" s="237"/>
      <c r="N8" s="237">
        <v>2000</v>
      </c>
      <c r="O8" s="237"/>
      <c r="P8" s="237">
        <v>1573.6</v>
      </c>
      <c r="Q8" s="237">
        <v>2303.8000000000002</v>
      </c>
      <c r="R8" s="237">
        <v>350</v>
      </c>
      <c r="S8"/>
      <c r="T8" s="240"/>
    </row>
    <row r="9" spans="1:20" ht="15.75">
      <c r="A9" s="215" t="s">
        <v>409</v>
      </c>
      <c r="B9" s="235">
        <v>6289.5</v>
      </c>
      <c r="C9" s="235">
        <v>8021.6</v>
      </c>
      <c r="D9" s="235">
        <v>16340.2</v>
      </c>
      <c r="E9" s="236">
        <v>23240.9</v>
      </c>
      <c r="F9" s="236">
        <v>1085.2</v>
      </c>
      <c r="G9" s="236">
        <v>275.5</v>
      </c>
      <c r="H9" s="236">
        <v>270.89999999999998</v>
      </c>
      <c r="I9" s="237">
        <v>700</v>
      </c>
      <c r="J9" s="236">
        <v>86.6</v>
      </c>
      <c r="K9" s="236"/>
      <c r="L9" s="236"/>
      <c r="M9" s="236"/>
      <c r="N9" s="236">
        <v>18876.8</v>
      </c>
      <c r="O9" s="236"/>
      <c r="P9" s="236">
        <v>225.5</v>
      </c>
      <c r="Q9" s="236">
        <v>1720.4</v>
      </c>
      <c r="R9" s="236"/>
      <c r="S9"/>
      <c r="T9" s="240"/>
    </row>
    <row r="10" spans="1:20" ht="15.75">
      <c r="A10" s="215" t="s">
        <v>410</v>
      </c>
      <c r="B10" s="234">
        <v>17227</v>
      </c>
      <c r="C10" s="235">
        <v>11863.1</v>
      </c>
      <c r="D10" s="235">
        <v>11236.1</v>
      </c>
      <c r="E10" s="236">
        <v>30274.799999999999</v>
      </c>
      <c r="F10" s="236"/>
      <c r="G10" s="236">
        <v>328.7</v>
      </c>
      <c r="H10" s="236">
        <v>1723.9</v>
      </c>
      <c r="I10" s="237">
        <v>4600</v>
      </c>
      <c r="J10" s="236">
        <v>2644.8</v>
      </c>
      <c r="K10" s="236"/>
      <c r="L10" s="236"/>
      <c r="M10" s="236"/>
      <c r="N10" s="237">
        <v>12000</v>
      </c>
      <c r="O10" s="236"/>
      <c r="P10" s="236">
        <v>177.6</v>
      </c>
      <c r="Q10" s="236">
        <v>8799.7999999999993</v>
      </c>
      <c r="R10" s="236"/>
      <c r="S10"/>
      <c r="T10" s="240"/>
    </row>
    <row r="11" spans="1:20" ht="15.75">
      <c r="A11" s="215" t="s">
        <v>411</v>
      </c>
      <c r="B11" s="235" t="s">
        <v>344</v>
      </c>
      <c r="C11" s="234">
        <v>1042</v>
      </c>
      <c r="D11" s="235">
        <v>8224.6</v>
      </c>
      <c r="E11" s="236">
        <v>46042.6</v>
      </c>
      <c r="F11" s="237">
        <v>5936</v>
      </c>
      <c r="G11" s="236">
        <v>6679.1</v>
      </c>
      <c r="H11" s="236">
        <v>188.3</v>
      </c>
      <c r="I11" s="236">
        <v>19531.400000000001</v>
      </c>
      <c r="J11" s="236">
        <v>70.599999999999994</v>
      </c>
      <c r="K11" s="236">
        <v>1784.7</v>
      </c>
      <c r="L11" s="236">
        <v>321.7</v>
      </c>
      <c r="M11" s="236">
        <v>1017.1</v>
      </c>
      <c r="N11" s="236"/>
      <c r="O11" s="236"/>
      <c r="P11" s="236">
        <v>2227.3000000000002</v>
      </c>
      <c r="Q11" s="236">
        <v>8156.3</v>
      </c>
      <c r="R11" s="236">
        <v>130.1</v>
      </c>
      <c r="S11"/>
      <c r="T11" s="240"/>
    </row>
    <row r="12" spans="1:20" ht="15.75">
      <c r="A12" s="215" t="s">
        <v>178</v>
      </c>
      <c r="B12" s="235" t="s">
        <v>344</v>
      </c>
      <c r="C12" s="235" t="s">
        <v>344</v>
      </c>
      <c r="D12" s="235">
        <v>15673.1</v>
      </c>
      <c r="E12" s="236">
        <v>45134.9</v>
      </c>
      <c r="F12" s="237">
        <v>1800</v>
      </c>
      <c r="G12" s="236"/>
      <c r="H12" s="236"/>
      <c r="I12" s="236">
        <v>794.5</v>
      </c>
      <c r="J12" s="236">
        <v>894.5</v>
      </c>
      <c r="K12" s="236">
        <v>1019.5</v>
      </c>
      <c r="L12" s="236">
        <v>1162.5</v>
      </c>
      <c r="M12" s="236"/>
      <c r="N12" s="236">
        <v>19797.2</v>
      </c>
      <c r="O12" s="236">
        <v>890.8</v>
      </c>
      <c r="P12" s="236">
        <v>1342.2</v>
      </c>
      <c r="Q12" s="236">
        <v>17433.7</v>
      </c>
      <c r="R12" s="236"/>
      <c r="S12" s="238"/>
      <c r="T12" s="239"/>
    </row>
    <row r="13" spans="1:20" ht="15.75">
      <c r="A13" s="215" t="s">
        <v>179</v>
      </c>
      <c r="B13" s="234">
        <v>53</v>
      </c>
      <c r="C13" s="235">
        <v>334.2</v>
      </c>
      <c r="D13" s="235">
        <v>1008.3</v>
      </c>
      <c r="E13" s="236">
        <v>9845.2000000000007</v>
      </c>
      <c r="F13" s="236">
        <v>624.79999999999995</v>
      </c>
      <c r="G13" s="236">
        <v>4480.3</v>
      </c>
      <c r="H13" s="236">
        <v>642.1</v>
      </c>
      <c r="I13" s="236"/>
      <c r="J13" s="236"/>
      <c r="K13" s="236"/>
      <c r="L13" s="236"/>
      <c r="M13" s="236"/>
      <c r="N13" s="236"/>
      <c r="O13" s="236"/>
      <c r="P13" s="236"/>
      <c r="Q13" s="237">
        <v>4098</v>
      </c>
      <c r="R13" s="236"/>
      <c r="S13"/>
      <c r="T13" s="240"/>
    </row>
    <row r="14" spans="1:20" ht="15.75">
      <c r="A14" s="215" t="s">
        <v>412</v>
      </c>
      <c r="B14" s="235">
        <v>13.2</v>
      </c>
      <c r="C14" s="235">
        <v>9.5</v>
      </c>
      <c r="D14" s="235">
        <v>23301.599999999999</v>
      </c>
      <c r="E14" s="237">
        <v>3613</v>
      </c>
      <c r="F14" s="237">
        <v>3210.6</v>
      </c>
      <c r="G14" s="236"/>
      <c r="H14" s="236">
        <v>186.4</v>
      </c>
      <c r="I14" s="236"/>
      <c r="J14" s="236"/>
      <c r="K14" s="236"/>
      <c r="L14" s="236"/>
      <c r="M14" s="237">
        <v>216</v>
      </c>
      <c r="N14" s="236"/>
      <c r="O14" s="236"/>
      <c r="P14" s="236"/>
      <c r="Q14" s="236"/>
      <c r="R14" s="236"/>
      <c r="S14" s="238"/>
      <c r="T14" s="239"/>
    </row>
    <row r="15" spans="1:20" ht="15.75">
      <c r="A15" s="215" t="s">
        <v>413</v>
      </c>
      <c r="B15" s="235">
        <v>2804.4</v>
      </c>
      <c r="C15" s="235" t="s">
        <v>344</v>
      </c>
      <c r="D15" s="235">
        <v>14698.4</v>
      </c>
      <c r="E15" s="236">
        <v>78632.2</v>
      </c>
      <c r="F15" s="236">
        <v>3715.3</v>
      </c>
      <c r="G15" s="236"/>
      <c r="H15" s="236">
        <v>573.70000000000005</v>
      </c>
      <c r="I15" s="236">
        <v>47259.6</v>
      </c>
      <c r="J15" s="237">
        <v>3179</v>
      </c>
      <c r="K15" s="236"/>
      <c r="L15" s="236">
        <v>262.2</v>
      </c>
      <c r="M15" s="236"/>
      <c r="N15" s="236">
        <v>18553.3</v>
      </c>
      <c r="O15" s="236">
        <v>369.6</v>
      </c>
      <c r="P15" s="237">
        <v>1200</v>
      </c>
      <c r="Q15" s="236">
        <v>3519.5</v>
      </c>
      <c r="R15" s="236"/>
      <c r="S15"/>
      <c r="T15" s="240"/>
    </row>
    <row r="16" spans="1:20" ht="15.75">
      <c r="A16" s="215" t="s">
        <v>414</v>
      </c>
      <c r="B16" s="235">
        <v>3581.5</v>
      </c>
      <c r="C16" s="235">
        <v>376.1</v>
      </c>
      <c r="D16" s="235">
        <v>15837.3</v>
      </c>
      <c r="E16" s="236">
        <v>24837.4</v>
      </c>
      <c r="F16" s="236"/>
      <c r="G16" s="236">
        <v>2484.6999999999998</v>
      </c>
      <c r="H16" s="236"/>
      <c r="I16" s="236"/>
      <c r="J16" s="236">
        <v>4712.6000000000004</v>
      </c>
      <c r="K16" s="236">
        <v>616</v>
      </c>
      <c r="L16" s="236">
        <v>475.8</v>
      </c>
      <c r="M16" s="236"/>
      <c r="N16" s="236">
        <v>9685.2999999999993</v>
      </c>
      <c r="O16" s="237">
        <v>83</v>
      </c>
      <c r="P16" s="236">
        <v>469.8</v>
      </c>
      <c r="Q16" s="236">
        <v>6310.2</v>
      </c>
      <c r="R16" s="236"/>
      <c r="S16"/>
      <c r="T16" s="240"/>
    </row>
    <row r="17" spans="1:20" ht="15.75">
      <c r="A17" s="215" t="s">
        <v>107</v>
      </c>
      <c r="B17" s="235">
        <v>28.9</v>
      </c>
      <c r="C17" s="235" t="s">
        <v>344</v>
      </c>
      <c r="D17" s="235">
        <v>5604.2</v>
      </c>
      <c r="E17" s="236">
        <v>16152.3</v>
      </c>
      <c r="F17" s="236">
        <v>316.3</v>
      </c>
      <c r="G17" s="236">
        <v>181.3</v>
      </c>
      <c r="H17" s="236"/>
      <c r="I17" s="236">
        <v>15654.7</v>
      </c>
      <c r="J17" s="236"/>
      <c r="K17" s="236"/>
      <c r="L17" s="236"/>
      <c r="M17" s="236"/>
      <c r="N17" s="236"/>
      <c r="O17" s="236"/>
      <c r="P17" s="236"/>
      <c r="Q17" s="236"/>
      <c r="R17" s="236"/>
      <c r="S17"/>
      <c r="T17" s="240"/>
    </row>
    <row r="18" spans="1:20" ht="15.75">
      <c r="A18" s="215" t="s">
        <v>415</v>
      </c>
      <c r="B18" s="235" t="s">
        <v>344</v>
      </c>
      <c r="C18" s="235" t="s">
        <v>344</v>
      </c>
      <c r="D18" s="235">
        <v>2008.2</v>
      </c>
      <c r="E18" s="236">
        <v>13327.7</v>
      </c>
      <c r="F18" s="236">
        <v>1348.7</v>
      </c>
      <c r="G18" s="236">
        <v>5824.3</v>
      </c>
      <c r="H18" s="236"/>
      <c r="I18" s="236"/>
      <c r="J18" s="236">
        <v>412.5</v>
      </c>
      <c r="K18" s="236"/>
      <c r="L18" s="236"/>
      <c r="M18" s="236"/>
      <c r="N18" s="236">
        <v>5742.2</v>
      </c>
      <c r="O18" s="236"/>
      <c r="P18" s="236"/>
      <c r="Q18" s="236"/>
      <c r="R18" s="236"/>
      <c r="S18" s="238"/>
      <c r="T18" s="239"/>
    </row>
    <row r="19" spans="1:20" ht="15.75">
      <c r="A19" s="215" t="s">
        <v>416</v>
      </c>
      <c r="B19" s="235">
        <v>17268.8</v>
      </c>
      <c r="C19" s="234">
        <v>12075</v>
      </c>
      <c r="D19" s="235">
        <v>9294.1</v>
      </c>
      <c r="E19" s="236">
        <v>18143.400000000001</v>
      </c>
      <c r="F19" s="237">
        <v>264</v>
      </c>
      <c r="G19" s="236">
        <v>13333.1</v>
      </c>
      <c r="H19" s="236"/>
      <c r="I19" s="236"/>
      <c r="J19" s="236"/>
      <c r="K19" s="236">
        <v>107.3</v>
      </c>
      <c r="L19" s="236"/>
      <c r="M19" s="236"/>
      <c r="N19" s="236"/>
      <c r="O19" s="236"/>
      <c r="P19" s="236"/>
      <c r="Q19" s="237">
        <v>4439</v>
      </c>
      <c r="R19" s="236"/>
      <c r="S19"/>
      <c r="T19" s="240"/>
    </row>
    <row r="20" spans="1:20" ht="15.75">
      <c r="A20" s="215" t="s">
        <v>417</v>
      </c>
      <c r="B20" s="235">
        <v>33180.300000000003</v>
      </c>
      <c r="C20" s="235">
        <v>30590.1</v>
      </c>
      <c r="D20" s="235">
        <v>20326.8</v>
      </c>
      <c r="E20" s="236">
        <v>40968.9</v>
      </c>
      <c r="F20" s="236">
        <v>283.60000000000002</v>
      </c>
      <c r="G20" s="236">
        <v>168.9</v>
      </c>
      <c r="H20" s="236">
        <v>117.2</v>
      </c>
      <c r="I20" s="236">
        <v>28288.3</v>
      </c>
      <c r="J20" s="236">
        <v>46.6</v>
      </c>
      <c r="K20" s="236">
        <v>594.29999999999995</v>
      </c>
      <c r="L20" s="236">
        <v>126.4</v>
      </c>
      <c r="M20" s="236"/>
      <c r="N20" s="236"/>
      <c r="O20" s="236"/>
      <c r="P20" s="237">
        <v>1600</v>
      </c>
      <c r="Q20" s="236">
        <v>9743.6</v>
      </c>
      <c r="R20" s="236"/>
      <c r="S20"/>
      <c r="T20" s="240"/>
    </row>
    <row r="21" spans="1:20" ht="15.75">
      <c r="A21" s="215" t="s">
        <v>418</v>
      </c>
      <c r="B21" s="234">
        <v>3500</v>
      </c>
      <c r="C21" s="234">
        <v>5500</v>
      </c>
      <c r="D21" s="235">
        <v>8151.1</v>
      </c>
      <c r="E21" s="236">
        <v>10506.5</v>
      </c>
      <c r="F21" s="236">
        <v>2771.3</v>
      </c>
      <c r="G21" s="236">
        <v>2417.6</v>
      </c>
      <c r="H21" s="236">
        <v>427.4</v>
      </c>
      <c r="I21" s="237">
        <v>240</v>
      </c>
      <c r="J21" s="236"/>
      <c r="K21" s="236"/>
      <c r="L21" s="236">
        <v>687.9</v>
      </c>
      <c r="M21" s="236"/>
      <c r="N21" s="236">
        <v>2848.2</v>
      </c>
      <c r="O21" s="236"/>
      <c r="P21" s="237">
        <v>300</v>
      </c>
      <c r="Q21" s="236">
        <v>814.1</v>
      </c>
      <c r="R21" s="236"/>
      <c r="S21"/>
      <c r="T21" s="240"/>
    </row>
    <row r="22" spans="1:20" ht="15.75">
      <c r="A22" s="215" t="s">
        <v>110</v>
      </c>
      <c r="B22" s="235">
        <v>3034.8</v>
      </c>
      <c r="C22" s="235">
        <v>5145.8999999999996</v>
      </c>
      <c r="D22" s="235">
        <v>6347.1</v>
      </c>
      <c r="E22" s="236">
        <v>43329.3</v>
      </c>
      <c r="F22" s="236">
        <v>4606.8999999999996</v>
      </c>
      <c r="G22" s="236">
        <v>3690.8</v>
      </c>
      <c r="H22" s="236">
        <v>37.4</v>
      </c>
      <c r="I22" s="236">
        <v>21195.9</v>
      </c>
      <c r="J22" s="237">
        <v>4928</v>
      </c>
      <c r="K22" s="236"/>
      <c r="L22" s="236"/>
      <c r="M22" s="236"/>
      <c r="N22" s="237">
        <v>1544</v>
      </c>
      <c r="O22" s="236"/>
      <c r="P22" s="236">
        <v>3736.7</v>
      </c>
      <c r="Q22" s="236">
        <v>3589.6</v>
      </c>
      <c r="R22" s="236"/>
      <c r="S22"/>
      <c r="T22" s="240"/>
    </row>
    <row r="23" spans="1:20" ht="15.75">
      <c r="A23" s="215" t="s">
        <v>419</v>
      </c>
      <c r="B23" s="235" t="s">
        <v>344</v>
      </c>
      <c r="C23" s="235">
        <v>504.5</v>
      </c>
      <c r="D23" s="235">
        <v>966.3</v>
      </c>
      <c r="E23" s="236">
        <v>18251.900000000001</v>
      </c>
      <c r="F23" s="236">
        <v>522.5</v>
      </c>
      <c r="G23" s="236"/>
      <c r="H23" s="236">
        <v>270.7</v>
      </c>
      <c r="I23" s="236"/>
      <c r="J23" s="236">
        <v>375.4</v>
      </c>
      <c r="K23" s="236">
        <v>1544.2</v>
      </c>
      <c r="L23" s="237">
        <v>232</v>
      </c>
      <c r="M23" s="236"/>
      <c r="N23" s="236">
        <v>3228.8</v>
      </c>
      <c r="O23" s="236"/>
      <c r="P23" s="236">
        <v>1527.9</v>
      </c>
      <c r="Q23" s="236">
        <v>9443.4</v>
      </c>
      <c r="R23" s="237">
        <v>1107</v>
      </c>
      <c r="S23"/>
      <c r="T23" s="240"/>
    </row>
    <row r="24" spans="1:20" ht="15.75">
      <c r="A24" s="215" t="s">
        <v>420</v>
      </c>
      <c r="B24" s="235">
        <v>16.899999999999999</v>
      </c>
      <c r="C24" s="235">
        <v>4841.8999999999996</v>
      </c>
      <c r="D24" s="235">
        <v>22381.3</v>
      </c>
      <c r="E24" s="236">
        <v>43315.4</v>
      </c>
      <c r="F24" s="236">
        <v>1871.4</v>
      </c>
      <c r="G24" s="236">
        <v>14273.9</v>
      </c>
      <c r="H24" s="237">
        <v>18</v>
      </c>
      <c r="I24" s="236">
        <v>25634.799999999999</v>
      </c>
      <c r="J24" s="236"/>
      <c r="K24" s="236"/>
      <c r="L24" s="236"/>
      <c r="M24" s="236"/>
      <c r="N24" s="236"/>
      <c r="O24" s="236"/>
      <c r="P24" s="236"/>
      <c r="Q24" s="236">
        <v>1517.3</v>
      </c>
      <c r="R24" s="236"/>
      <c r="S24"/>
      <c r="T24" s="240"/>
    </row>
    <row r="25" spans="1:20" ht="15.75">
      <c r="A25" s="215" t="s">
        <v>112</v>
      </c>
      <c r="B25" s="235" t="s">
        <v>344</v>
      </c>
      <c r="C25" s="235" t="s">
        <v>344</v>
      </c>
      <c r="D25" s="235">
        <v>6557.1</v>
      </c>
      <c r="E25" s="236">
        <v>2316.5</v>
      </c>
      <c r="F25" s="236">
        <v>1155.5</v>
      </c>
      <c r="G25" s="236"/>
      <c r="H25" s="236"/>
      <c r="I25" s="236"/>
      <c r="J25" s="236"/>
      <c r="K25" s="237">
        <v>311</v>
      </c>
      <c r="L25" s="236"/>
      <c r="M25" s="236"/>
      <c r="N25" s="237">
        <v>850</v>
      </c>
      <c r="O25" s="236"/>
      <c r="P25" s="236"/>
      <c r="Q25" s="236"/>
      <c r="R25" s="236"/>
      <c r="S25"/>
      <c r="T25" s="240"/>
    </row>
    <row r="26" spans="1:20" ht="15.75">
      <c r="A26" s="215" t="s">
        <v>421</v>
      </c>
      <c r="B26" s="235">
        <v>22961.3</v>
      </c>
      <c r="C26" s="234">
        <v>44471</v>
      </c>
      <c r="D26" s="235">
        <v>119836.2</v>
      </c>
      <c r="E26" s="236">
        <v>257619.9</v>
      </c>
      <c r="F26" s="236">
        <v>50785.4</v>
      </c>
      <c r="G26" s="236">
        <v>25250.5</v>
      </c>
      <c r="H26" s="236">
        <v>8936.7000000000007</v>
      </c>
      <c r="I26" s="236">
        <v>98717.1</v>
      </c>
      <c r="J26" s="236">
        <v>2834.3</v>
      </c>
      <c r="K26" s="236">
        <v>1499.8</v>
      </c>
      <c r="L26" s="236">
        <v>152.9</v>
      </c>
      <c r="M26" s="236">
        <v>9580.4</v>
      </c>
      <c r="N26" s="236">
        <v>889.4</v>
      </c>
      <c r="O26" s="236">
        <v>0.5</v>
      </c>
      <c r="P26" s="236">
        <v>28788.3</v>
      </c>
      <c r="Q26" s="236">
        <v>29697.4</v>
      </c>
      <c r="R26" s="236">
        <v>487.2</v>
      </c>
      <c r="S26"/>
      <c r="T26" s="240"/>
    </row>
    <row r="27" spans="1:20" ht="15.75">
      <c r="A27" s="215" t="s">
        <v>187</v>
      </c>
      <c r="B27" s="235">
        <v>3593.1</v>
      </c>
      <c r="C27" s="235">
        <v>1822.4</v>
      </c>
      <c r="D27" s="235">
        <v>6180.6</v>
      </c>
      <c r="E27" s="236">
        <v>6198.5</v>
      </c>
      <c r="F27" s="236">
        <v>2113.9</v>
      </c>
      <c r="G27" s="236">
        <v>188.4</v>
      </c>
      <c r="H27" s="236"/>
      <c r="I27" s="236"/>
      <c r="J27" s="237">
        <v>1109</v>
      </c>
      <c r="K27" s="236"/>
      <c r="L27" s="236"/>
      <c r="M27" s="236"/>
      <c r="N27" s="236">
        <v>1259.8</v>
      </c>
      <c r="O27" s="236"/>
      <c r="P27" s="236">
        <v>1527.4</v>
      </c>
      <c r="Q27" s="236"/>
      <c r="R27" s="236"/>
      <c r="S27"/>
      <c r="T27" s="240"/>
    </row>
    <row r="28" spans="1:20" ht="15.75">
      <c r="A28" s="215" t="s">
        <v>188</v>
      </c>
      <c r="B28" s="235" t="s">
        <v>344</v>
      </c>
      <c r="C28" s="235" t="s">
        <v>344</v>
      </c>
      <c r="D28" s="235">
        <v>5352.2</v>
      </c>
      <c r="E28" s="236">
        <v>3198.3</v>
      </c>
      <c r="F28" s="236"/>
      <c r="G28" s="236"/>
      <c r="H28" s="236"/>
      <c r="I28" s="236"/>
      <c r="J28" s="237">
        <v>455</v>
      </c>
      <c r="K28" s="236"/>
      <c r="L28" s="236"/>
      <c r="M28" s="236"/>
      <c r="N28" s="236"/>
      <c r="O28" s="236">
        <v>40.1</v>
      </c>
      <c r="P28" s="236"/>
      <c r="Q28" s="236"/>
      <c r="R28" s="236">
        <v>2703.2</v>
      </c>
      <c r="S28"/>
      <c r="T28" s="240"/>
    </row>
    <row r="29" spans="1:20" ht="27" customHeight="1">
      <c r="A29" s="221" t="s">
        <v>422</v>
      </c>
      <c r="B29" s="235">
        <v>11869.8</v>
      </c>
      <c r="C29" s="235">
        <v>12408.4</v>
      </c>
      <c r="D29" s="235">
        <v>51699.8</v>
      </c>
      <c r="E29" s="236">
        <v>52153.3</v>
      </c>
      <c r="F29" s="236">
        <v>9421.5</v>
      </c>
      <c r="G29" s="237">
        <v>7115</v>
      </c>
      <c r="H29" s="236"/>
      <c r="I29" s="236">
        <v>5496.7</v>
      </c>
      <c r="J29" s="236">
        <v>32.6</v>
      </c>
      <c r="K29" s="237">
        <v>36</v>
      </c>
      <c r="L29" s="236">
        <v>82.5</v>
      </c>
      <c r="M29" s="236">
        <v>3762.1</v>
      </c>
      <c r="N29" s="236">
        <v>730.3</v>
      </c>
      <c r="O29" s="236"/>
      <c r="P29" s="236"/>
      <c r="Q29" s="236">
        <v>25476.6</v>
      </c>
      <c r="R29" s="236"/>
      <c r="S29"/>
      <c r="T29" s="240"/>
    </row>
    <row r="30" spans="1:20" ht="15.75">
      <c r="S30"/>
      <c r="T30" s="240"/>
    </row>
    <row r="31" spans="1:20" ht="15.75">
      <c r="D31" s="224"/>
      <c r="E31" s="224"/>
      <c r="S31"/>
      <c r="T31" s="240"/>
    </row>
    <row r="32" spans="1:20" ht="15.75">
      <c r="S32"/>
      <c r="T32" s="240"/>
    </row>
    <row r="33" spans="19:20" ht="15.75">
      <c r="S33"/>
      <c r="T33" s="240"/>
    </row>
    <row r="34" spans="19:20" ht="15.75">
      <c r="S34"/>
      <c r="T34" s="240"/>
    </row>
    <row r="35" spans="19:20" ht="15.75">
      <c r="S35"/>
      <c r="T35" s="240"/>
    </row>
    <row r="36" spans="19:20" ht="15.75">
      <c r="S36"/>
      <c r="T36" s="240"/>
    </row>
    <row r="37" spans="19:20" ht="15.75">
      <c r="S37"/>
      <c r="T37" s="240"/>
    </row>
    <row r="38" spans="19:20" ht="15.75">
      <c r="S38"/>
      <c r="T38" s="240"/>
    </row>
    <row r="39" spans="19:20" ht="15.75">
      <c r="S39"/>
      <c r="T39" s="240"/>
    </row>
    <row r="40" spans="19:20" ht="15.75">
      <c r="S40"/>
      <c r="T40" s="240"/>
    </row>
  </sheetData>
  <mergeCells count="5">
    <mergeCell ref="A1:R1"/>
    <mergeCell ref="A2:A3"/>
    <mergeCell ref="B2:C2"/>
    <mergeCell ref="D2:E2"/>
    <mergeCell ref="F2:R2"/>
  </mergeCells>
  <pageMargins left="0" right="0" top="0.75" bottom="0.75" header="0.3" footer="0.3"/>
  <pageSetup scale="8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2" sqref="H12"/>
    </sheetView>
  </sheetViews>
  <sheetFormatPr defaultRowHeight="15"/>
  <cols>
    <col min="1" max="1" width="57.7109375" style="207" customWidth="1"/>
    <col min="2" max="2" width="14.85546875" style="207" customWidth="1"/>
    <col min="3" max="3" width="14.7109375" style="207" customWidth="1"/>
    <col min="4" max="4" width="15" style="207" customWidth="1"/>
    <col min="5" max="5" width="15.42578125" style="207" customWidth="1"/>
    <col min="6" max="16384" width="9.140625" style="207"/>
  </cols>
  <sheetData>
    <row r="1" spans="1:5" ht="28.5" customHeight="1">
      <c r="A1" s="246" t="s">
        <v>442</v>
      </c>
      <c r="B1" s="246"/>
      <c r="C1" s="246"/>
      <c r="D1" s="246"/>
      <c r="E1" s="246"/>
    </row>
    <row r="2" spans="1:5" ht="15.75" customHeight="1">
      <c r="A2" s="241" t="s">
        <v>443</v>
      </c>
      <c r="B2" s="208">
        <v>2013</v>
      </c>
      <c r="C2" s="208">
        <v>2014</v>
      </c>
      <c r="D2" s="208">
        <v>2015</v>
      </c>
      <c r="E2" s="210">
        <v>2016</v>
      </c>
    </row>
    <row r="3" spans="1:5">
      <c r="A3" s="223" t="s">
        <v>405</v>
      </c>
      <c r="B3" s="214">
        <v>1441479.2</v>
      </c>
      <c r="C3" s="214">
        <v>1449166.2</v>
      </c>
      <c r="D3" s="214">
        <v>1920139.8</v>
      </c>
      <c r="E3" s="214">
        <v>1723708.5</v>
      </c>
    </row>
    <row r="4" spans="1:5">
      <c r="A4" s="215" t="s">
        <v>444</v>
      </c>
      <c r="B4" s="217">
        <v>156500</v>
      </c>
      <c r="C4" s="217">
        <v>279000</v>
      </c>
      <c r="D4" s="217" t="s">
        <v>344</v>
      </c>
      <c r="E4" s="217" t="s">
        <v>344</v>
      </c>
    </row>
    <row r="5" spans="1:5">
      <c r="A5" s="215" t="s">
        <v>445</v>
      </c>
      <c r="B5" s="217">
        <v>422159.2</v>
      </c>
      <c r="C5" s="217">
        <v>453080</v>
      </c>
      <c r="D5" s="217">
        <v>988636</v>
      </c>
      <c r="E5" s="217">
        <v>589576</v>
      </c>
    </row>
    <row r="6" spans="1:5">
      <c r="A6" s="215" t="s">
        <v>446</v>
      </c>
      <c r="B6" s="217">
        <v>788960</v>
      </c>
      <c r="C6" s="217">
        <v>517659.1</v>
      </c>
      <c r="D6" s="217">
        <v>814636.2</v>
      </c>
      <c r="E6" s="217">
        <v>989964.9</v>
      </c>
    </row>
    <row r="7" spans="1:5">
      <c r="A7" s="215" t="s">
        <v>447</v>
      </c>
      <c r="B7" s="217">
        <v>760</v>
      </c>
      <c r="C7" s="217">
        <v>1490</v>
      </c>
      <c r="D7" s="217">
        <v>1355</v>
      </c>
      <c r="E7" s="217">
        <v>730</v>
      </c>
    </row>
    <row r="8" spans="1:5" ht="15" customHeight="1">
      <c r="A8" s="215" t="s">
        <v>448</v>
      </c>
      <c r="B8" s="217" t="s">
        <v>344</v>
      </c>
      <c r="C8" s="217" t="s">
        <v>344</v>
      </c>
      <c r="D8" s="217">
        <v>1735.6</v>
      </c>
      <c r="E8" s="217">
        <v>600</v>
      </c>
    </row>
    <row r="9" spans="1:5" ht="15" customHeight="1">
      <c r="A9" s="215" t="s">
        <v>449</v>
      </c>
      <c r="B9" s="217" t="s">
        <v>344</v>
      </c>
      <c r="C9" s="217" t="s">
        <v>344</v>
      </c>
      <c r="D9" s="217">
        <v>3000</v>
      </c>
      <c r="E9" s="217">
        <v>5315</v>
      </c>
    </row>
    <row r="10" spans="1:5">
      <c r="A10" s="215" t="s">
        <v>450</v>
      </c>
      <c r="B10" s="217" t="s">
        <v>344</v>
      </c>
      <c r="C10" s="217">
        <v>95620</v>
      </c>
      <c r="D10" s="217">
        <v>10275</v>
      </c>
      <c r="E10" s="217">
        <v>5518</v>
      </c>
    </row>
    <row r="11" spans="1:5">
      <c r="A11" s="215" t="s">
        <v>451</v>
      </c>
      <c r="B11" s="217">
        <v>4500</v>
      </c>
      <c r="C11" s="217">
        <v>3163</v>
      </c>
      <c r="D11" s="217">
        <v>2749.3</v>
      </c>
      <c r="E11" s="217">
        <v>2713.8</v>
      </c>
    </row>
    <row r="12" spans="1:5" ht="15" customHeight="1">
      <c r="A12" s="215" t="s">
        <v>452</v>
      </c>
      <c r="B12" s="217" t="s">
        <v>344</v>
      </c>
      <c r="C12" s="217" t="s">
        <v>344</v>
      </c>
      <c r="D12" s="217" t="s">
        <v>344</v>
      </c>
      <c r="E12" s="217">
        <v>1384</v>
      </c>
    </row>
    <row r="13" spans="1:5">
      <c r="A13" s="215" t="s">
        <v>453</v>
      </c>
      <c r="B13" s="217">
        <v>68600</v>
      </c>
      <c r="C13" s="217">
        <v>99154.1</v>
      </c>
      <c r="D13" s="217">
        <v>97752.7</v>
      </c>
      <c r="E13" s="217">
        <v>127906.8</v>
      </c>
    </row>
    <row r="15" spans="1:5">
      <c r="D15" s="224"/>
      <c r="E15" s="224"/>
    </row>
  </sheetData>
  <mergeCells count="1">
    <mergeCell ref="A1:E1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20" sqref="I20"/>
    </sheetView>
  </sheetViews>
  <sheetFormatPr defaultRowHeight="15"/>
  <cols>
    <col min="1" max="1" width="58.42578125" style="207" customWidth="1"/>
    <col min="2" max="2" width="10.28515625" style="207" customWidth="1"/>
    <col min="3" max="4" width="10.140625" style="207" customWidth="1"/>
    <col min="5" max="5" width="9.85546875" style="207" customWidth="1"/>
    <col min="6" max="16384" width="9.140625" style="207"/>
  </cols>
  <sheetData>
    <row r="1" spans="1:5" ht="28.5" customHeight="1">
      <c r="A1" s="246" t="s">
        <v>454</v>
      </c>
      <c r="B1" s="246"/>
      <c r="C1" s="246"/>
      <c r="D1" s="246"/>
      <c r="E1" s="246"/>
    </row>
    <row r="2" spans="1:5">
      <c r="A2" s="241" t="s">
        <v>443</v>
      </c>
      <c r="B2" s="208">
        <v>2013</v>
      </c>
      <c r="C2" s="208">
        <v>2014</v>
      </c>
      <c r="D2" s="208">
        <v>2015</v>
      </c>
      <c r="E2" s="210">
        <v>2016</v>
      </c>
    </row>
    <row r="3" spans="1:5">
      <c r="A3" s="223" t="s">
        <v>405</v>
      </c>
      <c r="B3" s="213">
        <v>1435346</v>
      </c>
      <c r="C3" s="214">
        <v>1285528.1000000001</v>
      </c>
      <c r="D3" s="214">
        <v>2036081.4</v>
      </c>
      <c r="E3" s="213">
        <v>1950543.7</v>
      </c>
    </row>
    <row r="4" spans="1:5">
      <c r="A4" s="215" t="s">
        <v>444</v>
      </c>
      <c r="B4" s="217">
        <v>156500</v>
      </c>
      <c r="C4" s="217">
        <v>216000</v>
      </c>
      <c r="D4" s="217">
        <v>201000</v>
      </c>
      <c r="E4" s="217">
        <v>389400</v>
      </c>
    </row>
    <row r="5" spans="1:5">
      <c r="A5" s="215" t="s">
        <v>445</v>
      </c>
      <c r="B5" s="217">
        <v>416026</v>
      </c>
      <c r="C5" s="217">
        <v>366780</v>
      </c>
      <c r="D5" s="218">
        <v>886673.9</v>
      </c>
      <c r="E5" s="217">
        <v>443258</v>
      </c>
    </row>
    <row r="6" spans="1:5">
      <c r="A6" s="215" t="s">
        <v>446</v>
      </c>
      <c r="B6" s="217">
        <v>788960</v>
      </c>
      <c r="C6" s="217">
        <v>503721</v>
      </c>
      <c r="D6" s="218">
        <v>830804.9</v>
      </c>
      <c r="E6" s="218">
        <v>973926.8</v>
      </c>
    </row>
    <row r="7" spans="1:5">
      <c r="A7" s="215" t="s">
        <v>447</v>
      </c>
      <c r="B7" s="217">
        <v>760</v>
      </c>
      <c r="C7" s="217">
        <v>1090</v>
      </c>
      <c r="D7" s="217">
        <v>1005</v>
      </c>
      <c r="E7" s="217">
        <v>1230</v>
      </c>
    </row>
    <row r="8" spans="1:5" ht="15" customHeight="1">
      <c r="A8" s="215" t="s">
        <v>448</v>
      </c>
      <c r="B8" s="218" t="s">
        <v>344</v>
      </c>
      <c r="C8" s="218" t="s">
        <v>344</v>
      </c>
      <c r="D8" s="218">
        <v>1735.6</v>
      </c>
      <c r="E8" s="217">
        <v>600</v>
      </c>
    </row>
    <row r="9" spans="1:5" ht="15" customHeight="1">
      <c r="A9" s="215" t="s">
        <v>449</v>
      </c>
      <c r="B9" s="218" t="s">
        <v>344</v>
      </c>
      <c r="C9" s="218" t="s">
        <v>344</v>
      </c>
      <c r="D9" s="217">
        <v>3555</v>
      </c>
      <c r="E9" s="217">
        <v>5315</v>
      </c>
    </row>
    <row r="10" spans="1:5">
      <c r="A10" s="215" t="s">
        <v>450</v>
      </c>
      <c r="B10" s="218" t="s">
        <v>344</v>
      </c>
      <c r="C10" s="217">
        <v>95620</v>
      </c>
      <c r="D10" s="217">
        <v>10805</v>
      </c>
      <c r="E10" s="217">
        <v>5518</v>
      </c>
    </row>
    <row r="11" spans="1:5">
      <c r="A11" s="215" t="s">
        <v>451</v>
      </c>
      <c r="B11" s="217">
        <v>4500</v>
      </c>
      <c r="C11" s="217">
        <v>3163</v>
      </c>
      <c r="D11" s="218">
        <v>2749.3</v>
      </c>
      <c r="E11" s="218">
        <v>2713.8</v>
      </c>
    </row>
    <row r="12" spans="1:5">
      <c r="A12" s="215" t="s">
        <v>455</v>
      </c>
      <c r="B12" s="218" t="s">
        <v>344</v>
      </c>
      <c r="C12" s="218" t="s">
        <v>344</v>
      </c>
      <c r="D12" s="218" t="s">
        <v>344</v>
      </c>
      <c r="E12" s="218">
        <v>35.299999999999997</v>
      </c>
    </row>
    <row r="13" spans="1:5" ht="15" customHeight="1">
      <c r="A13" s="215" t="s">
        <v>456</v>
      </c>
      <c r="B13" s="218" t="s">
        <v>344</v>
      </c>
      <c r="C13" s="218" t="s">
        <v>344</v>
      </c>
      <c r="D13" s="218" t="s">
        <v>344</v>
      </c>
      <c r="E13" s="217">
        <v>640</v>
      </c>
    </row>
    <row r="14" spans="1:5">
      <c r="A14" s="215" t="s">
        <v>457</v>
      </c>
      <c r="B14" s="217">
        <v>68600</v>
      </c>
      <c r="C14" s="218">
        <v>99154.1</v>
      </c>
      <c r="D14" s="218">
        <v>97752.7</v>
      </c>
      <c r="E14" s="218">
        <v>127906.8</v>
      </c>
    </row>
    <row r="16" spans="1:5">
      <c r="D16" s="224"/>
      <c r="E16" s="224"/>
    </row>
  </sheetData>
  <mergeCells count="1">
    <mergeCell ref="A1:E1"/>
  </mergeCells>
  <pageMargins left="0.45" right="0.2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NVVR </vt:lpstr>
      <vt:lpstr>negdsen tusuv</vt:lpstr>
      <vt:lpstr>tusuv</vt:lpstr>
      <vt:lpstr>orlogo</vt:lpstr>
      <vt:lpstr>zarlaga</vt:lpstr>
      <vt:lpstr>tatvariin orlogo</vt:lpstr>
      <vt:lpstr>tusviin ur, avlaga</vt:lpstr>
      <vt:lpstr>aj uildveriin uildverlelt</vt:lpstr>
      <vt:lpstr>aj uildveriin borluulalt</vt:lpstr>
      <vt:lpstr>ND1</vt:lpstr>
      <vt:lpstr>ND2</vt:lpstr>
      <vt:lpstr>une</vt:lpstr>
      <vt:lpstr>Maliin une</vt:lpstr>
      <vt:lpstr>Bank</vt:lpstr>
      <vt:lpstr>horogdol aimgiin dungeer</vt:lpstr>
      <vt:lpstr>horsum</vt:lpstr>
      <vt:lpstr>em2</vt:lpstr>
      <vt:lpstr>em4</vt:lpstr>
      <vt:lpstr>em5</vt:lpstr>
      <vt:lpstr>em6</vt:lpstr>
      <vt:lpstr>em7</vt:lpstr>
      <vt:lpstr>gx2</vt:lpstr>
      <vt:lpstr>gx4</vt:lpstr>
      <vt:lpstr>gx5</vt:lpstr>
      <vt:lpstr>Sheet1</vt:lpstr>
    </vt:vector>
  </TitlesOfParts>
  <Company>Mongolia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Sarmandakh</cp:lastModifiedBy>
  <cp:lastPrinted>2016-03-14T09:08:05Z</cp:lastPrinted>
  <dcterms:created xsi:type="dcterms:W3CDTF">2009-02-02T03:51:13Z</dcterms:created>
  <dcterms:modified xsi:type="dcterms:W3CDTF">2016-03-14T09:08:11Z</dcterms:modified>
</cp:coreProperties>
</file>