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2255" windowHeight="5985"/>
  </bookViews>
  <sheets>
    <sheet name="NVVR " sheetId="38" r:id="rId1"/>
    <sheet name="negdsen tusuv" sheetId="130" r:id="rId2"/>
    <sheet name="tusuv" sheetId="131" r:id="rId3"/>
    <sheet name="orlogo" sheetId="132" r:id="rId4"/>
    <sheet name="zarlaga" sheetId="133" r:id="rId5"/>
    <sheet name="tatvariin orlogo" sheetId="154" r:id="rId6"/>
    <sheet name="tusviin ur, avlaga" sheetId="135" r:id="rId7"/>
    <sheet name="aj uildveriin uildverlelt" sheetId="138" r:id="rId8"/>
    <sheet name="aj uildveriin borluulalt" sheetId="137" r:id="rId9"/>
    <sheet name="8 (12)" sheetId="77" r:id="rId10"/>
    <sheet name="8 (11)" sheetId="107" r:id="rId11"/>
    <sheet name="une" sheetId="21" r:id="rId12"/>
    <sheet name="Bank" sheetId="108" r:id="rId13"/>
    <sheet name="horogdol aimgiin dungeer" sheetId="143" r:id="rId14"/>
    <sheet name="horsum" sheetId="144" r:id="rId15"/>
    <sheet name="maliin une" sheetId="145" r:id="rId16"/>
    <sheet name="em2" sheetId="146" r:id="rId17"/>
    <sheet name="em4" sheetId="147" r:id="rId18"/>
    <sheet name="em5" sheetId="148" r:id="rId19"/>
    <sheet name="em6" sheetId="149" r:id="rId20"/>
    <sheet name="em7" sheetId="150" r:id="rId21"/>
    <sheet name="gx2" sheetId="151" r:id="rId22"/>
    <sheet name="gx4" sheetId="152" r:id="rId23"/>
    <sheet name="gx5" sheetId="153" r:id="rId24"/>
  </sheets>
  <externalReferences>
    <externalReference r:id="rId25"/>
    <externalReference r:id="rId26"/>
  </externalReferences>
  <definedNames>
    <definedName name="_Sort" localSheetId="10" hidden="1">#REF!</definedName>
    <definedName name="_Sort" localSheetId="9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0" hidden="1">#REF!</definedName>
    <definedName name="_Sort" hidden="1">#REF!</definedName>
    <definedName name="maltaiiiii" hidden="1">#REF!</definedName>
    <definedName name="sum" hidden="1">#REF!</definedName>
  </definedNames>
  <calcPr calcId="145621"/>
</workbook>
</file>

<file path=xl/calcChain.xml><?xml version="1.0" encoding="utf-8"?>
<calcChain xmlns="http://schemas.openxmlformats.org/spreadsheetml/2006/main">
  <c r="E3" i="154" l="1"/>
  <c r="D51" i="145"/>
  <c r="D50" i="145"/>
  <c r="D49" i="145"/>
  <c r="D48" i="145"/>
  <c r="D47" i="145"/>
  <c r="D46" i="145"/>
  <c r="D45" i="145"/>
  <c r="D44" i="145"/>
  <c r="D43" i="145"/>
  <c r="D38" i="145"/>
  <c r="D37" i="145"/>
  <c r="D36" i="145"/>
  <c r="D35" i="145"/>
  <c r="D34" i="145"/>
  <c r="D33" i="145"/>
  <c r="D32" i="145"/>
  <c r="D31" i="145"/>
  <c r="D30" i="145"/>
  <c r="D29" i="145"/>
  <c r="D28" i="145"/>
  <c r="D27" i="145"/>
  <c r="D26" i="145"/>
  <c r="D25" i="145"/>
  <c r="D24" i="145"/>
  <c r="D23" i="145"/>
  <c r="D22" i="145"/>
  <c r="D21" i="145"/>
  <c r="D20" i="145"/>
  <c r="D19" i="145"/>
  <c r="D18" i="145"/>
  <c r="D17" i="145"/>
  <c r="D16" i="145"/>
  <c r="D15" i="145"/>
  <c r="D14" i="145"/>
  <c r="D13" i="145"/>
  <c r="D12" i="145"/>
  <c r="D11" i="145"/>
  <c r="D10" i="145"/>
  <c r="D9" i="145"/>
  <c r="D8" i="145"/>
  <c r="D7" i="145"/>
  <c r="D6" i="145"/>
  <c r="D5" i="145"/>
  <c r="D4" i="145"/>
  <c r="K31" i="144"/>
  <c r="H7" i="144"/>
  <c r="E7" i="144"/>
  <c r="F7" i="144" s="1"/>
  <c r="C7" i="144"/>
  <c r="I30" i="144"/>
  <c r="G30" i="144"/>
  <c r="F30" i="144"/>
  <c r="I29" i="144"/>
  <c r="G29" i="144"/>
  <c r="F29" i="144"/>
  <c r="I28" i="144"/>
  <c r="G28" i="144"/>
  <c r="F28" i="144"/>
  <c r="I27" i="144"/>
  <c r="G27" i="144"/>
  <c r="F27" i="144"/>
  <c r="I26" i="144"/>
  <c r="G26" i="144"/>
  <c r="F26" i="144"/>
  <c r="I25" i="144"/>
  <c r="G25" i="144"/>
  <c r="F25" i="144"/>
  <c r="G24" i="144"/>
  <c r="F24" i="144"/>
  <c r="I23" i="144"/>
  <c r="G23" i="144"/>
  <c r="F23" i="144"/>
  <c r="I22" i="144"/>
  <c r="G22" i="144"/>
  <c r="F22" i="144"/>
  <c r="I21" i="144"/>
  <c r="G21" i="144"/>
  <c r="F21" i="144"/>
  <c r="G20" i="144"/>
  <c r="F20" i="144"/>
  <c r="I19" i="144"/>
  <c r="G19" i="144"/>
  <c r="F19" i="144"/>
  <c r="I18" i="144"/>
  <c r="G18" i="144"/>
  <c r="F18" i="144"/>
  <c r="I17" i="144"/>
  <c r="G17" i="144"/>
  <c r="F17" i="144"/>
  <c r="I16" i="144"/>
  <c r="G16" i="144"/>
  <c r="F16" i="144"/>
  <c r="I15" i="144"/>
  <c r="G15" i="144"/>
  <c r="F15" i="144"/>
  <c r="I14" i="144"/>
  <c r="G14" i="144"/>
  <c r="F14" i="144"/>
  <c r="I13" i="144"/>
  <c r="G13" i="144"/>
  <c r="F13" i="144"/>
  <c r="I12" i="144"/>
  <c r="G12" i="144"/>
  <c r="F12" i="144"/>
  <c r="I11" i="144"/>
  <c r="G11" i="144"/>
  <c r="F11" i="144"/>
  <c r="I10" i="144"/>
  <c r="G10" i="144"/>
  <c r="F10" i="144"/>
  <c r="I9" i="144"/>
  <c r="G9" i="144"/>
  <c r="F9" i="144"/>
  <c r="I8" i="144"/>
  <c r="G8" i="144"/>
  <c r="F8" i="144"/>
  <c r="L21" i="143"/>
  <c r="H21" i="143"/>
  <c r="F21" i="143"/>
  <c r="L20" i="143"/>
  <c r="F20" i="143"/>
  <c r="H20" i="143" s="1"/>
  <c r="L19" i="143"/>
  <c r="F19" i="143"/>
  <c r="H19" i="143" s="1"/>
  <c r="L18" i="143"/>
  <c r="H18" i="143"/>
  <c r="F18" i="143"/>
  <c r="L17" i="143"/>
  <c r="H17" i="143"/>
  <c r="F17" i="143"/>
  <c r="L16" i="143"/>
  <c r="F16" i="143"/>
  <c r="H16" i="143" s="1"/>
  <c r="H14" i="143"/>
  <c r="F14" i="143"/>
  <c r="F11" i="143"/>
  <c r="H11" i="143" s="1"/>
  <c r="H10" i="143"/>
  <c r="F10" i="143"/>
  <c r="F9" i="143"/>
  <c r="H9" i="143" s="1"/>
  <c r="H8" i="143"/>
  <c r="F8" i="143"/>
  <c r="F7" i="143"/>
  <c r="H7" i="143" s="1"/>
  <c r="H6" i="143"/>
  <c r="F6" i="143"/>
  <c r="I7" i="144" l="1"/>
  <c r="G7" i="144"/>
  <c r="E3" i="138" l="1"/>
  <c r="D3" i="138"/>
  <c r="C3" i="138"/>
  <c r="E3" i="137"/>
  <c r="D3" i="137"/>
  <c r="C3" i="137"/>
  <c r="E3" i="133"/>
  <c r="D30" i="131"/>
  <c r="D29" i="131"/>
  <c r="D27" i="131"/>
  <c r="C27" i="131"/>
  <c r="B27" i="131"/>
  <c r="D26" i="131"/>
  <c r="D22" i="131"/>
  <c r="D15" i="131"/>
  <c r="D14" i="131"/>
  <c r="D13" i="131"/>
  <c r="D12" i="131"/>
  <c r="D11" i="131"/>
  <c r="D10" i="131"/>
  <c r="D9" i="131"/>
  <c r="D8" i="131"/>
  <c r="D7" i="131"/>
  <c r="C5" i="131"/>
  <c r="C4" i="131" s="1"/>
  <c r="B5" i="131"/>
  <c r="B4" i="131" s="1"/>
  <c r="D37" i="130"/>
  <c r="D33" i="130"/>
  <c r="D27" i="130"/>
  <c r="D25" i="130"/>
  <c r="D24" i="130"/>
  <c r="D23" i="130"/>
  <c r="D22" i="130"/>
  <c r="D21" i="130"/>
  <c r="D20" i="130"/>
  <c r="D19" i="130"/>
  <c r="D18" i="130"/>
  <c r="D17" i="130"/>
  <c r="D16" i="130"/>
  <c r="D15" i="130"/>
  <c r="D13" i="130"/>
  <c r="D10" i="130"/>
  <c r="D9" i="130"/>
  <c r="D6" i="130"/>
  <c r="D5" i="130"/>
  <c r="D4" i="130"/>
  <c r="D4" i="131" l="1"/>
  <c r="H32" i="108" l="1"/>
  <c r="F32" i="108"/>
  <c r="D32" i="108"/>
  <c r="B32" i="108"/>
  <c r="I20" i="108"/>
  <c r="H20" i="108"/>
  <c r="G20" i="108"/>
  <c r="F20" i="108"/>
  <c r="E20" i="108"/>
  <c r="D20" i="108"/>
  <c r="I8" i="108"/>
  <c r="H8" i="108"/>
  <c r="G8" i="108"/>
  <c r="F8" i="108"/>
  <c r="E8" i="108"/>
  <c r="D8" i="108"/>
  <c r="C8" i="108"/>
  <c r="B8" i="108"/>
  <c r="G6" i="77" l="1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E5" i="77" l="1"/>
  <c r="D5" i="107" l="1"/>
  <c r="C5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B5" i="107" l="1"/>
  <c r="F5" i="77"/>
  <c r="I7" i="77" l="1"/>
  <c r="I8" i="77"/>
  <c r="I9" i="77"/>
  <c r="I10" i="77"/>
  <c r="I1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6" i="77"/>
  <c r="I5" i="77"/>
  <c r="H7" i="77"/>
  <c r="H8" i="77"/>
  <c r="H9" i="77"/>
  <c r="H10" i="77"/>
  <c r="H11" i="77"/>
  <c r="H12" i="77"/>
  <c r="H13" i="77"/>
  <c r="H14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6" i="77"/>
  <c r="H5" i="77" l="1"/>
  <c r="G5" i="77"/>
</calcChain>
</file>

<file path=xl/sharedStrings.xml><?xml version="1.0" encoding="utf-8"?>
<sst xmlns="http://schemas.openxmlformats.org/spreadsheetml/2006/main" count="856" uniqueCount="470">
  <si>
    <t>Áàÿíç¿ðõ</t>
  </si>
  <si>
    <t>Ðàøààíò</t>
  </si>
  <si>
    <t>Òàðèàëàí</t>
  </si>
  <si>
    <t>Òºìºðáóëàã</t>
  </si>
  <si>
    <t>Ìºðºí</t>
  </si>
  <si>
    <t>Ýðäýíýáóëãàí</t>
  </si>
  <si>
    <t>Èõ-Óóë</t>
  </si>
  <si>
    <t>Öàãààí-Óóë</t>
  </si>
  <si>
    <t>Öàãààííóóð</t>
  </si>
  <si>
    <t>Áàðààíû á¿ëãýýð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</si>
  <si>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</si>
  <si>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</si>
  <si>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</si>
  <si>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</si>
  <si>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</si>
  <si>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</si>
  <si>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</si>
  <si>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</si>
  <si>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</si>
  <si>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</si>
  <si>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</si>
  <si>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</si>
  <si>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</si>
  <si>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</si>
  <si>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</si>
  <si>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</si>
  <si>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</si>
  <si>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</si>
  <si>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</si>
  <si>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</si>
  <si>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</si>
  <si>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</si>
  <si>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ÅÐªÍÕÈÉ ÈÍÄÅÊÑ</t>
  </si>
  <si>
    <t>01.   ÕYÍÑÍÈÉ ÁÀÐÀÀ, ÑÎÃÒÓÓÐÓÓËÀÕ ÁÓÑ ÓÍÄÀÀ</t>
  </si>
  <si>
    <t>01.1 ÕYÍÑÍÈÉ ÁÀÐÀÀ</t>
  </si>
  <si>
    <t>01.1.1  ÒÀËÕ, ÃÓÐÈË, ÁÓÄÀÀ</t>
  </si>
  <si>
    <t>01.1.2  ÌÀÕ, ÌÀÕÀÍ ÁYÒÝÝÃÄÝÕYYÍ</t>
  </si>
  <si>
    <t>01.1.4  ÑYY, ÑYYÍ ÁYÒÝÝÃÄÝÕYYÍ, ªÍÄªÃ</t>
  </si>
  <si>
    <t>01.1.5  ÒªÐªË ÁYÐÈÉÍ ªªÕ, ÒÎÑ</t>
  </si>
  <si>
    <t>01.1.6  ÆÈÌÑ, ÆÈÌÑÃÝÍÝ</t>
  </si>
  <si>
    <t>01.1.7  ÕYÍÑÍÈÉ ÍÎÃÎÎ</t>
  </si>
  <si>
    <t>01.1.8  ÑÀÀÕÀÐ, ÆÈÌÑÍÈÉ ×ÀÍÀÌÀË, ÇªÃÈÉÍ ÁÀË, ×ÈÕÝÐ, ØÎÊÎËÀÄ</t>
  </si>
  <si>
    <t>01.1.9  ÕYÍÑÍÈÉ ÁÓÑÀÄ ÁYÒÝÝÃÄÝÕYYÍ</t>
  </si>
  <si>
    <t>01.2 ÑÎÃÒÓÓÐÓÓËÀÕ ÁÓÑ ÓÍÄÀÀ</t>
  </si>
  <si>
    <t>02.   ÑÎÃÒÓÓÐÓÓËÀÕ ÓÍÄÀÀ, ÒÀÌÕÈ, ÌÀÍÑÓÓÐÓÓËÀÕ ÁÎÄÈÑ</t>
  </si>
  <si>
    <t>02.1 ÑÎÃÒÓÓÐÓÓËÀÕ ÓÍÄÀÀ</t>
  </si>
  <si>
    <t>02.2 ÒÀÌÕÈ</t>
  </si>
  <si>
    <t>03.    ÕÓÂÖÀÑ, ÁªÑ ÁÀÐÀÀ, ÃÓÒÀË</t>
  </si>
  <si>
    <t>03.1   ÕÓÂÖÀÑ, ÁªÑ ÁÀÐÀÀ</t>
  </si>
  <si>
    <t>03.1.1  ÕªÂªÍ, ÁªÑ ÁÀÐÀÀ</t>
  </si>
  <si>
    <t>03.1.2  ÁYÕ ÒªÐËÈÉÍ ÕÓÂÖÀÑ</t>
  </si>
  <si>
    <t>03.1.3  ÆÈÆÈÃ ÝÄËÝË, ÕÝÐÝÃÑÝË</t>
  </si>
  <si>
    <t>03.2  ÃÓÒÀË</t>
  </si>
  <si>
    <t>04.    ÎÐÎÍ ÑÓÓÖ, ÓÑ, ÖÀÕÈËÃÀÀÍ, ÕÈÉÍ ÁÎËÎÍ ÁÓÑÀÄ ÒYËØ</t>
  </si>
  <si>
    <t>04.1  ОРОН СУУЦНЫ БОДИТ ТYРЭЭС</t>
  </si>
  <si>
    <t>04.2  ÎÐÎÍ ÑÓÓÖÍÛ ÒÅÕÍÈÊÈÉÍ ÁÎËÎÍ ÇÀÑÂÀÐÛÍ YÉË×ÈËÃÝÝ</t>
  </si>
  <si>
    <t>04.3  ÓÑÀÍ ÕÀÍÃÀÌÆ ÁÎËÎÍ ÎÐÎÍ ÑÓÓÖÍÛ ÁÓÑÀÄ YÉË×ÈËÃÝÝ</t>
  </si>
  <si>
    <t>04.4  ÖÀÕÈËÃÀÀÍ, ÕÈÉÍ ÁÎËÎÍ ÁÓÑÀÄ ÒYËØ</t>
  </si>
  <si>
    <t>05.    ÃÝÐ ÀÕÓÉÍ ÒÀÂÈËÃÀ, ÃÝÐ ÀÕÓÉÍ ÁÀÐÀÀ</t>
  </si>
  <si>
    <t>05.1  ÃÝÐ ÀÕÓÉÍ ÒÀÂÈËÃÀ, ÕÝÐÝÃÑÝË, ÕÈÂÑ ÁÎËÎÍ ØÀËÍÛ ÁÓÑÀÄ ÄÝÂÑÃÝÐ</t>
  </si>
  <si>
    <t>05.2  ÃÝÐ ÀÕÓÉÍ Î¨ÌÎË, ÍÝÕÌÝË ÝÄËÝË</t>
  </si>
  <si>
    <t>05.3  ÃÝÐ ÀÕÓÉÍ ÖÀÕÈËÃÀÀÍ ÁÀÐÀÀ</t>
  </si>
  <si>
    <t>05.4  ÃÝÐ ÀÕÓÉÍ ØÈËÝÍ ÝÄËÝË, ÑÀÂ ÑÓÓËÃÀ</t>
  </si>
  <si>
    <t>05.5  ÃÝÐ ÀÕÓÉ, ÖÝÖÝÐËÝÃÈÉÍ ÇÎÐÈÓËÀËÒÒÀÉ ÕªÄªËÌªÐÈÉÍ ÁÀÃÀÆ ÕÝÐÝÃÑÝË</t>
  </si>
  <si>
    <t>05.6  ÃÝÐ ÀÕÓÉÍ ÖÝÂÝÐËÝÃÝÝÍÈÉ ÁÎËÎÍ ÁÓÑÀÄ ÆÈÆÈÃ ÁÀÐÀÀ, ÃÝÐÈÉÍ YÉË×ÈËÃÝÝ</t>
  </si>
  <si>
    <t>06.    ÝÌ, ÒÀÐÈÀ, ÝÌÍÝËÃÈÉÍ YÉË×ÈËÃÝÝ</t>
  </si>
  <si>
    <t>06.1  ÝÌ, ÒÀÐÈÀ, ÝÌÍÝËÃÈÉÍ ÕÝÐÝÃÑÝË</t>
  </si>
  <si>
    <t>06.2  ÀÌÁÓËÒÎÐÛÍ YÉË×ÈËÃÝÝ</t>
  </si>
  <si>
    <t>06.3  ÝÌÍÝËÝÃÒ ÕÝÂÒÝÆ YÇYYËÑÝÍ YÉË×ÈËÃÝÝ</t>
  </si>
  <si>
    <t>07.    ÒÝÝÂÝÐ</t>
  </si>
  <si>
    <t>07.1  ÒÝÝÂÐÈÉÍ ÕÝÐÝÃÑËÈÉÍ ÕÓÄÀËÄÀÍ ÀÂÀËÒ</t>
  </si>
  <si>
    <t>07.2  ÕÓÂÈÉÍ ÒÝÝÂÐÈÉÍ ÕÝÐÝÃÑËÈÉÍ ÇÀÑÂÀÐ, YÉË×ÈËÃÝÝ</t>
  </si>
  <si>
    <t>07.3  ÒÝÝÂÐÈÉÍ YÉË×ÈËÃÝÝ</t>
  </si>
  <si>
    <t>08.    ÕÎËÁÎÎÍÛ ÕÝÐÝÃÑÝË, ØÓÓÄÀÍÃÈÉÍ YÉË×ÈËÃÝÝ</t>
  </si>
  <si>
    <t>09.    ÀÌÐÀËÒ, ×ªËªªÒ ÖÀÃ, ÑÎ¨ËÛÍ ÁÀÐÀÀ, YÉË×ÈËÃÝÝ</t>
  </si>
  <si>
    <t>09.1   ÄÓÓ, ÄYÐÑ, ÃÝÐÝË ÇÓÐÀÃ, ÌÝÄÝÝËËÈÉÃ ÁÎËÎÂÑÐÓÓËÀÕ ÒÎÍÎÃ ÒªÕªªÐªÌÆ</t>
  </si>
  <si>
    <t>09.2   ×ªËªªÒ ÖÀÃ, ÑÎ¨ËÛÍ YÉË×ÈËÃÝÝ</t>
  </si>
  <si>
    <t>09.3   ÍÎÌ, ÑÎÍÈÍ, ÁÈ×ÃÈÉÍ ÕÝÐÝÃÑÝË</t>
  </si>
  <si>
    <t>10.    ÁÎËÎÂÑÐÎËÛÍ YÉË×ÈËÃÝÝ</t>
  </si>
  <si>
    <t>11.    ÇÎ×ÈÄ ÁÓÓÄÀË, ÍÈÉÒÈÉÍ ÕÎÎË, ÄÎÒÓÓÐ ÁÀÉÐÍÛ YÉË×ÈËÃÝÝ</t>
  </si>
  <si>
    <t>11.1   ÍÈÉÒÈÉÍ ÕÎÎËÍÛ YÉË×ÈËÃÝÝ</t>
  </si>
  <si>
    <t>11.2   ÇÎ×ÈÄ ÁÓÓÄÀË ÄÎÒÓÓÐ ÁÀÉÐÍÛ YÉË×ÈËÃÝÝ</t>
  </si>
  <si>
    <t>12.    ÁÓÑÀÄ ÁÀÐÀÀ, YÉË×ÈËÃÝÝ</t>
  </si>
  <si>
    <t>12.1   ÕÓÂÜ ÕYÍÄ ÕÀÍÄÑÀÍ YÉË×ÈËÃÝÝ</t>
  </si>
  <si>
    <t>12.2   ÕÓÂÜ ÕYÍÈÉ ÝÄ ÇYÉË, ÕÝÐÝÃËÝË</t>
  </si>
  <si>
    <t>Öàãààí-¯¿ð</t>
  </si>
  <si>
    <t>Øèíý-Èäýð</t>
  </si>
  <si>
    <t>Алаг-Эрдэнэ</t>
  </si>
  <si>
    <t>Арбулаг</t>
  </si>
  <si>
    <t>Бүрэнтогтох</t>
  </si>
  <si>
    <t>Галт</t>
  </si>
  <si>
    <t>Жаргалант</t>
  </si>
  <si>
    <t>Ренчинлхүмбэ</t>
  </si>
  <si>
    <t>Тосонцэнгэл</t>
  </si>
  <si>
    <t>Түнэл</t>
  </si>
  <si>
    <t>Улаан-Уул</t>
  </si>
  <si>
    <t>Ханх</t>
  </si>
  <si>
    <t>Цэцэрлэг</t>
  </si>
  <si>
    <t>Чандмань-Өндөр</t>
  </si>
  <si>
    <t>Хатгал</t>
  </si>
  <si>
    <t>Бүгд</t>
  </si>
  <si>
    <t>Сумын нэр</t>
  </si>
  <si>
    <t>Шимтгэлийн авлага бүгд</t>
  </si>
  <si>
    <t>НИЙГМИЙН ДААТГАЛЫН САНГИЙН АВЛАГА, мянган төгрөг, сумаар</t>
  </si>
  <si>
    <t>Үүнээс</t>
  </si>
  <si>
    <t>НИЙГМИЙН ДААТГАЛЫН ШИМТГЭЛИЙН ОРЛОГО, мөн үетэй харьцуулсанаар, мян.төгрөг</t>
  </si>
  <si>
    <t>Төлөв-лөгөө</t>
  </si>
  <si>
    <t>Гүйцэт-гэл</t>
  </si>
  <si>
    <t>Хувь</t>
  </si>
  <si>
    <t>Урьд оноос өссөн/буурсан</t>
  </si>
  <si>
    <t>ÀÉÌÃÈÉÍ ÕÝÐÝÃËÝÝÍÈÉ ÁÀÐÀÀ ¯ÉË×ÈËÃÝÝÍÈÉ  ¯ÍÈÉÍ ÈÍÄÅÊÑ, барааны бүлгээр</t>
  </si>
  <si>
    <t>12.6   ÑÀÍÕYYÃÈÉÍ YÉË×ÈËÃÝÝ</t>
  </si>
  <si>
    <t>2017-01</t>
  </si>
  <si>
    <t>2016-12</t>
  </si>
  <si>
    <t>2016 оны үлдэгдэл</t>
  </si>
  <si>
    <t>2017 онд шинээр үүссэн</t>
  </si>
  <si>
    <t>БАНКУУДЫН ОРЛОГО, ЗАРЛАГА, банкуудаар, сая.төг</t>
  </si>
  <si>
    <t>Орлого</t>
  </si>
  <si>
    <t>Зарлага</t>
  </si>
  <si>
    <t>Монгол банкнаас авсан</t>
  </si>
  <si>
    <t>Кассаар орсон</t>
  </si>
  <si>
    <t>Монгол банкинд өгсөн</t>
  </si>
  <si>
    <t>Цэвэр зарлага</t>
  </si>
  <si>
    <t>ХААН банк</t>
  </si>
  <si>
    <t>ХАС банк</t>
  </si>
  <si>
    <t>Төрийн банк</t>
  </si>
  <si>
    <t>Капитал банк</t>
  </si>
  <si>
    <t>Голомт банк</t>
  </si>
  <si>
    <t>БАНКУУДЫН ЗЭЭЛИЙН ҮЗҮҮЛЭЛТ, банкуудаар, сая.төг</t>
  </si>
  <si>
    <t>Зээлийн өрийн үлдэгдэл</t>
  </si>
  <si>
    <t>Хугацаа хэтэрсэн зээл</t>
  </si>
  <si>
    <t>Чанаргүй зээл</t>
  </si>
  <si>
    <t>БАНКУУДЫН ХАДГАЛАМЖ, банкуудаар, сая.төг</t>
  </si>
  <si>
    <t>Хадгаламжийн үлдэгдэл</t>
  </si>
  <si>
    <t>Харилцахын үлдэгдэл</t>
  </si>
  <si>
    <t>Чанаргүй зээл, сарын эцэст, тэрбум төг</t>
  </si>
  <si>
    <t>2014-I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</si>
  <si>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</si>
  <si>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</si>
  <si>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</si>
  <si>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</si>
  <si>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</si>
  <si>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</si>
  <si>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</si>
  <si>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</si>
  <si>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</si>
  <si>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</si>
  <si>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</si>
  <si>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2015-I</t>
  </si>
  <si>
    <t>2016-I</t>
  </si>
  <si>
    <t>-</t>
  </si>
  <si>
    <t>ТОМ МАЛЫН ЗҮЙ БУСЫН ХОРОГДОЛ, аймгийн дүнгээр, толгойгоор</t>
  </si>
  <si>
    <t>Дундаж</t>
  </si>
  <si>
    <t>Дунджаас зөрүү</t>
  </si>
  <si>
    <t>Хорогдсон бүгд</t>
  </si>
  <si>
    <t>Тэмээ</t>
  </si>
  <si>
    <t>Адуу</t>
  </si>
  <si>
    <t>Үхэр</t>
  </si>
  <si>
    <t>Хонь</t>
  </si>
  <si>
    <t>Ямаа</t>
  </si>
  <si>
    <t>Өвчнөөр</t>
  </si>
  <si>
    <t>Оны эхний малд эзлэх хувь</t>
  </si>
  <si>
    <t>ТОМ МАЛЫН ЗҮЙ БУСЫН ХОРОГДОЛ, сумаар, толгойгоор</t>
  </si>
  <si>
    <t>өвчнөөр</t>
  </si>
  <si>
    <t>Òîî</t>
  </si>
  <si>
    <t>îíû ýõíèé ìàëä ýçëýõ õóâü</t>
  </si>
  <si>
    <t>Çºð¿¿ +, -</t>
  </si>
  <si>
    <t>Õîðîãäîëä ýçëýõ õóâü</t>
  </si>
  <si>
    <t>Баянзүрх</t>
  </si>
  <si>
    <t>Их-Уул</t>
  </si>
  <si>
    <t>Рашаант</t>
  </si>
  <si>
    <t>Рэнчинлхүмбэ</t>
  </si>
  <si>
    <t>Тариалан</t>
  </si>
  <si>
    <t>Төмөрбулаг</t>
  </si>
  <si>
    <t>Цагаан-Уул</t>
  </si>
  <si>
    <t>Цагаан-Үүр</t>
  </si>
  <si>
    <t>Шинэ-Идэр</t>
  </si>
  <si>
    <t>Мөрөн</t>
  </si>
  <si>
    <t>Эрдэнэбулган</t>
  </si>
  <si>
    <t>Цагааннуур</t>
  </si>
  <si>
    <t>МАЛЫН ҮНЭ, төрлөөр, төгрөгөөр</t>
  </si>
  <si>
    <t>Малын үнэ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</si>
  <si>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</si>
  <si>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</si>
  <si>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</si>
  <si>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</si>
  <si>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</si>
  <si>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</si>
  <si>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</si>
  <si>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</si>
  <si>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</si>
  <si>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</si>
  <si>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</si>
  <si>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</si>
  <si>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</si>
  <si>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</si>
  <si>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</si>
  <si>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</si>
  <si>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</si>
  <si>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</si>
  <si>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</si>
  <si>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</si>
  <si>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</si>
  <si>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</si>
  <si>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</si>
  <si>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</si>
  <si>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</si>
  <si>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</si>
  <si>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</si>
  <si>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</si>
  <si>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</si>
  <si>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</si>
  <si>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</si>
  <si>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</si>
  <si>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</si>
  <si>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</si>
  <si>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</si>
  <si>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/>
  </si>
  <si>
    <t>МАЛЫН ГАРАЛТАЙ БҮТЭЭГДЭХҮҮНИЙ ҮНЭ</t>
  </si>
  <si>
    <t>Төрөл</t>
  </si>
  <si>
    <t>Цагаан ноолуур</t>
  </si>
  <si>
    <t>Бор ноолуур</t>
  </si>
  <si>
    <t xml:space="preserve">   Адууны дэл</t>
  </si>
  <si>
    <t xml:space="preserve">   Адууны сүүл</t>
  </si>
  <si>
    <t>Адууны шир</t>
  </si>
  <si>
    <t xml:space="preserve">   1.8-2.3 метрийн хэмжээтэй шир</t>
  </si>
  <si>
    <t xml:space="preserve">   2.3 метрээс дээш хэмжээтэй шир</t>
  </si>
  <si>
    <t>Хонины ноостой нэхий</t>
  </si>
  <si>
    <t>Ямааны ноолууртай арьс</t>
  </si>
  <si>
    <t xml:space="preserve">АЙМГИЙН НЭГДСЭН ТӨСӨВ, мянган төгрөгөөр </t>
  </si>
  <si>
    <t>Үзүүлэлт</t>
  </si>
  <si>
    <t>төлөвлөгөө</t>
  </si>
  <si>
    <t>гүйцэтгэл</t>
  </si>
  <si>
    <t xml:space="preserve">  I А. ОÐËОГО /II+Y/</t>
  </si>
  <si>
    <t xml:space="preserve">      Урсгал орлого /III+IY/II</t>
  </si>
  <si>
    <t xml:space="preserve">      Татварын орлого /1+2+3+4/III</t>
  </si>
  <si>
    <t xml:space="preserve">      1. Орлогын албан татвар /1,1+1,2/</t>
  </si>
  <si>
    <t xml:space="preserve">      1.1 Хүн ам орлогын албан татвар</t>
  </si>
  <si>
    <t xml:space="preserve">          Цалин, хөдөлмөрийн хөлс, түүнтэй адилтгах орлого</t>
  </si>
  <si>
    <t xml:space="preserve">          Хувиараа аж ахуй эрхэлсний орлого</t>
  </si>
  <si>
    <t xml:space="preserve">          Хувийн мал бүхий иргэний орлого</t>
  </si>
  <si>
    <t xml:space="preserve">          Орлогыг нь тухай бүр тодорхойлох боломжгүй ажил, хувиараа эрхлэгч иргэний орлогын албан татвар</t>
  </si>
  <si>
    <t xml:space="preserve">          Бусад орлого</t>
  </si>
  <si>
    <t xml:space="preserve">      1.2. Аж ахуйн нэгж, байгууллагын орлогын албан татвар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</si>
  <si>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</si>
  <si>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</si>
  <si>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</si>
  <si>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</si>
  <si>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</si>
  <si>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Аймаг нийслэлээс авсан санхүүгийн дэмжлэг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</si>
  <si>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</si>
  <si>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</si>
  <si>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</si>
  <si>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</si>
  <si>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Авто тээврийн болон өөрөө явагч хэрэгслийн албан татвар</t>
  </si>
  <si>
    <t xml:space="preserve">          Газрын төлбөр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</si>
  <si>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</si>
  <si>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</si>
  <si>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Байгалийн ургамал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</si>
  <si>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</si>
  <si>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Өв залгамжлал, бэлэглэлийн албан татвар</t>
  </si>
  <si>
    <t xml:space="preserve">          Түгээмэл тархацтай ашигт малтмал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</si>
  <si>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</si>
  <si>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</si>
  <si>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</si>
  <si>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</si>
  <si>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</si>
  <si>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</si>
  <si>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</si>
  <si>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</si>
  <si>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</si>
  <si>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</si>
  <si>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 xml:space="preserve">                 Дүн</t>
  </si>
  <si>
    <t xml:space="preserve">АЙМГИЙН ОРОН НУТГИЙН БОЛОН УЛСЫН ТӨСВИЙН ОРЛОГО, мянган төгрөгөөр </t>
  </si>
  <si>
    <t xml:space="preserve">ÎÐÎÍ ÍÓÒÃÈÉÍ ÁÎËÎÍ ÓËÑÛÍ ÒªÑÂÈÉÍ ÍÈÉÒ Ä¯Í </t>
  </si>
  <si>
    <t>I. ÎÐÎÍ ÍÓÒÃÈÉÍ ÎÐËÎÃÎ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</si>
  <si>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</si>
  <si>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</si>
  <si>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</si>
  <si>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</si>
  <si>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</si>
  <si>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</si>
  <si>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</si>
  <si>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>Àøèãò ìàëòìàëûí íººö àøèãëàñíû төлбөр</t>
  </si>
  <si>
    <t xml:space="preserve">Ãàçðûí òºëáºð </t>
  </si>
  <si>
    <t>Îéãîîñ ìîä ò¿ëýý áýëòãýæ àøèãëàñíû төлбөр</t>
  </si>
  <si>
    <t>Áàéãàëèéí óðãàìàë àøèãëàñíû òºëáºð</t>
  </si>
  <si>
    <t>Àíãèéí çºâøººðëèéí õóðààìæ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</si>
  <si>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</si>
  <si>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</si>
  <si>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</si>
  <si>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</si>
  <si>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</si>
  <si>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</si>
  <si>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>ªì÷ õóâü÷ëàëûí îðëîãî</t>
  </si>
  <si>
    <t xml:space="preserve">Àâòî òýýâðèéí õýðýãñëèéí àëáàí òàòâàð </t>
  </si>
  <si>
    <t>II. ÓËÑÛÍ ÒªÑÂÈÉÍ ÎÐËÎÃÎ</t>
  </si>
  <si>
    <t xml:space="preserve">Îíöãîé </t>
  </si>
  <si>
    <t>ÍªÀÒ</t>
  </si>
  <si>
    <t>ÀÀÍ-èéí îðëîãî</t>
  </si>
  <si>
    <t xml:space="preserve">ОРОН НУТГИЙН ТӨСВИЙН ОРЛОГО, сумаар, мянган төгрөгөөр </t>
  </si>
  <si>
    <t>Сум</t>
  </si>
  <si>
    <t xml:space="preserve">Бүгд </t>
  </si>
  <si>
    <t xml:space="preserve">Алаг-Эрдэнэ </t>
  </si>
  <si>
    <t xml:space="preserve">Арбулаг </t>
  </si>
  <si>
    <t xml:space="preserve">Баянзүрх </t>
  </si>
  <si>
    <t xml:space="preserve">Галт </t>
  </si>
  <si>
    <t xml:space="preserve">Жаргалант </t>
  </si>
  <si>
    <t xml:space="preserve">Их-Уул </t>
  </si>
  <si>
    <t>Ðашаант</t>
  </si>
  <si>
    <t>Ðэнчинлхүмбэ</t>
  </si>
  <si>
    <t xml:space="preserve">Тариалан </t>
  </si>
  <si>
    <t xml:space="preserve">Тосонцэнгэл </t>
  </si>
  <si>
    <t xml:space="preserve">Төмөрбулаг 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</si>
  <si>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</si>
  <si>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</si>
  <si>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</si>
  <si>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</si>
  <si>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 xml:space="preserve">×андмань-Өндөр </t>
  </si>
  <si>
    <t xml:space="preserve">Øинэ-Идэр </t>
  </si>
  <si>
    <t xml:space="preserve">Мөрөн </t>
  </si>
  <si>
    <t>Аймгийн төсөвтэй шууд харьцдаг байгууллагууд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</si>
  <si>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</si>
  <si>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</si>
  <si>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>Санхүүгийн хэлтэс</t>
  </si>
  <si>
    <t xml:space="preserve">ТӨСВИЙН АВЛАГА, ӨГЛӨГ, сумаар, мянган төгрөгөөр </t>
  </si>
  <si>
    <t>Авлага</t>
  </si>
  <si>
    <t>Өглөг</t>
  </si>
  <si>
    <t>Үүнээс:</t>
  </si>
  <si>
    <t>Öàëèí</t>
  </si>
  <si>
    <t>ÍÄØ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</si>
  <si>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</si>
  <si>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</si>
  <si>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</si>
  <si>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</si>
  <si>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</si>
  <si>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</si>
  <si>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</si>
  <si>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</si>
  <si>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</si>
  <si>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Áóñàä</t>
  </si>
  <si>
    <t>Íýã óäààãèéí òýòãýìæ</t>
  </si>
  <si>
    <t xml:space="preserve">АЖ ҮЙЛДВЭРИЙН САЛБАРЫН ҮЙЛДВЭРЛЭЛТ, мянган төгрөгөөр </t>
  </si>
  <si>
    <t>Салбараар</t>
  </si>
  <si>
    <t>1. Нүүрс олборлолт</t>
  </si>
  <si>
    <t>2. Үр тарианы гурил, цардуул, малын тэжээл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</si>
  <si>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</si>
  <si>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</si>
  <si>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</si>
  <si>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</si>
  <si>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</si>
  <si>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</si>
  <si>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>9. Мебель тавилга үйлдвэрлэл, боловсруулах үйлдвэрийн бусад</t>
  </si>
  <si>
    <t>10. Ус ариутгал, усан хангамж</t>
  </si>
  <si>
    <t xml:space="preserve">АЖ ҮЙЛДВЭРИЙН САЛБАРЫН БОРЛУУЛАЛТ, мянган төгрөгөөр 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</si>
  <si>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</si>
  <si>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</si>
  <si>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</si>
  <si>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 xml:space="preserve">АМАРЖСАН ЭХ, ТӨРСӨН ХҮҮХДИЙН ТОО, хүйс, сумаар </t>
  </si>
  <si>
    <t>амаржсан эхийн тоо</t>
  </si>
  <si>
    <t>төрсөн хүүхэд</t>
  </si>
  <si>
    <t>Эмэгтэй</t>
  </si>
  <si>
    <t>×андмань-Өндөр</t>
  </si>
  <si>
    <t>Øинэ-Идэр</t>
  </si>
  <si>
    <t xml:space="preserve">ХАЛДВАРТ ӨВЧНӨӨР ӨВЧЛӨГЧИД, өвчний төрлөөр </t>
  </si>
  <si>
    <t>Á¿ãä</t>
  </si>
  <si>
    <t>- Öóñàí ñóóëãà</t>
  </si>
  <si>
    <t>- Õ¿íñíýýñ ãàðàëòàé áàêòåðò õîðäëîãî</t>
  </si>
  <si>
    <t>- Ãåïàòèò</t>
  </si>
  <si>
    <t>- Óëààнбурхан</t>
  </si>
  <si>
    <t>- Óëààíóóä</t>
  </si>
  <si>
    <t>- Тарваган тахал</t>
  </si>
  <si>
    <t>- Áîîì</t>
  </si>
  <si>
    <t>- Áðóöåëë¸ç</t>
  </si>
  <si>
    <t>- Ìýíýí</t>
  </si>
  <si>
    <t>- Ñàõóó</t>
  </si>
  <si>
    <t>- Áàëíàä</t>
  </si>
  <si>
    <t>- Ñàëõèí öýöýã</t>
  </si>
  <si>
    <t>- Ñ¿ðüåý</t>
  </si>
  <si>
    <t>- Òýìá¿¿</t>
  </si>
  <si>
    <t>- Çàã õ¿éòýí</t>
  </si>
  <si>
    <t>- Òðèõîìèíàç</t>
  </si>
  <si>
    <t>- ÁÇ ìººãºíöºð</t>
  </si>
  <si>
    <t>- Ãàõàé õàâäàð</t>
  </si>
  <si>
    <t>- ¨ëîì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</si>
  <si>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</si>
  <si>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</si>
  <si>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</si>
  <si>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</si>
  <si>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</si>
  <si>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</si>
  <si>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</si>
  <si>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</si>
  <si>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Татран</t>
  </si>
  <si>
    <t xml:space="preserve">ХАЛДВАРТ ӨВЧНӨӨР ӨВЧЛӨГЧИД, сумаар </t>
  </si>
  <si>
    <t>Нас барсан хүний тоо</t>
  </si>
  <si>
    <t>Осол гэмтлийн нас баралт</t>
  </si>
  <si>
    <t>Хорт хавдрын нас баралт</t>
  </si>
  <si>
    <t>Нийт бүртгэгдсэн гэмт хэрэг</t>
  </si>
  <si>
    <t>Хэрэгт холбогдсон хүн</t>
  </si>
  <si>
    <t xml:space="preserve">ГЭМТ ХЭРГИЙН УЛМААС ХОХИРСОН ИРГЭД, хүйсээр </t>
  </si>
  <si>
    <t xml:space="preserve">         Хохирсон нийт иргэн</t>
  </si>
  <si>
    <t>Үүнээс:эмэгтэй</t>
  </si>
  <si>
    <t>ГЭМТ ХЭРГИЙН УЛМААС ХОХИРСОН ИРГЭД, насны ангилалаар</t>
  </si>
  <si>
    <t xml:space="preserve">        17 хүртэлх насны</t>
  </si>
  <si>
    <t xml:space="preserve">        18-34 насны</t>
  </si>
  <si>
    <t xml:space="preserve">       35-49 насны</t>
  </si>
  <si>
    <t xml:space="preserve">       50-аас дээш насны</t>
  </si>
  <si>
    <t>ГЭМТ ХЭРГИЙН УЛМААС ХОХИРСОН ИРГЭД, нийгмийн байдал</t>
  </si>
  <si>
    <t xml:space="preserve">        Төрийн албан хаагч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</si>
  <si>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</si>
  <si>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</si>
  <si>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</si>
  <si>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</si>
  <si>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</si>
  <si>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Ажилгүй</t>
  </si>
  <si>
    <t>ГЭМТ ХЭРГИЙН УЛМААС НАС БАРСАН, ГЭМТСЭН ИРГЭД</t>
  </si>
  <si>
    <t xml:space="preserve">         Нас барсан хүний тоо</t>
  </si>
  <si>
    <t xml:space="preserve">         Гэмтсэн хүний тоо</t>
  </si>
  <si>
    <t xml:space="preserve">ГЭМТ ХЭРЭГТ ХОЛБОГДСОН ИРГЭД, хүйсээр </t>
  </si>
  <si>
    <t xml:space="preserve">       Гэмт хэрэгт холбогдсон иргэд</t>
  </si>
  <si>
    <t xml:space="preserve">               Эмэгтэй</t>
  </si>
  <si>
    <t>ГЭМТ ХЭРЭГТ ХОЛБОГДСОН ИРГЭД, насны ангилалаар</t>
  </si>
  <si>
    <t xml:space="preserve">        15 хүртэлх насны</t>
  </si>
  <si>
    <t xml:space="preserve">        16-29 насны</t>
  </si>
  <si>
    <t>ГЭМТ ХЭРЭГТ ХОЛБОГДСОН ИРГЭД, нийгмийн байдлаар</t>
  </si>
  <si>
    <t>ГЭМТ ХЭРЭГТ ХОЛБОГДСОН ИРГЭД, боловсролын түвшингээр</t>
  </si>
  <si>
    <t xml:space="preserve">        Дээд</t>
  </si>
  <si>
    <t xml:space="preserve">        Тусгай дунд</t>
  </si>
  <si>
    <t xml:space="preserve">        Суурь</t>
  </si>
  <si>
    <t xml:space="preserve">        Бага</t>
  </si>
  <si>
    <t xml:space="preserve">        Боловсролгүй</t>
  </si>
  <si>
    <t>2017-02</t>
  </si>
  <si>
    <t>2016-02</t>
  </si>
  <si>
    <t>2017 оны 02 сарын байдлаар</t>
  </si>
  <si>
    <t>2016/ II</t>
  </si>
  <si>
    <t>2017/ II</t>
  </si>
  <si>
    <t>Өсөлт, бууралт +,-</t>
  </si>
  <si>
    <t>- Ãåïàòèòийн нас баралт</t>
  </si>
  <si>
    <t>- Ñàëüìîíåëëîç</t>
  </si>
  <si>
    <t>- Õàìóó</t>
  </si>
  <si>
    <t>- Ñ¿ðüåýгийн нас баралт</t>
  </si>
  <si>
    <t>- Ìººãºíöºð</t>
  </si>
  <si>
    <t>- Улаан - сэргэнэ</t>
  </si>
  <si>
    <t xml:space="preserve">АМЬД ТӨРСӨН ХҮҮХДИЙН ТОО БА НИЙТ НАС БАРСАН ХҮНИЙ ТОО, сумаар </t>
  </si>
  <si>
    <t>Амьд төрсөн хүүхдийн тоо</t>
  </si>
  <si>
    <t xml:space="preserve">НАС БАРАЛТ, сумаар </t>
  </si>
  <si>
    <t xml:space="preserve">АЙМГИЙН ХЭМЖЭЭНД БҮРТГЭГДСЭН ГЭМТ ХЭРГИЙН ТОО, хэргийн ангилал, төрлөөр, жил бүрийн 2 сарын байдлаар
</t>
  </si>
  <si>
    <t xml:space="preserve">        Үүнээс: Эмэгтэй</t>
  </si>
  <si>
    <t xml:space="preserve">Хүний амь бие, эрүүл мэндийн эсрэг </t>
  </si>
  <si>
    <t>Хүн амины гэмт хэрэг</t>
  </si>
  <si>
    <t>Бусдыг амиа хорлоход хүргэх</t>
  </si>
  <si>
    <t>Иргэдийн эрүүл мэнд, эрх чөлөөний эсрэг гэмт хэрэг</t>
  </si>
  <si>
    <t>Танхайн гэмт хэрэг</t>
  </si>
  <si>
    <t>Хүчингийн гэмт хэрэг</t>
  </si>
  <si>
    <t>ТХХБаЖ-ын эсрэг гэмт хэрэг</t>
  </si>
  <si>
    <t>Хүн амын эрүүл мэндийн эсрэг гэмт хэрэг</t>
  </si>
  <si>
    <t xml:space="preserve">Өмчлөх эрхийн эсрэг гэмт хэрэг </t>
  </si>
  <si>
    <t>Залилан мэхлэх</t>
  </si>
  <si>
    <t>Дээрэмдэх</t>
  </si>
  <si>
    <t>Бусдын эд хөрөнгийг хулгайлах</t>
  </si>
  <si>
    <t>Үүнээс: малын хулгай</t>
  </si>
  <si>
    <t xml:space="preserve">Хувийн өмчийн хулгай </t>
  </si>
  <si>
    <t>Авто тээврийн хэрэгслийн хулгай</t>
  </si>
  <si>
    <t>Байгаль хамгаалах журмын эсрэг г.х</t>
  </si>
  <si>
    <t>Бусад гэмт хэрэг</t>
  </si>
  <si>
    <t xml:space="preserve">        Бусад</t>
  </si>
  <si>
    <t xml:space="preserve">       30-39 насны</t>
  </si>
  <si>
    <t xml:space="preserve">       40-аас дээш насны</t>
  </si>
  <si>
    <t xml:space="preserve">        Бүрэн дунд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</si>
</sst>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_)"/>
    <numFmt numFmtId="166" formatCode="#\ ###.0"/>
    <numFmt numFmtId="167" formatCode="_-* #,##0.00_₮_-;\-* #,##0.00_₮_-;_-* &quot;-&quot;??_₮_-;_-@_-"/>
    <numFmt numFmtId="168" formatCode="#,##0.00000"/>
    <numFmt numFmtId="169" formatCode="_-* #,##0.00_р_._-;\-* #,##0.00_р_._-;_-* &quot;-&quot;??_р_._-;_-@_-"/>
    <numFmt numFmtId="170" formatCode="[$-10409]0;\(0\)"/>
  </numFmts>
  <fonts count="59">
    <font>
      <sz val="11"/>
      <color theme="1"/>
      <name val="Calibri"/>
      <family val="2"/>
      <scheme val="minor"/>
    </font>
    <font>
      <sz val="12"/>
      <name val="Arial Mon"/>
      <family val="2"/>
    </font>
    <font>
      <b/>
      <sz val="10"/>
      <name val="Arial Mon"/>
      <family val="2"/>
    </font>
    <font>
      <sz val="10"/>
      <name val="Arial Mon"/>
      <family val="2"/>
    </font>
    <font>
      <u/>
      <sz val="10"/>
      <color indexed="12"/>
      <name val="Arial Mo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1"/>
      <color theme="1"/>
      <name val="Calibri"/>
      <family val="2"/>
      <scheme val="minor"/>
    </font>
    <font>
      <sz val="9"/>
      <name val="Arial Mon"/>
      <family val="2"/>
    </font>
    <font>
      <b/>
      <sz val="10"/>
      <color indexed="10"/>
      <name val="Arial Mon"/>
      <family val="2"/>
    </font>
    <font>
      <sz val="10"/>
      <name val="Arial"/>
      <family val="2"/>
      <charset val="204"/>
    </font>
    <font>
      <b/>
      <i/>
      <sz val="10"/>
      <name val="Arial Mon"/>
      <family val="2"/>
    </font>
    <font>
      <i/>
      <sz val="9"/>
      <name val="Arial Mon"/>
      <family val="2"/>
    </font>
    <font>
      <b/>
      <sz val="9"/>
      <name val="Arial Mon"/>
      <family val="2"/>
    </font>
    <font>
      <b/>
      <sz val="9"/>
      <color indexed="10"/>
      <name val="Arial Mon"/>
      <family val="2"/>
    </font>
    <font>
      <sz val="9"/>
      <color indexed="17"/>
      <name val="Arial Mon"/>
      <family val="2"/>
    </font>
    <font>
      <b/>
      <sz val="9"/>
      <color indexed="17"/>
      <name val="Arial Mon"/>
      <family val="2"/>
    </font>
    <font>
      <sz val="10"/>
      <color indexed="17"/>
      <name val="Arial Mon"/>
      <family val="2"/>
    </font>
    <font>
      <sz val="9"/>
      <color indexed="12"/>
      <name val="Arial Mon"/>
      <family val="2"/>
    </font>
    <font>
      <i/>
      <sz val="9"/>
      <color indexed="12"/>
      <name val="Arial Mon"/>
      <family val="2"/>
    </font>
    <font>
      <sz val="10"/>
      <color indexed="12"/>
      <name val="Arial Mon"/>
      <family val="2"/>
    </font>
    <font>
      <b/>
      <i/>
      <sz val="9"/>
      <color indexed="17"/>
      <name val="Arial Mon"/>
      <family val="2"/>
    </font>
    <font>
      <sz val="9"/>
      <color indexed="10"/>
      <name val="Arial Mon"/>
      <family val="2"/>
    </font>
    <font>
      <sz val="10"/>
      <name val="Arial Mon"/>
      <family val="2"/>
    </font>
    <font>
      <sz val="8"/>
      <name val="Arial Narrow"/>
      <family val="2"/>
    </font>
    <font>
      <sz val="10"/>
      <name val="Arial Mon"/>
      <family val="2"/>
    </font>
    <font>
      <sz val="11"/>
      <color rgb="FF000000"/>
      <name val="Calibri"/>
      <family val="2"/>
      <scheme val="minor"/>
    </font>
    <font>
      <b/>
      <sz val="10"/>
      <name val="Arial Mon"/>
    </font>
    <font>
      <sz val="10"/>
      <color theme="1"/>
      <name val="Arial Mon"/>
    </font>
    <font>
      <sz val="10"/>
      <name val="Arial Mon"/>
    </font>
    <font>
      <sz val="10"/>
      <name val="Arial"/>
    </font>
    <font>
      <sz val="12"/>
      <name val="Arial"/>
      <family val="2"/>
    </font>
    <font>
      <sz val="11"/>
      <name val="Arial Mon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 Mon"/>
      <family val="2"/>
    </font>
    <font>
      <sz val="10"/>
      <color theme="1"/>
      <name val="Arial Mon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231F20"/>
      <name val="Arial"/>
      <family val="2"/>
    </font>
    <font>
      <sz val="12"/>
      <color theme="1"/>
      <name val="Arial"/>
      <family val="2"/>
    </font>
    <font>
      <sz val="12"/>
      <color rgb="FF231F20"/>
      <name val="Arial Mon"/>
      <family val="2"/>
    </font>
    <font>
      <sz val="12"/>
      <color theme="1"/>
      <name val="Arial Mon"/>
      <family val="2"/>
    </font>
    <font>
      <sz val="8"/>
      <color rgb="FF231F1F"/>
      <name val="Arial Mon"/>
      <family val="2"/>
    </font>
    <font>
      <sz val="12"/>
      <color rgb="FF231F1F"/>
      <name val="Arial"/>
      <family val="2"/>
    </font>
    <font>
      <sz val="8"/>
      <color rgb="FF231F1F"/>
      <name val="Arial"/>
      <family val="2"/>
    </font>
    <font>
      <sz val="12"/>
      <color rgb="FF231F1F"/>
      <name val="Arial Mon"/>
      <family val="2"/>
    </font>
    <font>
      <b/>
      <sz val="11"/>
      <color theme="1"/>
      <name val="Arial Mon"/>
      <family val="2"/>
    </font>
    <font>
      <sz val="11"/>
      <color theme="1"/>
      <name val="Arial Mon"/>
      <family val="2"/>
    </font>
    <font>
      <sz val="10"/>
      <color rgb="FF231F1F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rgb="FF231F20"/>
      <name val="Arial"/>
      <family val="2"/>
    </font>
    <font>
      <b/>
      <sz val="10"/>
      <color rgb="FF231F20"/>
      <name val="Arial"/>
      <family val="2"/>
    </font>
    <font>
      <sz val="10"/>
      <color rgb="FF231F20"/>
      <name val="Times New Roman"/>
      <family val="1"/>
    </font>
    <font>
      <sz val="10"/>
      <color rgb="FF000000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auto="1"/>
      </top>
      <bottom style="hair">
        <color auto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3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hair">
        <color theme="3"/>
      </right>
      <top style="hair">
        <color theme="1"/>
      </top>
      <bottom/>
      <diagonal/>
    </border>
    <border>
      <left style="hair">
        <color theme="3"/>
      </left>
      <right/>
      <top/>
      <bottom/>
      <diagonal/>
    </border>
    <border>
      <left/>
      <right style="hair">
        <color theme="3"/>
      </right>
      <top/>
      <bottom/>
      <diagonal/>
    </border>
    <border>
      <left style="dotted">
        <color theme="1"/>
      </left>
      <right style="hair">
        <color theme="1"/>
      </right>
      <top/>
      <bottom/>
      <diagonal/>
    </border>
    <border>
      <left style="dotted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</borders>
  <cellStyleXfs count="309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1" fillId="0" borderId="0"/>
    <xf numFmtId="0" fontId="5" fillId="0" borderId="0"/>
    <xf numFmtId="0" fontId="3" fillId="0" borderId="0"/>
    <xf numFmtId="0" fontId="24" fillId="0" borderId="0"/>
    <xf numFmtId="0" fontId="8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25" fillId="0" borderId="0"/>
    <xf numFmtId="9" fontId="3" fillId="0" borderId="0" applyFont="0" applyFill="0" applyBorder="0" applyAlignment="0" applyProtection="0"/>
    <xf numFmtId="0" fontId="8" fillId="0" borderId="0"/>
    <xf numFmtId="0" fontId="26" fillId="0" borderId="0"/>
    <xf numFmtId="0" fontId="27" fillId="0" borderId="0"/>
    <xf numFmtId="0" fontId="8" fillId="0" borderId="0"/>
    <xf numFmtId="0" fontId="3" fillId="0" borderId="0"/>
    <xf numFmtId="0" fontId="31" fillId="0" borderId="0"/>
    <xf numFmtId="168" fontId="11" fillId="0" borderId="0" applyFont="0" applyFill="0" applyBorder="0" applyAlignment="0" applyProtection="0"/>
    <xf numFmtId="0" fontId="11" fillId="0" borderId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0" fillId="0" borderId="0"/>
    <xf numFmtId="0" fontId="8" fillId="0" borderId="0"/>
    <xf numFmtId="0" fontId="5" fillId="0" borderId="0"/>
  </cellStyleXfs>
  <cellXfs count="403">
    <xf numFmtId="0" fontId="0" fillId="0" borderId="0" xfId="0"/>
    <xf numFmtId="0" fontId="41" fillId="0" borderId="0" xfId="0" applyFont="1" applyBorder="1" applyAlignment="1">
      <alignment horizontal="center" vertical="center" wrapText="1"/>
    </xf>
    <xf numFmtId="0" fontId="3" fillId="0" borderId="0" xfId="18" applyFont="1"/>
    <xf numFmtId="0" fontId="3" fillId="0" borderId="0" xfId="18" applyFont="1" applyBorder="1"/>
    <xf numFmtId="0" fontId="3" fillId="0" borderId="0" xfId="18" applyFont="1" applyFill="1" applyBorder="1"/>
    <xf numFmtId="165" fontId="15" fillId="0" borderId="0" xfId="18" applyNumberFormat="1" applyFont="1" applyFill="1" applyBorder="1"/>
    <xf numFmtId="0" fontId="9" fillId="0" borderId="0" xfId="18" applyFont="1" applyFill="1" applyBorder="1"/>
    <xf numFmtId="0" fontId="9" fillId="0" borderId="0" xfId="18" applyFont="1"/>
    <xf numFmtId="166" fontId="10" fillId="0" borderId="0" xfId="18" applyNumberFormat="1" applyFont="1" applyFill="1" applyBorder="1" applyAlignment="1">
      <alignment horizontal="right"/>
    </xf>
    <xf numFmtId="0" fontId="2" fillId="0" borderId="0" xfId="18" applyFont="1" applyFill="1" applyBorder="1"/>
    <xf numFmtId="0" fontId="14" fillId="0" borderId="0" xfId="18" applyFont="1" applyFill="1" applyBorder="1"/>
    <xf numFmtId="166" fontId="2" fillId="0" borderId="0" xfId="18" applyNumberFormat="1" applyFont="1" applyFill="1" applyBorder="1" applyAlignment="1">
      <alignment horizontal="right"/>
    </xf>
    <xf numFmtId="0" fontId="16" fillId="0" borderId="0" xfId="18" applyFont="1" applyFill="1" applyBorder="1"/>
    <xf numFmtId="0" fontId="17" fillId="0" borderId="0" xfId="18" applyFont="1" applyFill="1" applyBorder="1"/>
    <xf numFmtId="166" fontId="18" fillId="0" borderId="0" xfId="18" applyNumberFormat="1" applyFont="1" applyFill="1" applyBorder="1" applyAlignment="1">
      <alignment horizontal="right"/>
    </xf>
    <xf numFmtId="0" fontId="19" fillId="0" borderId="0" xfId="18" applyFont="1" applyFill="1" applyBorder="1"/>
    <xf numFmtId="0" fontId="20" fillId="0" borderId="0" xfId="18" applyFont="1" applyFill="1" applyBorder="1" applyAlignment="1">
      <alignment horizontal="left"/>
    </xf>
    <xf numFmtId="166" fontId="21" fillId="0" borderId="0" xfId="18" applyNumberFormat="1" applyFont="1" applyFill="1" applyBorder="1" applyAlignment="1">
      <alignment horizontal="right"/>
    </xf>
    <xf numFmtId="0" fontId="9" fillId="0" borderId="0" xfId="18" applyFont="1" applyFill="1" applyBorder="1" applyAlignment="1">
      <alignment vertical="top"/>
    </xf>
    <xf numFmtId="0" fontId="19" fillId="0" borderId="0" xfId="18" applyFont="1" applyFill="1" applyBorder="1" applyAlignment="1">
      <alignment horizontal="left"/>
    </xf>
    <xf numFmtId="0" fontId="12" fillId="0" borderId="0" xfId="18" applyFont="1" applyFill="1" applyBorder="1"/>
    <xf numFmtId="0" fontId="22" fillId="0" borderId="0" xfId="18" applyFont="1" applyFill="1" applyBorder="1"/>
    <xf numFmtId="0" fontId="20" fillId="0" borderId="0" xfId="18" applyFont="1" applyFill="1" applyBorder="1"/>
    <xf numFmtId="0" fontId="19" fillId="0" borderId="0" xfId="18" applyFont="1" applyFill="1" applyBorder="1" applyAlignment="1">
      <alignment vertical="top"/>
    </xf>
    <xf numFmtId="166" fontId="21" fillId="0" borderId="0" xfId="18" applyNumberFormat="1" applyFont="1" applyFill="1" applyBorder="1" applyAlignment="1">
      <alignment horizontal="right" vertical="top"/>
    </xf>
    <xf numFmtId="0" fontId="2" fillId="0" borderId="0" xfId="18" applyFont="1" applyFill="1" applyBorder="1" applyAlignment="1">
      <alignment horizontal="left"/>
    </xf>
    <xf numFmtId="0" fontId="23" fillId="0" borderId="0" xfId="18" applyFont="1" applyFill="1" applyBorder="1"/>
    <xf numFmtId="0" fontId="9" fillId="0" borderId="0" xfId="18" applyFont="1" applyFill="1" applyBorder="1" applyAlignment="1">
      <alignment wrapText="1"/>
    </xf>
    <xf numFmtId="0" fontId="20" fillId="0" borderId="0" xfId="18" applyFont="1" applyFill="1" applyBorder="1" applyAlignment="1">
      <alignment wrapText="1"/>
    </xf>
    <xf numFmtId="0" fontId="16" fillId="0" borderId="0" xfId="18" applyFont="1" applyFill="1" applyBorder="1" applyAlignment="1">
      <alignment horizontal="left"/>
    </xf>
    <xf numFmtId="0" fontId="16" fillId="0" borderId="0" xfId="18" applyFont="1" applyFill="1" applyBorder="1" applyAlignment="1">
      <alignment vertical="top"/>
    </xf>
    <xf numFmtId="0" fontId="16" fillId="0" borderId="0" xfId="18" applyFont="1" applyFill="1" applyBorder="1" applyAlignment="1">
      <alignment vertical="top" wrapText="1"/>
    </xf>
    <xf numFmtId="166" fontId="18" fillId="0" borderId="0" xfId="18" applyNumberFormat="1" applyFont="1" applyFill="1" applyBorder="1" applyAlignment="1">
      <alignment horizontal="right" vertical="top"/>
    </xf>
    <xf numFmtId="0" fontId="3" fillId="0" borderId="0" xfId="1" applyFont="1" applyFill="1" applyBorder="1"/>
    <xf numFmtId="0" fontId="16" fillId="0" borderId="0" xfId="1" applyFont="1" applyFill="1" applyBorder="1" applyAlignment="1"/>
    <xf numFmtId="0" fontId="16" fillId="0" borderId="0" xfId="1" applyFont="1" applyFill="1" applyBorder="1"/>
    <xf numFmtId="0" fontId="16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wrapText="1"/>
    </xf>
    <xf numFmtId="166" fontId="18" fillId="0" borderId="0" xfId="1" applyNumberFormat="1" applyFont="1" applyFill="1" applyBorder="1" applyAlignment="1">
      <alignment horizontal="right"/>
    </xf>
    <xf numFmtId="0" fontId="16" fillId="0" borderId="0" xfId="18" applyFont="1" applyFill="1" applyBorder="1" applyAlignment="1"/>
    <xf numFmtId="0" fontId="20" fillId="0" borderId="0" xfId="18" applyFont="1" applyFill="1" applyBorder="1" applyAlignment="1">
      <alignment horizontal="left" wrapText="1"/>
    </xf>
    <xf numFmtId="0" fontId="13" fillId="0" borderId="0" xfId="18" applyFont="1" applyFill="1" applyBorder="1" applyAlignment="1">
      <alignment horizontal="center" wrapText="1"/>
    </xf>
    <xf numFmtId="0" fontId="20" fillId="0" borderId="0" xfId="18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wrapText="1"/>
    </xf>
    <xf numFmtId="0" fontId="9" fillId="0" borderId="0" xfId="18" applyFont="1" applyBorder="1"/>
    <xf numFmtId="0" fontId="3" fillId="0" borderId="0" xfId="18" applyFill="1"/>
    <xf numFmtId="0" fontId="3" fillId="0" borderId="0" xfId="290" applyFont="1" applyAlignment="1">
      <alignment vertical="center"/>
    </xf>
    <xf numFmtId="0" fontId="3" fillId="0" borderId="0" xfId="290" applyFont="1" applyBorder="1" applyAlignment="1">
      <alignment vertical="center"/>
    </xf>
    <xf numFmtId="164" fontId="3" fillId="0" borderId="0" xfId="290" applyNumberFormat="1" applyFont="1" applyBorder="1" applyAlignment="1">
      <alignment vertical="center"/>
    </xf>
    <xf numFmtId="0" fontId="28" fillId="0" borderId="6" xfId="290" applyFont="1" applyBorder="1" applyAlignment="1">
      <alignment horizontal="center" vertical="center"/>
    </xf>
    <xf numFmtId="0" fontId="3" fillId="0" borderId="12" xfId="290" applyFont="1" applyBorder="1" applyAlignment="1">
      <alignment vertical="center"/>
    </xf>
    <xf numFmtId="0" fontId="3" fillId="0" borderId="11" xfId="290" applyFont="1" applyBorder="1" applyAlignment="1">
      <alignment horizontal="center" vertical="center" wrapText="1"/>
    </xf>
    <xf numFmtId="0" fontId="3" fillId="0" borderId="13" xfId="290" applyFont="1" applyBorder="1" applyAlignment="1">
      <alignment horizontal="center" vertical="center" wrapText="1"/>
    </xf>
    <xf numFmtId="0" fontId="3" fillId="0" borderId="3" xfId="290" applyFont="1" applyBorder="1" applyAlignment="1">
      <alignment horizontal="center" vertical="center" wrapText="1"/>
    </xf>
    <xf numFmtId="164" fontId="3" fillId="0" borderId="0" xfId="290" applyNumberFormat="1" applyFont="1" applyAlignment="1">
      <alignment vertical="center"/>
    </xf>
    <xf numFmtId="0" fontId="3" fillId="0" borderId="9" xfId="290" applyFont="1" applyBorder="1" applyAlignment="1">
      <alignment horizontal="center" vertical="center" wrapText="1"/>
    </xf>
    <xf numFmtId="164" fontId="28" fillId="0" borderId="0" xfId="290" applyNumberFormat="1" applyFont="1" applyAlignment="1">
      <alignment vertical="center"/>
    </xf>
    <xf numFmtId="164" fontId="30" fillId="0" borderId="0" xfId="290" applyNumberFormat="1" applyFont="1" applyAlignment="1">
      <alignment vertical="center"/>
    </xf>
    <xf numFmtId="164" fontId="28" fillId="0" borderId="0" xfId="290" applyNumberFormat="1" applyFont="1" applyAlignment="1">
      <alignment horizontal="center" vertical="center"/>
    </xf>
    <xf numFmtId="0" fontId="3" fillId="0" borderId="2" xfId="18" applyFont="1" applyBorder="1"/>
    <xf numFmtId="0" fontId="3" fillId="0" borderId="3" xfId="18" applyFont="1" applyBorder="1"/>
    <xf numFmtId="0" fontId="3" fillId="0" borderId="2" xfId="18" applyFont="1" applyFill="1" applyBorder="1" applyAlignment="1">
      <alignment horizontal="center"/>
    </xf>
    <xf numFmtId="0" fontId="3" fillId="0" borderId="3" xfId="18" applyFont="1" applyFill="1" applyBorder="1" applyAlignment="1">
      <alignment horizontal="center"/>
    </xf>
    <xf numFmtId="0" fontId="3" fillId="0" borderId="7" xfId="18" applyFont="1" applyFill="1" applyBorder="1" applyAlignment="1">
      <alignment horizontal="center"/>
    </xf>
    <xf numFmtId="0" fontId="3" fillId="0" borderId="11" xfId="18" applyFont="1" applyFill="1" applyBorder="1" applyAlignment="1">
      <alignment horizontal="center"/>
    </xf>
    <xf numFmtId="166" fontId="10" fillId="0" borderId="7" xfId="18" applyNumberFormat="1" applyFont="1" applyFill="1" applyBorder="1" applyAlignment="1">
      <alignment horizontal="right"/>
    </xf>
    <xf numFmtId="166" fontId="2" fillId="0" borderId="10" xfId="18" applyNumberFormat="1" applyFont="1" applyFill="1" applyBorder="1" applyAlignment="1">
      <alignment horizontal="right"/>
    </xf>
    <xf numFmtId="166" fontId="18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 vertical="top"/>
    </xf>
    <xf numFmtId="166" fontId="18" fillId="0" borderId="10" xfId="18" applyNumberFormat="1" applyFont="1" applyFill="1" applyBorder="1" applyAlignment="1">
      <alignment horizontal="right" vertical="top"/>
    </xf>
    <xf numFmtId="166" fontId="18" fillId="0" borderId="10" xfId="1" applyNumberFormat="1" applyFont="1" applyFill="1" applyBorder="1" applyAlignment="1">
      <alignment horizontal="right"/>
    </xf>
    <xf numFmtId="0" fontId="3" fillId="0" borderId="0" xfId="293" applyFont="1" applyAlignment="1">
      <alignment vertical="center"/>
    </xf>
    <xf numFmtId="0" fontId="3" fillId="0" borderId="0" xfId="293" applyFont="1" applyBorder="1" applyAlignment="1">
      <alignment vertical="center"/>
    </xf>
    <xf numFmtId="0" fontId="3" fillId="0" borderId="9" xfId="293" applyFont="1" applyBorder="1" applyAlignment="1">
      <alignment vertical="center"/>
    </xf>
    <xf numFmtId="0" fontId="3" fillId="0" borderId="5" xfId="293" applyFont="1" applyBorder="1" applyAlignment="1">
      <alignment horizontal="center" vertical="center"/>
    </xf>
    <xf numFmtId="0" fontId="3" fillId="0" borderId="4" xfId="293" applyFont="1" applyBorder="1" applyAlignment="1">
      <alignment horizontal="center" vertical="center"/>
    </xf>
    <xf numFmtId="0" fontId="28" fillId="0" borderId="6" xfId="293" applyFont="1" applyBorder="1" applyAlignment="1">
      <alignment horizontal="center" vertical="center"/>
    </xf>
    <xf numFmtId="0" fontId="28" fillId="0" borderId="0" xfId="293" applyFont="1" applyAlignment="1">
      <alignment horizontal="center" vertical="center"/>
    </xf>
    <xf numFmtId="0" fontId="3" fillId="0" borderId="12" xfId="293" applyFont="1" applyBorder="1" applyAlignment="1">
      <alignment vertical="center"/>
    </xf>
    <xf numFmtId="164" fontId="30" fillId="0" borderId="0" xfId="293" applyNumberFormat="1" applyFont="1" applyAlignment="1">
      <alignment horizontal="right" vertical="center"/>
    </xf>
    <xf numFmtId="164" fontId="3" fillId="0" borderId="0" xfId="293" applyNumberFormat="1" applyFont="1" applyAlignment="1">
      <alignment vertical="center"/>
    </xf>
    <xf numFmtId="164" fontId="28" fillId="0" borderId="0" xfId="293" applyNumberFormat="1" applyFont="1" applyAlignment="1">
      <alignment horizontal="center" vertical="center"/>
    </xf>
    <xf numFmtId="0" fontId="3" fillId="0" borderId="3" xfId="293" applyFont="1" applyBorder="1" applyAlignment="1">
      <alignment horizontal="center" vertical="center" wrapText="1"/>
    </xf>
    <xf numFmtId="164" fontId="3" fillId="0" borderId="0" xfId="18" applyNumberFormat="1" applyFont="1" applyBorder="1"/>
    <xf numFmtId="0" fontId="3" fillId="0" borderId="13" xfId="293" applyFont="1" applyBorder="1" applyAlignment="1">
      <alignment horizontal="center" vertical="center" wrapText="1"/>
    </xf>
    <xf numFmtId="0" fontId="3" fillId="0" borderId="11" xfId="293" applyFont="1" applyBorder="1" applyAlignment="1">
      <alignment horizontal="center" vertical="center" wrapText="1"/>
    </xf>
    <xf numFmtId="0" fontId="3" fillId="0" borderId="9" xfId="293" applyFont="1" applyBorder="1" applyAlignment="1">
      <alignment horizontal="center" vertical="center" wrapText="1"/>
    </xf>
    <xf numFmtId="164" fontId="28" fillId="0" borderId="0" xfId="293" applyNumberFormat="1" applyFont="1" applyAlignment="1">
      <alignment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vertical="center"/>
    </xf>
    <xf numFmtId="0" fontId="3" fillId="0" borderId="1" xfId="293" applyFont="1" applyBorder="1" applyAlignment="1">
      <alignment horizontal="center" vertical="center" wrapText="1"/>
    </xf>
    <xf numFmtId="164" fontId="28" fillId="0" borderId="7" xfId="293" applyNumberFormat="1" applyFont="1" applyBorder="1" applyAlignment="1">
      <alignment horizontal="center" vertical="center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Border="1" applyAlignment="1">
      <alignment vertical="center"/>
    </xf>
    <xf numFmtId="0" fontId="32" fillId="0" borderId="0" xfId="18" applyFont="1"/>
    <xf numFmtId="0" fontId="5" fillId="0" borderId="0" xfId="18" applyFont="1"/>
    <xf numFmtId="0" fontId="32" fillId="0" borderId="0" xfId="18" applyFont="1" applyBorder="1"/>
    <xf numFmtId="0" fontId="5" fillId="0" borderId="0" xfId="18" applyFont="1" applyBorder="1"/>
    <xf numFmtId="1" fontId="5" fillId="0" borderId="0" xfId="18" applyNumberFormat="1" applyFont="1" applyAlignment="1">
      <alignment horizontal="center"/>
    </xf>
    <xf numFmtId="0" fontId="5" fillId="0" borderId="0" xfId="18" applyFont="1" applyAlignment="1">
      <alignment horizontal="center" vertical="center" wrapText="1"/>
    </xf>
    <xf numFmtId="164" fontId="5" fillId="0" borderId="0" xfId="18" applyNumberFormat="1" applyFont="1" applyAlignment="1">
      <alignment horizontal="center"/>
    </xf>
    <xf numFmtId="164" fontId="5" fillId="0" borderId="0" xfId="18" applyNumberFormat="1" applyFont="1" applyBorder="1"/>
    <xf numFmtId="0" fontId="3" fillId="2" borderId="0" xfId="18" applyFont="1" applyFill="1" applyBorder="1"/>
    <xf numFmtId="0" fontId="3" fillId="2" borderId="0" xfId="18" applyFont="1" applyFill="1" applyBorder="1" applyAlignment="1">
      <alignment horizontal="center" vertical="center" wrapText="1"/>
    </xf>
    <xf numFmtId="0" fontId="5" fillId="2" borderId="0" xfId="18" applyFont="1" applyFill="1" applyBorder="1"/>
    <xf numFmtId="0" fontId="5" fillId="0" borderId="0" xfId="18" applyFont="1" applyBorder="1" applyAlignment="1">
      <alignment horizontal="center" vertical="center"/>
    </xf>
    <xf numFmtId="0" fontId="5" fillId="0" borderId="0" xfId="18" applyFont="1" applyBorder="1" applyAlignment="1">
      <alignment horizontal="center"/>
    </xf>
    <xf numFmtId="164" fontId="5" fillId="0" borderId="0" xfId="18" applyNumberFormat="1" applyFont="1" applyAlignment="1">
      <alignment horizontal="center" vertical="center"/>
    </xf>
    <xf numFmtId="164" fontId="5" fillId="0" borderId="0" xfId="18" applyNumberFormat="1" applyFont="1"/>
    <xf numFmtId="164" fontId="32" fillId="0" borderId="0" xfId="18" applyNumberFormat="1" applyFont="1" applyBorder="1"/>
    <xf numFmtId="0" fontId="1" fillId="0" borderId="0" xfId="18" applyFont="1" applyBorder="1"/>
    <xf numFmtId="0" fontId="2" fillId="0" borderId="0" xfId="18" applyFont="1" applyBorder="1" applyAlignment="1">
      <alignment horizontal="center" vertical="center"/>
    </xf>
    <xf numFmtId="0" fontId="3" fillId="0" borderId="0" xfId="250" applyFont="1" applyAlignment="1">
      <alignment vertical="center"/>
    </xf>
    <xf numFmtId="0" fontId="3" fillId="0" borderId="0" xfId="250" applyFont="1" applyBorder="1" applyAlignment="1">
      <alignment vertical="center"/>
    </xf>
    <xf numFmtId="0" fontId="3" fillId="2" borderId="0" xfId="250" applyFont="1" applyFill="1" applyBorder="1" applyAlignment="1">
      <alignment horizontal="center" vertical="center"/>
    </xf>
    <xf numFmtId="0" fontId="3" fillId="2" borderId="0" xfId="250" applyFont="1" applyFill="1" applyBorder="1" applyAlignment="1">
      <alignment horizontal="center" vertical="center" wrapText="1"/>
    </xf>
    <xf numFmtId="0" fontId="3" fillId="0" borderId="0" xfId="250" applyFont="1" applyBorder="1" applyAlignment="1">
      <alignment horizontal="center" vertical="center" wrapText="1"/>
    </xf>
    <xf numFmtId="0" fontId="5" fillId="0" borderId="0" xfId="250" applyFont="1" applyBorder="1" applyAlignment="1">
      <alignment horizontal="left" vertical="center" wrapText="1"/>
    </xf>
    <xf numFmtId="1" fontId="3" fillId="0" borderId="0" xfId="250" applyNumberFormat="1" applyFont="1" applyBorder="1" applyAlignment="1">
      <alignment horizontal="center" vertical="center" wrapText="1"/>
    </xf>
    <xf numFmtId="2" fontId="37" fillId="0" borderId="0" xfId="250" applyNumberFormat="1" applyFont="1" applyBorder="1" applyAlignment="1">
      <alignment horizontal="center" vertical="center" wrapText="1"/>
    </xf>
    <xf numFmtId="164" fontId="37" fillId="0" borderId="0" xfId="250" applyNumberFormat="1" applyFont="1" applyBorder="1" applyAlignment="1">
      <alignment horizontal="center" vertical="center" wrapText="1"/>
    </xf>
    <xf numFmtId="164" fontId="3" fillId="0" borderId="0" xfId="250" applyNumberFormat="1" applyFont="1" applyBorder="1" applyAlignment="1">
      <alignment horizontal="center" vertical="center" wrapText="1"/>
    </xf>
    <xf numFmtId="0" fontId="3" fillId="0" borderId="0" xfId="250" applyFont="1" applyBorder="1" applyAlignment="1">
      <alignment horizontal="left" vertical="center" wrapText="1"/>
    </xf>
    <xf numFmtId="2" fontId="3" fillId="0" borderId="0" xfId="250" applyNumberFormat="1" applyFont="1" applyBorder="1" applyAlignment="1">
      <alignment horizontal="center" vertical="center" wrapText="1"/>
    </xf>
    <xf numFmtId="0" fontId="30" fillId="0" borderId="0" xfId="306"/>
    <xf numFmtId="0" fontId="38" fillId="0" borderId="0" xfId="0" applyFont="1" applyFill="1" applyBorder="1"/>
    <xf numFmtId="0" fontId="39" fillId="0" borderId="0" xfId="0" applyNumberFormat="1" applyFont="1" applyFill="1" applyBorder="1" applyAlignment="1">
      <alignment horizontal="center" vertical="center" wrapText="1" readingOrder="1"/>
    </xf>
    <xf numFmtId="0" fontId="39" fillId="0" borderId="0" xfId="0" applyNumberFormat="1" applyFont="1" applyFill="1" applyBorder="1" applyAlignment="1">
      <alignment vertical="center" wrapText="1" readingOrder="1"/>
    </xf>
    <xf numFmtId="0" fontId="38" fillId="0" borderId="0" xfId="0" applyFont="1" applyFill="1" applyBorder="1" applyAlignment="1"/>
    <xf numFmtId="0" fontId="40" fillId="0" borderId="0" xfId="0" applyNumberFormat="1" applyFont="1" applyFill="1" applyBorder="1" applyAlignment="1">
      <alignment horizontal="left" vertical="center" wrapText="1" readingOrder="1"/>
    </xf>
    <xf numFmtId="170" fontId="40" fillId="0" borderId="0" xfId="0" applyNumberFormat="1" applyFont="1" applyFill="1" applyBorder="1" applyAlignment="1">
      <alignment horizontal="center" vertical="center" wrapText="1" readingOrder="1"/>
    </xf>
    <xf numFmtId="0" fontId="42" fillId="0" borderId="0" xfId="0" applyFont="1"/>
    <xf numFmtId="0" fontId="5" fillId="0" borderId="1" xfId="293" applyFont="1" applyBorder="1" applyAlignment="1">
      <alignment horizontal="center" vertical="center"/>
    </xf>
    <xf numFmtId="0" fontId="5" fillId="0" borderId="8" xfId="293" applyFont="1" applyBorder="1" applyAlignment="1">
      <alignment horizontal="center" vertical="center"/>
    </xf>
    <xf numFmtId="0" fontId="2" fillId="0" borderId="12" xfId="293" applyFont="1" applyBorder="1" applyAlignment="1">
      <alignment vertical="center"/>
    </xf>
    <xf numFmtId="0" fontId="35" fillId="0" borderId="0" xfId="293" applyFont="1" applyBorder="1" applyAlignment="1">
      <alignment vertical="center"/>
    </xf>
    <xf numFmtId="164" fontId="35" fillId="0" borderId="0" xfId="293" applyNumberFormat="1" applyFont="1" applyBorder="1" applyAlignment="1">
      <alignment horizontal="right" vertical="center"/>
    </xf>
    <xf numFmtId="0" fontId="5" fillId="0" borderId="12" xfId="293" applyFont="1" applyBorder="1" applyAlignment="1">
      <alignment vertical="center"/>
    </xf>
    <xf numFmtId="0" fontId="5" fillId="0" borderId="0" xfId="293" applyFont="1" applyBorder="1" applyAlignment="1">
      <alignment vertical="center"/>
    </xf>
    <xf numFmtId="164" fontId="5" fillId="0" borderId="0" xfId="293" applyNumberFormat="1" applyFont="1" applyBorder="1" applyAlignment="1">
      <alignment horizontal="right" vertical="center"/>
    </xf>
    <xf numFmtId="164" fontId="5" fillId="0" borderId="0" xfId="293" applyNumberFormat="1" applyFont="1" applyBorder="1" applyAlignment="1">
      <alignment vertical="center"/>
    </xf>
    <xf numFmtId="0" fontId="5" fillId="0" borderId="12" xfId="293" applyFont="1" applyBorder="1" applyAlignment="1">
      <alignment vertical="center" wrapText="1"/>
    </xf>
    <xf numFmtId="0" fontId="44" fillId="0" borderId="0" xfId="0" applyFont="1"/>
    <xf numFmtId="0" fontId="2" fillId="0" borderId="7" xfId="293" applyFont="1" applyBorder="1" applyAlignment="1">
      <alignment vertical="center"/>
    </xf>
    <xf numFmtId="164" fontId="2" fillId="0" borderId="16" xfId="293" applyNumberFormat="1" applyFont="1" applyBorder="1" applyAlignment="1">
      <alignment vertical="center"/>
    </xf>
    <xf numFmtId="164" fontId="2" fillId="0" borderId="15" xfId="293" applyNumberFormat="1" applyFont="1" applyBorder="1" applyAlignment="1">
      <alignment horizontal="right" vertical="center"/>
    </xf>
    <xf numFmtId="0" fontId="3" fillId="0" borderId="10" xfId="293" applyFont="1" applyBorder="1" applyAlignment="1">
      <alignment vertical="center"/>
    </xf>
    <xf numFmtId="0" fontId="2" fillId="0" borderId="17" xfId="293" applyFont="1" applyBorder="1" applyAlignment="1">
      <alignment vertical="center"/>
    </xf>
    <xf numFmtId="0" fontId="2" fillId="0" borderId="0" xfId="293" applyFont="1" applyBorder="1" applyAlignment="1">
      <alignment vertical="center"/>
    </xf>
    <xf numFmtId="164" fontId="3" fillId="0" borderId="0" xfId="293" applyNumberFormat="1" applyFont="1" applyBorder="1" applyAlignment="1">
      <alignment horizontal="right" vertical="center"/>
    </xf>
    <xf numFmtId="0" fontId="3" fillId="0" borderId="17" xfId="293" applyFont="1" applyBorder="1" applyAlignment="1">
      <alignment vertical="center"/>
    </xf>
    <xf numFmtId="164" fontId="3" fillId="0" borderId="17" xfId="293" applyNumberFormat="1" applyFont="1" applyBorder="1" applyAlignment="1">
      <alignment vertical="center"/>
    </xf>
    <xf numFmtId="0" fontId="44" fillId="0" borderId="0" xfId="0" applyFont="1" applyBorder="1"/>
    <xf numFmtId="0" fontId="3" fillId="0" borderId="10" xfId="293" applyFont="1" applyBorder="1" applyAlignment="1">
      <alignment vertical="center" wrapText="1"/>
    </xf>
    <xf numFmtId="164" fontId="2" fillId="0" borderId="17" xfId="293" applyNumberFormat="1" applyFont="1" applyBorder="1" applyAlignment="1">
      <alignment vertical="center"/>
    </xf>
    <xf numFmtId="164" fontId="2" fillId="0" borderId="0" xfId="293" applyNumberFormat="1" applyFont="1" applyBorder="1" applyAlignment="1">
      <alignment vertical="center"/>
    </xf>
    <xf numFmtId="164" fontId="3" fillId="0" borderId="10" xfId="293" applyNumberFormat="1" applyFont="1" applyBorder="1" applyAlignment="1">
      <alignment vertical="center"/>
    </xf>
    <xf numFmtId="0" fontId="45" fillId="0" borderId="0" xfId="0" applyFont="1" applyAlignment="1">
      <alignment horizontal="left" vertical="center" wrapText="1"/>
    </xf>
    <xf numFmtId="0" fontId="5" fillId="0" borderId="5" xfId="293" applyFont="1" applyBorder="1" applyAlignment="1">
      <alignment horizontal="center" vertical="center"/>
    </xf>
    <xf numFmtId="0" fontId="35" fillId="0" borderId="12" xfId="293" applyFont="1" applyBorder="1" applyAlignment="1">
      <alignment horizontal="center" vertical="center"/>
    </xf>
    <xf numFmtId="0" fontId="47" fillId="0" borderId="0" xfId="0" applyFont="1" applyBorder="1" applyAlignment="1">
      <alignment horizontal="right" vertical="center" wrapText="1"/>
    </xf>
    <xf numFmtId="0" fontId="3" fillId="0" borderId="20" xfId="293" applyFont="1" applyBorder="1" applyAlignment="1">
      <alignment horizontal="center" vertical="center"/>
    </xf>
    <xf numFmtId="0" fontId="3" fillId="0" borderId="21" xfId="293" applyFont="1" applyBorder="1" applyAlignment="1">
      <alignment horizontal="center" vertical="center"/>
    </xf>
    <xf numFmtId="0" fontId="3" fillId="0" borderId="21" xfId="293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2" fillId="0" borderId="0" xfId="293" applyFont="1" applyAlignment="1">
      <alignment vertical="center"/>
    </xf>
    <xf numFmtId="0" fontId="49" fillId="0" borderId="0" xfId="0" applyFont="1"/>
    <xf numFmtId="4" fontId="49" fillId="0" borderId="0" xfId="0" applyNumberFormat="1" applyFont="1"/>
    <xf numFmtId="0" fontId="50" fillId="0" borderId="0" xfId="0" applyFont="1"/>
    <xf numFmtId="4" fontId="50" fillId="0" borderId="0" xfId="0" applyNumberFormat="1" applyFont="1"/>
    <xf numFmtId="0" fontId="3" fillId="0" borderId="12" xfId="293" applyFont="1" applyBorder="1" applyAlignment="1">
      <alignment vertical="center" wrapText="1"/>
    </xf>
    <xf numFmtId="0" fontId="45" fillId="0" borderId="0" xfId="0" applyFont="1" applyBorder="1" applyAlignment="1">
      <alignment horizontal="right" vertical="center" wrapText="1"/>
    </xf>
    <xf numFmtId="0" fontId="42" fillId="0" borderId="0" xfId="0" applyFont="1" applyAlignment="1"/>
    <xf numFmtId="0" fontId="52" fillId="0" borderId="5" xfId="0" applyFont="1" applyBorder="1" applyAlignment="1"/>
    <xf numFmtId="0" fontId="5" fillId="0" borderId="8" xfId="293" applyFont="1" applyFill="1" applyBorder="1" applyAlignment="1">
      <alignment horizontal="center" vertical="center"/>
    </xf>
    <xf numFmtId="0" fontId="35" fillId="0" borderId="12" xfId="293" applyFont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 wrapText="1"/>
    </xf>
    <xf numFmtId="164" fontId="53" fillId="0" borderId="0" xfId="0" applyNumberFormat="1" applyFont="1" applyFill="1" applyBorder="1" applyAlignment="1">
      <alignment horizontal="center" vertical="center" wrapText="1"/>
    </xf>
    <xf numFmtId="164" fontId="53" fillId="3" borderId="0" xfId="0" applyNumberFormat="1" applyFont="1" applyFill="1" applyBorder="1" applyAlignment="1">
      <alignment horizontal="center" vertical="center" wrapText="1"/>
    </xf>
    <xf numFmtId="0" fontId="5" fillId="0" borderId="0" xfId="293" applyFont="1" applyBorder="1" applyAlignment="1">
      <alignment horizontal="right" vertical="center"/>
    </xf>
    <xf numFmtId="0" fontId="42" fillId="0" borderId="0" xfId="0" applyFont="1" applyAlignment="1">
      <alignment horizontal="right"/>
    </xf>
    <xf numFmtId="0" fontId="52" fillId="0" borderId="5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4" fillId="0" borderId="0" xfId="0" applyFont="1"/>
    <xf numFmtId="0" fontId="5" fillId="0" borderId="0" xfId="0" applyFont="1" applyFill="1" applyBorder="1" applyAlignment="1">
      <alignment horizontal="center" vertical="center" wrapText="1"/>
    </xf>
    <xf numFmtId="41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/>
    <xf numFmtId="41" fontId="5" fillId="0" borderId="0" xfId="2" applyNumberFormat="1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54" fillId="0" borderId="0" xfId="0" applyFont="1" applyBorder="1"/>
    <xf numFmtId="0" fontId="5" fillId="0" borderId="0" xfId="2" applyFont="1" applyFill="1" applyBorder="1" applyAlignment="1">
      <alignment vertical="center"/>
    </xf>
    <xf numFmtId="164" fontId="5" fillId="0" borderId="0" xfId="18" applyNumberFormat="1" applyFont="1" applyBorder="1" applyAlignment="1">
      <alignment horizontal="center" vertical="center"/>
    </xf>
    <xf numFmtId="0" fontId="5" fillId="0" borderId="0" xfId="18" applyFont="1" applyBorder="1" applyAlignment="1">
      <alignment horizontal="center" vertical="center" wrapText="1"/>
    </xf>
    <xf numFmtId="164" fontId="53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53" fillId="3" borderId="0" xfId="0" applyNumberFormat="1" applyFont="1" applyFill="1" applyBorder="1" applyAlignment="1">
      <alignment horizontal="right" vertical="center" wrapText="1"/>
    </xf>
    <xf numFmtId="0" fontId="3" fillId="0" borderId="15" xfId="293" applyFont="1" applyBorder="1" applyAlignment="1">
      <alignment horizontal="center" vertical="center"/>
    </xf>
    <xf numFmtId="0" fontId="3" fillId="0" borderId="19" xfId="293" applyFont="1" applyBorder="1" applyAlignment="1">
      <alignment horizontal="center" vertical="center"/>
    </xf>
    <xf numFmtId="0" fontId="3" fillId="0" borderId="2" xfId="293" applyFont="1" applyBorder="1" applyAlignment="1">
      <alignment horizontal="center" vertical="center"/>
    </xf>
    <xf numFmtId="0" fontId="3" fillId="0" borderId="8" xfId="293" applyFont="1" applyBorder="1" applyAlignment="1">
      <alignment horizontal="center" vertical="center" wrapText="1"/>
    </xf>
    <xf numFmtId="0" fontId="5" fillId="2" borderId="0" xfId="18" applyFont="1" applyFill="1" applyBorder="1" applyAlignment="1">
      <alignment horizontal="center" vertical="center" wrapText="1"/>
    </xf>
    <xf numFmtId="0" fontId="36" fillId="0" borderId="0" xfId="18" applyFont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Fill="1"/>
    <xf numFmtId="164" fontId="35" fillId="0" borderId="0" xfId="293" applyNumberFormat="1" applyFont="1" applyBorder="1" applyAlignment="1">
      <alignment horizontal="center" vertical="center"/>
    </xf>
    <xf numFmtId="164" fontId="5" fillId="0" borderId="0" xfId="293" applyNumberFormat="1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2" fillId="0" borderId="0" xfId="293" applyFont="1" applyAlignment="1">
      <alignment horizontal="right" vertical="center"/>
    </xf>
    <xf numFmtId="0" fontId="3" fillId="0" borderId="0" xfId="293" applyFont="1" applyAlignment="1">
      <alignment horizontal="right" vertical="center"/>
    </xf>
    <xf numFmtId="164" fontId="3" fillId="0" borderId="0" xfId="293" applyNumberFormat="1" applyFont="1" applyAlignment="1">
      <alignment horizontal="right" vertical="center"/>
    </xf>
    <xf numFmtId="0" fontId="56" fillId="0" borderId="22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0" borderId="0" xfId="18" applyNumberFormat="1" applyFont="1" applyAlignment="1">
      <alignment horizontal="center" vertical="center"/>
    </xf>
    <xf numFmtId="0" fontId="5" fillId="0" borderId="0" xfId="18" applyFont="1" applyAlignment="1">
      <alignment horizontal="center"/>
    </xf>
    <xf numFmtId="1" fontId="5" fillId="2" borderId="0" xfId="18" applyNumberFormat="1" applyFont="1" applyFill="1" applyBorder="1" applyAlignment="1">
      <alignment horizontal="center" vertical="center" wrapText="1"/>
    </xf>
    <xf numFmtId="0" fontId="34" fillId="0" borderId="0" xfId="18" applyFont="1"/>
    <xf numFmtId="0" fontId="5" fillId="2" borderId="25" xfId="18" applyFont="1" applyFill="1" applyBorder="1" applyAlignment="1">
      <alignment horizontal="center" vertical="center" wrapText="1"/>
    </xf>
    <xf numFmtId="1" fontId="3" fillId="0" borderId="0" xfId="250" applyNumberFormat="1" applyFont="1" applyBorder="1" applyAlignment="1">
      <alignment horizontal="left" vertical="center" wrapText="1"/>
    </xf>
    <xf numFmtId="1" fontId="5" fillId="0" borderId="0" xfId="250" applyNumberFormat="1" applyFont="1" applyBorder="1" applyAlignment="1">
      <alignment horizontal="center" vertical="center" wrapText="1"/>
    </xf>
    <xf numFmtId="0" fontId="5" fillId="0" borderId="0" xfId="250" applyFont="1" applyBorder="1" applyAlignment="1">
      <alignment horizontal="center" vertical="center" wrapText="1"/>
    </xf>
    <xf numFmtId="0" fontId="40" fillId="0" borderId="27" xfId="0" applyFont="1" applyBorder="1" applyAlignment="1">
      <alignment horizontal="left" vertical="center" wrapText="1"/>
    </xf>
    <xf numFmtId="0" fontId="55" fillId="0" borderId="28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5" fillId="0" borderId="30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4" fillId="0" borderId="34" xfId="0" applyFont="1" applyBorder="1"/>
    <xf numFmtId="0" fontId="5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5" fillId="0" borderId="27" xfId="0" applyFont="1" applyBorder="1" applyAlignment="1">
      <alignment horizontal="center" vertical="center" wrapText="1"/>
    </xf>
    <xf numFmtId="0" fontId="56" fillId="0" borderId="40" xfId="0" applyFont="1" applyBorder="1" applyAlignment="1">
      <alignment horizontal="center" vertical="center" wrapText="1"/>
    </xf>
    <xf numFmtId="0" fontId="55" fillId="0" borderId="35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20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 wrapText="1"/>
    </xf>
    <xf numFmtId="0" fontId="0" fillId="0" borderId="0" xfId="0" applyFill="1" applyBorder="1"/>
    <xf numFmtId="0" fontId="57" fillId="0" borderId="0" xfId="0" applyFont="1" applyFill="1" applyBorder="1" applyAlignment="1">
      <alignment horizontal="center" vertical="center" wrapText="1"/>
    </xf>
    <xf numFmtId="0" fontId="54" fillId="0" borderId="23" xfId="0" applyFont="1" applyBorder="1"/>
    <xf numFmtId="0" fontId="40" fillId="0" borderId="41" xfId="0" applyFont="1" applyBorder="1" applyAlignment="1">
      <alignment horizontal="left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54" fillId="0" borderId="24" xfId="0" applyFont="1" applyBorder="1"/>
    <xf numFmtId="0" fontId="40" fillId="0" borderId="22" xfId="0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52" fillId="0" borderId="0" xfId="2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0" fillId="0" borderId="22" xfId="0" applyFont="1" applyBorder="1" applyAlignment="1">
      <alignment horizontal="left" vertical="center" wrapText="1" indent="3"/>
    </xf>
    <xf numFmtId="0" fontId="40" fillId="0" borderId="22" xfId="0" applyFont="1" applyBorder="1" applyAlignment="1">
      <alignment horizontal="left" vertical="center" wrapText="1" indent="5"/>
    </xf>
    <xf numFmtId="0" fontId="40" fillId="0" borderId="44" xfId="0" applyFont="1" applyBorder="1" applyAlignment="1">
      <alignment horizontal="left" vertical="center" wrapText="1"/>
    </xf>
    <xf numFmtId="0" fontId="3" fillId="0" borderId="23" xfId="2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4" fillId="0" borderId="23" xfId="0" applyFont="1" applyBorder="1" applyAlignment="1">
      <alignment horizontal="center"/>
    </xf>
    <xf numFmtId="0" fontId="56" fillId="0" borderId="27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left" vertical="center"/>
    </xf>
    <xf numFmtId="0" fontId="55" fillId="0" borderId="22" xfId="0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/>
    </xf>
    <xf numFmtId="41" fontId="5" fillId="0" borderId="0" xfId="2" applyNumberFormat="1" applyFont="1" applyFill="1" applyAlignment="1">
      <alignment vertical="center"/>
    </xf>
    <xf numFmtId="0" fontId="56" fillId="0" borderId="28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3" fillId="0" borderId="1" xfId="293" applyFont="1" applyBorder="1" applyAlignment="1">
      <alignment horizontal="center" vertical="center"/>
    </xf>
    <xf numFmtId="0" fontId="5" fillId="2" borderId="1" xfId="18" applyFont="1" applyFill="1" applyBorder="1" applyAlignment="1">
      <alignment horizontal="center" vertical="center" wrapText="1"/>
    </xf>
    <xf numFmtId="0" fontId="5" fillId="0" borderId="1" xfId="18" applyFont="1" applyBorder="1" applyAlignment="1">
      <alignment horizontal="center" vertical="center" wrapText="1"/>
    </xf>
    <xf numFmtId="164" fontId="5" fillId="0" borderId="0" xfId="18" applyNumberFormat="1" applyFont="1" applyBorder="1" applyAlignment="1">
      <alignment horizontal="center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0" borderId="10" xfId="18" applyFont="1" applyBorder="1" applyAlignment="1">
      <alignment horizontal="center" vertical="center"/>
    </xf>
    <xf numFmtId="0" fontId="5" fillId="2" borderId="4" xfId="18" applyFont="1" applyFill="1" applyBorder="1" applyAlignment="1">
      <alignment horizontal="center" vertical="center" wrapText="1"/>
    </xf>
    <xf numFmtId="0" fontId="5" fillId="2" borderId="8" xfId="18" applyFont="1" applyFill="1" applyBorder="1"/>
    <xf numFmtId="0" fontId="5" fillId="2" borderId="5" xfId="18" applyFont="1" applyFill="1" applyBorder="1"/>
    <xf numFmtId="0" fontId="3" fillId="2" borderId="1" xfId="250" applyFont="1" applyFill="1" applyBorder="1" applyAlignment="1">
      <alignment horizontal="center" vertical="center" wrapText="1"/>
    </xf>
    <xf numFmtId="0" fontId="3" fillId="2" borderId="3" xfId="250" applyFont="1" applyFill="1" applyBorder="1" applyAlignment="1">
      <alignment horizontal="center" vertical="center" wrapText="1"/>
    </xf>
    <xf numFmtId="0" fontId="3" fillId="2" borderId="4" xfId="250" applyFont="1" applyFill="1" applyBorder="1" applyAlignment="1">
      <alignment horizontal="center" vertical="center" wrapText="1"/>
    </xf>
    <xf numFmtId="0" fontId="3" fillId="2" borderId="13" xfId="250" applyFont="1" applyFill="1" applyBorder="1" applyAlignment="1">
      <alignment horizontal="center" vertical="center" wrapText="1"/>
    </xf>
    <xf numFmtId="0" fontId="3" fillId="2" borderId="6" xfId="250" applyFont="1" applyFill="1" applyBorder="1" applyAlignment="1">
      <alignment horizontal="center" vertical="center" wrapText="1"/>
    </xf>
    <xf numFmtId="1" fontId="3" fillId="0" borderId="7" xfId="250" applyNumberFormat="1" applyFont="1" applyBorder="1" applyAlignment="1">
      <alignment horizontal="center" vertical="center" wrapText="1"/>
    </xf>
    <xf numFmtId="1" fontId="5" fillId="0" borderId="10" xfId="250" applyNumberFormat="1" applyFont="1" applyBorder="1" applyAlignment="1">
      <alignment horizontal="center" vertical="center" wrapText="1"/>
    </xf>
    <xf numFmtId="0" fontId="5" fillId="0" borderId="10" xfId="250" applyFont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vertical="center" wrapText="1" readingOrder="1"/>
    </xf>
    <xf numFmtId="170" fontId="30" fillId="0" borderId="0" xfId="306" applyNumberFormat="1" applyBorder="1"/>
    <xf numFmtId="0" fontId="39" fillId="0" borderId="0" xfId="0" applyNumberFormat="1" applyFont="1" applyFill="1" applyBorder="1" applyAlignment="1">
      <alignment horizontal="right" vertical="center" wrapText="1" readingOrder="1"/>
    </xf>
    <xf numFmtId="0" fontId="30" fillId="0" borderId="0" xfId="306" applyBorder="1"/>
    <xf numFmtId="0" fontId="40" fillId="0" borderId="1" xfId="0" applyNumberFormat="1" applyFont="1" applyFill="1" applyBorder="1" applyAlignment="1">
      <alignment horizontal="center" vertical="center" wrapText="1" readingOrder="1"/>
    </xf>
    <xf numFmtId="0" fontId="3" fillId="0" borderId="4" xfId="306" applyFont="1" applyBorder="1" applyAlignment="1">
      <alignment horizontal="center" vertical="center" wrapText="1"/>
    </xf>
    <xf numFmtId="0" fontId="34" fillId="0" borderId="5" xfId="0" applyNumberFormat="1" applyFont="1" applyFill="1" applyBorder="1" applyAlignment="1">
      <alignment horizontal="center" vertical="center" wrapText="1"/>
    </xf>
    <xf numFmtId="1" fontId="40" fillId="0" borderId="7" xfId="291" applyNumberFormat="1" applyFont="1" applyFill="1" applyBorder="1" applyAlignment="1">
      <alignment horizontal="center" vertical="center" wrapText="1" readingOrder="1"/>
    </xf>
    <xf numFmtId="1" fontId="40" fillId="0" borderId="10" xfId="291" applyNumberFormat="1" applyFont="1" applyFill="1" applyBorder="1" applyAlignment="1">
      <alignment horizontal="center" vertical="center" wrapText="1" readingOrder="1"/>
    </xf>
    <xf numFmtId="0" fontId="40" fillId="0" borderId="4" xfId="0" applyNumberFormat="1" applyFont="1" applyFill="1" applyBorder="1" applyAlignment="1">
      <alignment horizontal="left" vertical="center" wrapText="1" readingOrder="1"/>
    </xf>
    <xf numFmtId="0" fontId="39" fillId="0" borderId="5" xfId="0" applyNumberFormat="1" applyFont="1" applyFill="1" applyBorder="1" applyAlignment="1">
      <alignment horizontal="center" vertical="center" wrapText="1" readingOrder="1"/>
    </xf>
    <xf numFmtId="0" fontId="55" fillId="0" borderId="1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5" fillId="0" borderId="7" xfId="0" applyFont="1" applyBorder="1" applyAlignment="1">
      <alignment horizontal="center" vertical="center" wrapText="1"/>
    </xf>
    <xf numFmtId="0" fontId="5" fillId="0" borderId="6" xfId="293" applyFont="1" applyBorder="1" applyAlignment="1">
      <alignment horizontal="center" vertical="center"/>
    </xf>
    <xf numFmtId="0" fontId="5" fillId="0" borderId="13" xfId="293" applyFont="1" applyBorder="1" applyAlignment="1">
      <alignment horizontal="center" vertical="center"/>
    </xf>
    <xf numFmtId="0" fontId="5" fillId="0" borderId="15" xfId="293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3" fillId="0" borderId="6" xfId="293" applyFont="1" applyBorder="1" applyAlignment="1">
      <alignment horizontal="center" vertical="center"/>
    </xf>
    <xf numFmtId="0" fontId="3" fillId="0" borderId="13" xfId="293" applyFont="1" applyBorder="1" applyAlignment="1">
      <alignment horizontal="center" vertical="center"/>
    </xf>
    <xf numFmtId="0" fontId="3" fillId="0" borderId="15" xfId="293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3" fillId="0" borderId="18" xfId="293" applyFont="1" applyBorder="1" applyAlignment="1">
      <alignment horizontal="center" vertical="center"/>
    </xf>
    <xf numFmtId="0" fontId="3" fillId="0" borderId="19" xfId="293" applyFont="1" applyBorder="1" applyAlignment="1">
      <alignment horizontal="center" vertical="center"/>
    </xf>
    <xf numFmtId="0" fontId="3" fillId="0" borderId="8" xfId="293" applyFont="1" applyBorder="1" applyAlignment="1">
      <alignment horizontal="center" vertical="center"/>
    </xf>
    <xf numFmtId="0" fontId="51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center" vertical="center" wrapText="1"/>
    </xf>
    <xf numFmtId="0" fontId="3" fillId="0" borderId="1" xfId="290" applyFont="1" applyBorder="1" applyAlignment="1">
      <alignment horizontal="center" vertical="center" wrapText="1"/>
    </xf>
    <xf numFmtId="0" fontId="3" fillId="0" borderId="1" xfId="290" applyFont="1" applyBorder="1" applyAlignment="1">
      <alignment horizontal="center" vertical="center"/>
    </xf>
    <xf numFmtId="0" fontId="3" fillId="0" borderId="4" xfId="290" applyFont="1" applyBorder="1" applyAlignment="1">
      <alignment horizontal="center" vertical="center" wrapText="1"/>
    </xf>
    <xf numFmtId="0" fontId="3" fillId="0" borderId="8" xfId="290" applyFont="1" applyBorder="1" applyAlignment="1">
      <alignment horizontal="center" vertical="center" wrapText="1"/>
    </xf>
    <xf numFmtId="0" fontId="29" fillId="0" borderId="0" xfId="290" applyFont="1" applyAlignment="1">
      <alignment horizontal="center" vertical="center"/>
    </xf>
    <xf numFmtId="0" fontId="3" fillId="0" borderId="2" xfId="290" applyFont="1" applyBorder="1" applyAlignment="1">
      <alignment horizontal="center" vertical="center"/>
    </xf>
    <xf numFmtId="0" fontId="3" fillId="0" borderId="14" xfId="290" applyFont="1" applyBorder="1" applyAlignment="1">
      <alignment horizontal="center" vertical="center"/>
    </xf>
    <xf numFmtId="0" fontId="29" fillId="0" borderId="0" xfId="293" applyFont="1" applyAlignment="1">
      <alignment horizontal="center" vertical="center"/>
    </xf>
    <xf numFmtId="0" fontId="3" fillId="0" borderId="2" xfId="293" applyFont="1" applyBorder="1" applyAlignment="1">
      <alignment horizontal="center" vertical="center"/>
    </xf>
    <xf numFmtId="0" fontId="3" fillId="0" borderId="14" xfId="293" applyFont="1" applyBorder="1" applyAlignment="1">
      <alignment horizontal="center" vertical="center"/>
    </xf>
    <xf numFmtId="0" fontId="3" fillId="0" borderId="2" xfId="293" applyFont="1" applyBorder="1" applyAlignment="1">
      <alignment horizontal="center" vertical="center" wrapText="1"/>
    </xf>
    <xf numFmtId="0" fontId="3" fillId="0" borderId="3" xfId="293" applyFont="1" applyBorder="1" applyAlignment="1">
      <alignment horizontal="center" vertical="center" wrapText="1"/>
    </xf>
    <xf numFmtId="0" fontId="3" fillId="0" borderId="4" xfId="293" applyFont="1" applyBorder="1" applyAlignment="1">
      <alignment horizontal="center" vertical="center"/>
    </xf>
    <xf numFmtId="0" fontId="3" fillId="0" borderId="0" xfId="18" applyFont="1" applyBorder="1" applyAlignment="1">
      <alignment horizontal="right"/>
    </xf>
    <xf numFmtId="0" fontId="3" fillId="0" borderId="2" xfId="18" applyFont="1" applyBorder="1" applyAlignment="1">
      <alignment horizontal="center" vertical="center"/>
    </xf>
    <xf numFmtId="0" fontId="3" fillId="0" borderId="3" xfId="18" applyFont="1" applyBorder="1" applyAlignment="1">
      <alignment horizontal="center" vertical="center"/>
    </xf>
    <xf numFmtId="0" fontId="2" fillId="0" borderId="0" xfId="18" applyFont="1" applyAlignment="1">
      <alignment horizontal="center" vertical="center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horizontal="center" vertical="center"/>
    </xf>
    <xf numFmtId="164" fontId="28" fillId="0" borderId="7" xfId="293" applyNumberFormat="1" applyFont="1" applyBorder="1" applyAlignment="1">
      <alignment horizontal="center" vertical="center"/>
    </xf>
    <xf numFmtId="0" fontId="28" fillId="0" borderId="15" xfId="293" applyFont="1" applyBorder="1" applyAlignment="1">
      <alignment horizontal="center" vertical="center"/>
    </xf>
    <xf numFmtId="0" fontId="3" fillId="0" borderId="4" xfId="293" applyFont="1" applyBorder="1" applyAlignment="1">
      <alignment horizontal="center" vertical="center" wrapText="1"/>
    </xf>
    <xf numFmtId="0" fontId="3" fillId="0" borderId="8" xfId="293" applyFont="1" applyBorder="1" applyAlignment="1">
      <alignment horizontal="center" vertical="center" wrapText="1"/>
    </xf>
    <xf numFmtId="0" fontId="3" fillId="0" borderId="5" xfId="293" applyFont="1" applyBorder="1" applyAlignment="1">
      <alignment horizontal="center" vertical="center" wrapText="1"/>
    </xf>
    <xf numFmtId="0" fontId="3" fillId="0" borderId="7" xfId="293" applyFont="1" applyBorder="1" applyAlignment="1">
      <alignment horizontal="center" vertical="center"/>
    </xf>
    <xf numFmtId="0" fontId="3" fillId="0" borderId="11" xfId="293" applyFont="1" applyBorder="1" applyAlignment="1">
      <alignment horizontal="center" vertical="center"/>
    </xf>
    <xf numFmtId="0" fontId="3" fillId="0" borderId="9" xfId="293" applyFont="1" applyBorder="1" applyAlignment="1">
      <alignment horizontal="center" vertical="center"/>
    </xf>
    <xf numFmtId="0" fontId="3" fillId="0" borderId="1" xfId="293" applyFont="1" applyBorder="1" applyAlignment="1">
      <alignment horizontal="center" vertical="center" wrapText="1"/>
    </xf>
    <xf numFmtId="0" fontId="3" fillId="0" borderId="0" xfId="293" applyFont="1" applyBorder="1" applyAlignment="1">
      <alignment horizontal="center" vertical="center"/>
    </xf>
    <xf numFmtId="0" fontId="3" fillId="0" borderId="5" xfId="293" applyFont="1" applyBorder="1" applyAlignment="1">
      <alignment horizontal="center" vertical="center"/>
    </xf>
    <xf numFmtId="0" fontId="5" fillId="2" borderId="0" xfId="18" applyFont="1" applyFill="1" applyBorder="1" applyAlignment="1">
      <alignment horizontal="center" vertical="center" wrapText="1"/>
    </xf>
    <xf numFmtId="0" fontId="33" fillId="0" borderId="0" xfId="18" applyFont="1" applyAlignment="1">
      <alignment horizontal="center" vertical="center" wrapText="1"/>
    </xf>
    <xf numFmtId="0" fontId="34" fillId="0" borderId="0" xfId="18" applyFont="1" applyAlignment="1">
      <alignment horizontal="center" vertical="center" wrapText="1"/>
    </xf>
    <xf numFmtId="0" fontId="34" fillId="0" borderId="0" xfId="18" applyFont="1" applyAlignment="1">
      <alignment horizontal="left" vertical="center" wrapText="1"/>
    </xf>
    <xf numFmtId="0" fontId="5" fillId="2" borderId="0" xfId="18" applyFont="1" applyFill="1" applyBorder="1" applyAlignment="1">
      <alignment horizontal="center"/>
    </xf>
    <xf numFmtId="0" fontId="2" fillId="2" borderId="0" xfId="18" applyFont="1" applyFill="1" applyBorder="1" applyAlignment="1">
      <alignment horizontal="center"/>
    </xf>
    <xf numFmtId="0" fontId="2" fillId="2" borderId="0" xfId="250" applyFont="1" applyFill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36" fillId="0" borderId="0" xfId="18" applyFont="1" applyBorder="1" applyAlignment="1">
      <alignment horizontal="center" vertical="center"/>
    </xf>
    <xf numFmtId="0" fontId="3" fillId="2" borderId="15" xfId="250" applyFont="1" applyFill="1" applyBorder="1" applyAlignment="1">
      <alignment horizontal="center" vertical="center" wrapText="1"/>
    </xf>
    <xf numFmtId="0" fontId="3" fillId="2" borderId="9" xfId="250" applyFont="1" applyFill="1" applyBorder="1" applyAlignment="1">
      <alignment horizontal="center" vertical="center" wrapText="1"/>
    </xf>
    <xf numFmtId="0" fontId="3" fillId="2" borderId="1" xfId="250" applyFont="1" applyFill="1" applyBorder="1" applyAlignment="1">
      <alignment horizontal="center" vertical="center"/>
    </xf>
    <xf numFmtId="0" fontId="3" fillId="2" borderId="4" xfId="250" applyFont="1" applyFill="1" applyBorder="1" applyAlignment="1">
      <alignment horizontal="center" vertical="center"/>
    </xf>
    <xf numFmtId="0" fontId="3" fillId="2" borderId="8" xfId="25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center" vertical="center" wrapText="1" readingOrder="1"/>
    </xf>
    <xf numFmtId="0" fontId="55" fillId="0" borderId="9" xfId="0" applyFont="1" applyBorder="1" applyAlignment="1">
      <alignment horizontal="left" vertical="center" wrapText="1"/>
    </xf>
    <xf numFmtId="0" fontId="55" fillId="0" borderId="48" xfId="0" applyFont="1" applyBorder="1" applyAlignment="1">
      <alignment horizontal="left" vertical="center" wrapText="1"/>
    </xf>
    <xf numFmtId="0" fontId="55" fillId="0" borderId="49" xfId="0" applyFont="1" applyBorder="1" applyAlignment="1">
      <alignment horizontal="left" vertical="center" wrapText="1"/>
    </xf>
    <xf numFmtId="0" fontId="55" fillId="0" borderId="50" xfId="0" applyFont="1" applyBorder="1" applyAlignment="1">
      <alignment horizontal="left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45" xfId="0" applyFont="1" applyBorder="1" applyAlignment="1">
      <alignment horizontal="center" vertical="center" wrapText="1"/>
    </xf>
    <xf numFmtId="0" fontId="55" fillId="0" borderId="46" xfId="0" applyFont="1" applyBorder="1" applyAlignment="1">
      <alignment horizontal="center" vertical="center" wrapText="1"/>
    </xf>
    <xf numFmtId="0" fontId="55" fillId="0" borderId="47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left" wrapText="1" indent="1"/>
    </xf>
    <xf numFmtId="0" fontId="40" fillId="0" borderId="28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left"/>
    </xf>
    <xf numFmtId="0" fontId="3" fillId="0" borderId="33" xfId="2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indent="1"/>
    </xf>
    <xf numFmtId="49" fontId="3" fillId="0" borderId="35" xfId="2" applyNumberFormat="1" applyFont="1" applyFill="1" applyBorder="1" applyAlignment="1">
      <alignment horizontal="left" indent="1"/>
    </xf>
    <xf numFmtId="49" fontId="3" fillId="0" borderId="0" xfId="2" applyNumberFormat="1" applyFont="1" applyFill="1" applyBorder="1" applyAlignment="1">
      <alignment horizontal="left"/>
    </xf>
    <xf numFmtId="49" fontId="3" fillId="0" borderId="35" xfId="2" applyNumberFormat="1" applyFont="1" applyFill="1" applyBorder="1" applyAlignment="1">
      <alignment horizontal="left"/>
    </xf>
    <xf numFmtId="0" fontId="40" fillId="0" borderId="36" xfId="0" applyFont="1" applyBorder="1" applyAlignment="1">
      <alignment horizontal="left" vertical="center" wrapText="1"/>
    </xf>
    <xf numFmtId="0" fontId="40" fillId="0" borderId="37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left" vertical="center" wrapText="1"/>
    </xf>
    <xf numFmtId="0" fontId="40" fillId="0" borderId="39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center" wrapText="1"/>
    </xf>
    <xf numFmtId="0" fontId="52" fillId="0" borderId="23" xfId="0" applyFont="1" applyBorder="1" applyAlignment="1">
      <alignment horizontal="center" wrapText="1"/>
    </xf>
    <xf numFmtId="0" fontId="52" fillId="0" borderId="9" xfId="0" applyFont="1" applyBorder="1" applyAlignment="1">
      <alignment horizontal="left" vertical="center"/>
    </xf>
  </cellXfs>
  <cellStyles count="309">
    <cellStyle name="Comma 10" xfId="264"/>
    <cellStyle name="Comma 11" xfId="265"/>
    <cellStyle name="Comma 12" xfId="266"/>
    <cellStyle name="Comma 13" xfId="267"/>
    <cellStyle name="Comma 14" xfId="268"/>
    <cellStyle name="Comma 15" xfId="297"/>
    <cellStyle name="Comma 16" xfId="298"/>
    <cellStyle name="Comma 2" xfId="22"/>
    <cellStyle name="Comma 2 2" xfId="269"/>
    <cellStyle name="Comma 2 3" xfId="270"/>
    <cellStyle name="Comma 2 4" xfId="295"/>
    <cellStyle name="Comma 3" xfId="23"/>
    <cellStyle name="Comma 4" xfId="271"/>
    <cellStyle name="Comma 5" xfId="272"/>
    <cellStyle name="Comma 6" xfId="273"/>
    <cellStyle name="Comma 7" xfId="274"/>
    <cellStyle name="Comma 8" xfId="275"/>
    <cellStyle name="Comma 9" xfId="276"/>
    <cellStyle name="Hyperlink 2" xfId="3"/>
    <cellStyle name="Normal" xfId="0" builtinId="0"/>
    <cellStyle name="Normal 10" xfId="19"/>
    <cellStyle name="Normal 10 2" xfId="24"/>
    <cellStyle name="Normal 10 3" xfId="25"/>
    <cellStyle name="Normal 10 4" xfId="299"/>
    <cellStyle name="Normal 10 5" xfId="300"/>
    <cellStyle name="Normal 11" xfId="26"/>
    <cellStyle name="Normal 12" xfId="27"/>
    <cellStyle name="Normal 13" xfId="28"/>
    <cellStyle name="Normal 13 2" xfId="277"/>
    <cellStyle name="Normal 14" xfId="29"/>
    <cellStyle name="Normal 14 2" xfId="278"/>
    <cellStyle name="Normal 14 3" xfId="279"/>
    <cellStyle name="Normal 15" xfId="30"/>
    <cellStyle name="Normal 16" xfId="31"/>
    <cellStyle name="Normal 17" xfId="32"/>
    <cellStyle name="Normal 18" xfId="33"/>
    <cellStyle name="Normal 18 2" xfId="34"/>
    <cellStyle name="Normal 18 2 2" xfId="282"/>
    <cellStyle name="Normal 19" xfId="35"/>
    <cellStyle name="Normal 19 2" xfId="36"/>
    <cellStyle name="Normal 19 2 2" xfId="292"/>
    <cellStyle name="Normal 2" xfId="4"/>
    <cellStyle name="Normal 2 10" xfId="18"/>
    <cellStyle name="Normal 2 10 10" xfId="37"/>
    <cellStyle name="Normal 2 10 11" xfId="38"/>
    <cellStyle name="Normal 2 10 12" xfId="39"/>
    <cellStyle name="Normal 2 10 13" xfId="40"/>
    <cellStyle name="Normal 2 10 2" xfId="41"/>
    <cellStyle name="Normal 2 10 3" xfId="42"/>
    <cellStyle name="Normal 2 10 4" xfId="43"/>
    <cellStyle name="Normal 2 10 5" xfId="44"/>
    <cellStyle name="Normal 2 10 6" xfId="45"/>
    <cellStyle name="Normal 2 10 7" xfId="46"/>
    <cellStyle name="Normal 2 10 8" xfId="47"/>
    <cellStyle name="Normal 2 10 9" xfId="48"/>
    <cellStyle name="Normal 2 11" xfId="49"/>
    <cellStyle name="Normal 2 12" xfId="50"/>
    <cellStyle name="Normal 2 13" xfId="51"/>
    <cellStyle name="Normal 2 14" xfId="20"/>
    <cellStyle name="Normal 2 14 2" xfId="52"/>
    <cellStyle name="Normal 2 15" xfId="53"/>
    <cellStyle name="Normal 2 16" xfId="54"/>
    <cellStyle name="Normal 2 17" xfId="55"/>
    <cellStyle name="Normal 2 18" xfId="56"/>
    <cellStyle name="Normal 2 19" xfId="57"/>
    <cellStyle name="Normal 2 2" xfId="5"/>
    <cellStyle name="Normal 2 2 10" xfId="58"/>
    <cellStyle name="Normal 2 2 11" xfId="59"/>
    <cellStyle name="Normal 2 2 12" xfId="60"/>
    <cellStyle name="Normal 2 2 13" xfId="61"/>
    <cellStyle name="Normal 2 2 14" xfId="62"/>
    <cellStyle name="Normal 2 2 15" xfId="63"/>
    <cellStyle name="Normal 2 2 16" xfId="64"/>
    <cellStyle name="Normal 2 2 2" xfId="65"/>
    <cellStyle name="Normal 2 2 2 10" xfId="66"/>
    <cellStyle name="Normal 2 2 2 11" xfId="67"/>
    <cellStyle name="Normal 2 2 2 12" xfId="68"/>
    <cellStyle name="Normal 2 2 2 13" xfId="69"/>
    <cellStyle name="Normal 2 2 2 14" xfId="70"/>
    <cellStyle name="Normal 2 2 2 15" xfId="71"/>
    <cellStyle name="Normal 2 2 2 16" xfId="72"/>
    <cellStyle name="Normal 2 2 2 2" xfId="73"/>
    <cellStyle name="Normal 2 2 2 3" xfId="74"/>
    <cellStyle name="Normal 2 2 2 4" xfId="75"/>
    <cellStyle name="Normal 2 2 2 5" xfId="76"/>
    <cellStyle name="Normal 2 2 2 6" xfId="77"/>
    <cellStyle name="Normal 2 2 2 7" xfId="78"/>
    <cellStyle name="Normal 2 2 2 8" xfId="79"/>
    <cellStyle name="Normal 2 2 2 9" xfId="80"/>
    <cellStyle name="Normal 2 2 3" xfId="81"/>
    <cellStyle name="Normal 2 2 3 2" xfId="82"/>
    <cellStyle name="Normal 2 2 3 3" xfId="83"/>
    <cellStyle name="Normal 2 2 3 4" xfId="84"/>
    <cellStyle name="Normal 2 2 4" xfId="85"/>
    <cellStyle name="Normal 2 2 5" xfId="86"/>
    <cellStyle name="Normal 2 2 6" xfId="87"/>
    <cellStyle name="Normal 2 2 7" xfId="88"/>
    <cellStyle name="Normal 2 2 8" xfId="89"/>
    <cellStyle name="Normal 2 2 9" xfId="90"/>
    <cellStyle name="Normal 2 20" xfId="91"/>
    <cellStyle name="Normal 2 21" xfId="92"/>
    <cellStyle name="Normal 2 22" xfId="93"/>
    <cellStyle name="Normal 2 23" xfId="94"/>
    <cellStyle name="Normal 2 24" xfId="95"/>
    <cellStyle name="Normal 2 25" xfId="96"/>
    <cellStyle name="Normal 2 26" xfId="97"/>
    <cellStyle name="Normal 2 27" xfId="98"/>
    <cellStyle name="Normal 2 28" xfId="99"/>
    <cellStyle name="Normal 2 29" xfId="100"/>
    <cellStyle name="Normal 2 3" xfId="6"/>
    <cellStyle name="Normal 2 3 10" xfId="101"/>
    <cellStyle name="Normal 2 3 2" xfId="21"/>
    <cellStyle name="Normal 2 3 2 10" xfId="102"/>
    <cellStyle name="Normal 2 3 2 2" xfId="103"/>
    <cellStyle name="Normal 2 3 2 2 2" xfId="283"/>
    <cellStyle name="Normal 2 3 2 3" xfId="104"/>
    <cellStyle name="Normal 2 3 2 4" xfId="105"/>
    <cellStyle name="Normal 2 3 2 5" xfId="106"/>
    <cellStyle name="Normal 2 3 2 6" xfId="107"/>
    <cellStyle name="Normal 2 3 2 7" xfId="108"/>
    <cellStyle name="Normal 2 3 2 8" xfId="109"/>
    <cellStyle name="Normal 2 3 2 9" xfId="110"/>
    <cellStyle name="Normal 2 3 3" xfId="111"/>
    <cellStyle name="Normal 2 3 3 2" xfId="112"/>
    <cellStyle name="Normal 2 3 4" xfId="113"/>
    <cellStyle name="Normal 2 3 5" xfId="114"/>
    <cellStyle name="Normal 2 3 6" xfId="115"/>
    <cellStyle name="Normal 2 3 6 2" xfId="284"/>
    <cellStyle name="Normal 2 3 7" xfId="116"/>
    <cellStyle name="Normal 2 3 8" xfId="117"/>
    <cellStyle name="Normal 2 3 9" xfId="118"/>
    <cellStyle name="Normal 2 30" xfId="119"/>
    <cellStyle name="Normal 2 31" xfId="120"/>
    <cellStyle name="Normal 2 32" xfId="121"/>
    <cellStyle name="Normal 2 32 2" xfId="285"/>
    <cellStyle name="Normal 2 33" xfId="122"/>
    <cellStyle name="Normal 2 34" xfId="123"/>
    <cellStyle name="Normal 2 35" xfId="124"/>
    <cellStyle name="Normal 2 36" xfId="125"/>
    <cellStyle name="Normal 2 37" xfId="126"/>
    <cellStyle name="Normal 2 38" xfId="127"/>
    <cellStyle name="Normal 2 39" xfId="128"/>
    <cellStyle name="Normal 2 4" xfId="17"/>
    <cellStyle name="Normal 2 4 2" xfId="129"/>
    <cellStyle name="Normal 2 4 2 2" xfId="130"/>
    <cellStyle name="Normal 2 4 2 3" xfId="131"/>
    <cellStyle name="Normal 2 4 2 4" xfId="132"/>
    <cellStyle name="Normal 2 4 3" xfId="133"/>
    <cellStyle name="Normal 2 4 4" xfId="134"/>
    <cellStyle name="Normal 2 4 5" xfId="135"/>
    <cellStyle name="Normal 2 4 6" xfId="136"/>
    <cellStyle name="Normal 2 40" xfId="296"/>
    <cellStyle name="Normal 2 41" xfId="301"/>
    <cellStyle name="Normal 2 42" xfId="302"/>
    <cellStyle name="Normal 2 43" xfId="303"/>
    <cellStyle name="Normal 2 5" xfId="137"/>
    <cellStyle name="Normal 2 5 2" xfId="138"/>
    <cellStyle name="Normal 2 5 3" xfId="139"/>
    <cellStyle name="Normal 2 5 4" xfId="140"/>
    <cellStyle name="Normal 2 5 5" xfId="141"/>
    <cellStyle name="Normal 2 5 6" xfId="142"/>
    <cellStyle name="Normal 2 6" xfId="143"/>
    <cellStyle name="Normal 2 6 2" xfId="144"/>
    <cellStyle name="Normal 2 6 3" xfId="145"/>
    <cellStyle name="Normal 2 6 4" xfId="146"/>
    <cellStyle name="Normal 2 6 5" xfId="147"/>
    <cellStyle name="Normal 2 6 6" xfId="148"/>
    <cellStyle name="Normal 2 7" xfId="149"/>
    <cellStyle name="Normal 2 7 2" xfId="150"/>
    <cellStyle name="Normal 2 7 3" xfId="151"/>
    <cellStyle name="Normal 2 7 4" xfId="152"/>
    <cellStyle name="Normal 2 7 5" xfId="153"/>
    <cellStyle name="Normal 2 7 6" xfId="154"/>
    <cellStyle name="Normal 2 8" xfId="155"/>
    <cellStyle name="Normal 2 8 2" xfId="156"/>
    <cellStyle name="Normal 2 8 3" xfId="157"/>
    <cellStyle name="Normal 2 8 4" xfId="158"/>
    <cellStyle name="Normal 2 8 5" xfId="159"/>
    <cellStyle name="Normal 2 8 6" xfId="160"/>
    <cellStyle name="Normal 2 9" xfId="161"/>
    <cellStyle name="Normal 2 9 2" xfId="162"/>
    <cellStyle name="Normal 2 9 3" xfId="163"/>
    <cellStyle name="Normal 2 9 4" xfId="164"/>
    <cellStyle name="Normal 2 9 5" xfId="165"/>
    <cellStyle name="Normal 2 9 6" xfId="166"/>
    <cellStyle name="Normal 20" xfId="167"/>
    <cellStyle name="Normal 21" xfId="168"/>
    <cellStyle name="Normal 22" xfId="169"/>
    <cellStyle name="Normal 23" xfId="170"/>
    <cellStyle name="Normal 24" xfId="171"/>
    <cellStyle name="Normal 25" xfId="172"/>
    <cellStyle name="Normal 26" xfId="173"/>
    <cellStyle name="Normal 27" xfId="174"/>
    <cellStyle name="Normal 28" xfId="175"/>
    <cellStyle name="Normal 29" xfId="176"/>
    <cellStyle name="Normal 3" xfId="7"/>
    <cellStyle name="Normal 3 10" xfId="177"/>
    <cellStyle name="Normal 3 11" xfId="178"/>
    <cellStyle name="Normal 3 12" xfId="179"/>
    <cellStyle name="Normal 3 13" xfId="180"/>
    <cellStyle name="Normal 3 14" xfId="181"/>
    <cellStyle name="Normal 3 15" xfId="182"/>
    <cellStyle name="Normal 3 16" xfId="183"/>
    <cellStyle name="Normal 3 17" xfId="184"/>
    <cellStyle name="Normal 3 18" xfId="185"/>
    <cellStyle name="Normal 3 19" xfId="186"/>
    <cellStyle name="Normal 3 2" xfId="8"/>
    <cellStyle name="Normal 3 2 10" xfId="187"/>
    <cellStyle name="Normal 3 2 11" xfId="188"/>
    <cellStyle name="Normal 3 2 12" xfId="189"/>
    <cellStyle name="Normal 3 2 13" xfId="190"/>
    <cellStyle name="Normal 3 2 14" xfId="191"/>
    <cellStyle name="Normal 3 2 15" xfId="192"/>
    <cellStyle name="Normal 3 2 16" xfId="193"/>
    <cellStyle name="Normal 3 2 17" xfId="194"/>
    <cellStyle name="Normal 3 2 2" xfId="195"/>
    <cellStyle name="Normal 3 2 2 2" xfId="196"/>
    <cellStyle name="Normal 3 2 2 3" xfId="197"/>
    <cellStyle name="Normal 3 2 3" xfId="198"/>
    <cellStyle name="Normal 3 2 4" xfId="199"/>
    <cellStyle name="Normal 3 2 5" xfId="200"/>
    <cellStyle name="Normal 3 2 6" xfId="201"/>
    <cellStyle name="Normal 3 2 7" xfId="202"/>
    <cellStyle name="Normal 3 2 8" xfId="203"/>
    <cellStyle name="Normal 3 2 9" xfId="204"/>
    <cellStyle name="Normal 3 20" xfId="205"/>
    <cellStyle name="Normal 3 21" xfId="206"/>
    <cellStyle name="Normal 3 22" xfId="207"/>
    <cellStyle name="Normal 3 23" xfId="208"/>
    <cellStyle name="Normal 3 24" xfId="209"/>
    <cellStyle name="Normal 3 25" xfId="210"/>
    <cellStyle name="Normal 3 26" xfId="304"/>
    <cellStyle name="Normal 3 3" xfId="211"/>
    <cellStyle name="Normal 3 3 2" xfId="212"/>
    <cellStyle name="Normal 3 3 3" xfId="213"/>
    <cellStyle name="Normal 3 4" xfId="214"/>
    <cellStyle name="Normal 3 4 2" xfId="215"/>
    <cellStyle name="Normal 3 4 3" xfId="216"/>
    <cellStyle name="Normal 3 5" xfId="217"/>
    <cellStyle name="Normal 3 5 2" xfId="218"/>
    <cellStyle name="Normal 3 5 3" xfId="219"/>
    <cellStyle name="Normal 3 6" xfId="220"/>
    <cellStyle name="Normal 3 6 2" xfId="221"/>
    <cellStyle name="Normal 3 6 3" xfId="222"/>
    <cellStyle name="Normal 3 6 4" xfId="223"/>
    <cellStyle name="Normal 3 6 5" xfId="224"/>
    <cellStyle name="Normal 3 6 6" xfId="225"/>
    <cellStyle name="Normal 3 7" xfId="226"/>
    <cellStyle name="Normal 3 7 2" xfId="227"/>
    <cellStyle name="Normal 3 7 3" xfId="228"/>
    <cellStyle name="Normal 3 7 4" xfId="229"/>
    <cellStyle name="Normal 3 7 5" xfId="230"/>
    <cellStyle name="Normal 3 7 6" xfId="231"/>
    <cellStyle name="Normal 3 8" xfId="232"/>
    <cellStyle name="Normal 3 8 2" xfId="233"/>
    <cellStyle name="Normal 3 8 3" xfId="234"/>
    <cellStyle name="Normal 3 8 4" xfId="235"/>
    <cellStyle name="Normal 3 8 5" xfId="236"/>
    <cellStyle name="Normal 3 8 6" xfId="237"/>
    <cellStyle name="Normal 3 9" xfId="238"/>
    <cellStyle name="Normal 30" xfId="239"/>
    <cellStyle name="Normal 30 2" xfId="240"/>
    <cellStyle name="Normal 30 3" xfId="286"/>
    <cellStyle name="Normal 31" xfId="14"/>
    <cellStyle name="Normal 31 2" xfId="241"/>
    <cellStyle name="Normal 31 3" xfId="242"/>
    <cellStyle name="Normal 31 4" xfId="262"/>
    <cellStyle name="Normal 31 5" xfId="289"/>
    <cellStyle name="Normal 32" xfId="243"/>
    <cellStyle name="Normal 33" xfId="244"/>
    <cellStyle name="Normal 34" xfId="245"/>
    <cellStyle name="Normal 35" xfId="246"/>
    <cellStyle name="Normal 36" xfId="247"/>
    <cellStyle name="Normal 37" xfId="263"/>
    <cellStyle name="Normal 38" xfId="15"/>
    <cellStyle name="Normal 38 2" xfId="280"/>
    <cellStyle name="Normal 39" xfId="16"/>
    <cellStyle name="Normal 39 2" xfId="305"/>
    <cellStyle name="Normal 4" xfId="9"/>
    <cellStyle name="Normal 4 2" xfId="10"/>
    <cellStyle name="Normal 4 3" xfId="248"/>
    <cellStyle name="Normal 4 4" xfId="249"/>
    <cellStyle name="Normal 4 5" xfId="287"/>
    <cellStyle name="Normal 40" xfId="281"/>
    <cellStyle name="Normal 40 2" xfId="306"/>
    <cellStyle name="Normal 41" xfId="290"/>
    <cellStyle name="Normal 41 2" xfId="293"/>
    <cellStyle name="Normal 42" xfId="291"/>
    <cellStyle name="Normal 43" xfId="294"/>
    <cellStyle name="Normal 44" xfId="307"/>
    <cellStyle name="Normal 45" xfId="308"/>
    <cellStyle name="Normal 5" xfId="2"/>
    <cellStyle name="Normal 5 2" xfId="11"/>
    <cellStyle name="Normal 5 3" xfId="250"/>
    <cellStyle name="Normal 6" xfId="12"/>
    <cellStyle name="Normal 6 2" xfId="251"/>
    <cellStyle name="Normal 6 3" xfId="252"/>
    <cellStyle name="Normal 7" xfId="13"/>
    <cellStyle name="Normal 7 2" xfId="253"/>
    <cellStyle name="Normal 7 3" xfId="254"/>
    <cellStyle name="Normal 8" xfId="255"/>
    <cellStyle name="Normal 8 2" xfId="256"/>
    <cellStyle name="Normal 8 2 2" xfId="257"/>
    <cellStyle name="Normal 8 3" xfId="258"/>
    <cellStyle name="Normal 9" xfId="259"/>
    <cellStyle name="Normal 9 2" xfId="260"/>
    <cellStyle name="Normal 9 3" xfId="261"/>
    <cellStyle name="Percent 2" xfId="288"/>
    <cellStyle name="RowLevel_3" xfId="1" builtinId="1" iLevel="2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[1]Bank!$A$45:$A$71</c:f>
              <c:strCache>
                <c:ptCount val="27"/>
                <c:pt idx="0">
                  <c:v>2014-I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2015-I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V</c:v>
                </c:pt>
                <c:pt idx="17">
                  <c:v>VI</c:v>
                </c:pt>
                <c:pt idx="18">
                  <c:v>VII</c:v>
                </c:pt>
                <c:pt idx="19">
                  <c:v>VIII</c:v>
                </c:pt>
                <c:pt idx="20">
                  <c:v>IX</c:v>
                </c:pt>
                <c:pt idx="21">
                  <c:v>X</c:v>
                </c:pt>
                <c:pt idx="22">
                  <c:v>XI</c:v>
                </c:pt>
                <c:pt idx="23">
                  <c:v>XII</c:v>
                </c:pt>
                <c:pt idx="24">
                  <c:v>2016-I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[1]Bank!$B$45:$B$71</c:f>
              <c:numCache>
                <c:formatCode>General</c:formatCode>
                <c:ptCount val="27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0.7</c:v>
                </c:pt>
                <c:pt idx="8">
                  <c:v>0.7</c:v>
                </c:pt>
                <c:pt idx="9">
                  <c:v>1.1000000000000001</c:v>
                </c:pt>
                <c:pt idx="10">
                  <c:v>1</c:v>
                </c:pt>
                <c:pt idx="11">
                  <c:v>0.8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1.4</c:v>
                </c:pt>
                <c:pt idx="16">
                  <c:v>1.7</c:v>
                </c:pt>
                <c:pt idx="17">
                  <c:v>1.6</c:v>
                </c:pt>
                <c:pt idx="18">
                  <c:v>1.8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2.9</c:v>
                </c:pt>
                <c:pt idx="22">
                  <c:v>2.9</c:v>
                </c:pt>
                <c:pt idx="23">
                  <c:v>3</c:v>
                </c:pt>
                <c:pt idx="24">
                  <c:v>3.3</c:v>
                </c:pt>
                <c:pt idx="25">
                  <c:v>3.5</c:v>
                </c:pt>
                <c:pt idx="2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53728"/>
        <c:axId val="70155264"/>
      </c:lineChart>
      <c:catAx>
        <c:axId val="7015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70155264"/>
        <c:crosses val="autoZero"/>
        <c:auto val="1"/>
        <c:lblAlgn val="ctr"/>
        <c:lblOffset val="100"/>
        <c:noMultiLvlLbl val="0"/>
      </c:catAx>
      <c:valAx>
        <c:axId val="7015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153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[1]Bank!$B$44</c:f>
              <c:strCache>
                <c:ptCount val="1"/>
                <c:pt idx="0">
                  <c:v>Чанаргүй зээл, сарын эцэст, тэрбум төг</c:v>
                </c:pt>
              </c:strCache>
            </c:strRef>
          </c:tx>
          <c:marker>
            <c:symbol val="none"/>
          </c:marker>
          <c:cat>
            <c:strRef>
              <c:f>[1]Bank!$A$45:$A$75</c:f>
              <c:strCache>
                <c:ptCount val="31"/>
                <c:pt idx="0">
                  <c:v>2014-I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2015-I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V</c:v>
                </c:pt>
                <c:pt idx="17">
                  <c:v>VI</c:v>
                </c:pt>
                <c:pt idx="18">
                  <c:v>VII</c:v>
                </c:pt>
                <c:pt idx="19">
                  <c:v>VIII</c:v>
                </c:pt>
                <c:pt idx="20">
                  <c:v>IX</c:v>
                </c:pt>
                <c:pt idx="21">
                  <c:v>X</c:v>
                </c:pt>
                <c:pt idx="22">
                  <c:v>XI</c:v>
                </c:pt>
                <c:pt idx="23">
                  <c:v>XII</c:v>
                </c:pt>
                <c:pt idx="24">
                  <c:v>2016-I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V</c:v>
                </c:pt>
                <c:pt idx="29">
                  <c:v>VI</c:v>
                </c:pt>
                <c:pt idx="30">
                  <c:v>VII</c:v>
                </c:pt>
              </c:strCache>
            </c:strRef>
          </c:cat>
          <c:val>
            <c:numRef>
              <c:f>[1]Bank!$B$45:$B$75</c:f>
              <c:numCache>
                <c:formatCode>General</c:formatCode>
                <c:ptCount val="31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0.7</c:v>
                </c:pt>
                <c:pt idx="8">
                  <c:v>0.7</c:v>
                </c:pt>
                <c:pt idx="9">
                  <c:v>1.1000000000000001</c:v>
                </c:pt>
                <c:pt idx="10">
                  <c:v>1</c:v>
                </c:pt>
                <c:pt idx="11">
                  <c:v>0.8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1.4</c:v>
                </c:pt>
                <c:pt idx="16">
                  <c:v>1.7</c:v>
                </c:pt>
                <c:pt idx="17">
                  <c:v>1.6</c:v>
                </c:pt>
                <c:pt idx="18">
                  <c:v>1.8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2.9</c:v>
                </c:pt>
                <c:pt idx="22">
                  <c:v>2.9</c:v>
                </c:pt>
                <c:pt idx="23">
                  <c:v>3</c:v>
                </c:pt>
                <c:pt idx="24">
                  <c:v>3.3</c:v>
                </c:pt>
                <c:pt idx="25">
                  <c:v>3.5</c:v>
                </c:pt>
                <c:pt idx="26">
                  <c:v>3.2</c:v>
                </c:pt>
                <c:pt idx="27">
                  <c:v>4.0999999999999996</c:v>
                </c:pt>
                <c:pt idx="28">
                  <c:v>4.2</c:v>
                </c:pt>
                <c:pt idx="29">
                  <c:v>4.3</c:v>
                </c:pt>
                <c:pt idx="30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70880"/>
        <c:axId val="70184960"/>
      </c:lineChart>
      <c:catAx>
        <c:axId val="7017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70184960"/>
        <c:crosses val="autoZero"/>
        <c:auto val="1"/>
        <c:lblAlgn val="ctr"/>
        <c:lblOffset val="100"/>
        <c:noMultiLvlLbl val="0"/>
      </c:catAx>
      <c:valAx>
        <c:axId val="7018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170880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mn-MN"/>
              <a:t>Чанаргүй</a:t>
            </a:r>
            <a:r>
              <a:rPr lang="mn-MN" baseline="0"/>
              <a:t> зээл, сар бүрийн эцэст, тэрбум төгрөг</a:t>
            </a:r>
            <a:endParaRPr lang="mn-MN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[2]Bank!$B$44</c:f>
              <c:strCache>
                <c:ptCount val="1"/>
                <c:pt idx="0">
                  <c:v>Чанаргүй зээл, сарын эцэст, тэрбум төг</c:v>
                </c:pt>
              </c:strCache>
            </c:strRef>
          </c:tx>
          <c:marker>
            <c:symbol val="none"/>
          </c:marker>
          <c:cat>
            <c:strRef>
              <c:f>[2]Bank!$A$45:$A$78</c:f>
              <c:strCache>
                <c:ptCount val="34"/>
                <c:pt idx="0">
                  <c:v>2014-I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2015-I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V</c:v>
                </c:pt>
                <c:pt idx="17">
                  <c:v>VI</c:v>
                </c:pt>
                <c:pt idx="18">
                  <c:v>VII</c:v>
                </c:pt>
                <c:pt idx="19">
                  <c:v>VIII</c:v>
                </c:pt>
                <c:pt idx="20">
                  <c:v>IX</c:v>
                </c:pt>
                <c:pt idx="21">
                  <c:v>X</c:v>
                </c:pt>
                <c:pt idx="22">
                  <c:v>XI</c:v>
                </c:pt>
                <c:pt idx="23">
                  <c:v>XII</c:v>
                </c:pt>
                <c:pt idx="24">
                  <c:v>2016-I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V</c:v>
                </c:pt>
                <c:pt idx="29">
                  <c:v>VI</c:v>
                </c:pt>
                <c:pt idx="30">
                  <c:v>VII</c:v>
                </c:pt>
                <c:pt idx="31">
                  <c:v>VIII</c:v>
                </c:pt>
                <c:pt idx="32">
                  <c:v>IX</c:v>
                </c:pt>
                <c:pt idx="33">
                  <c:v>X</c:v>
                </c:pt>
              </c:strCache>
            </c:strRef>
          </c:cat>
          <c:val>
            <c:numRef>
              <c:f>[2]Bank!$B$45:$B$78</c:f>
              <c:numCache>
                <c:formatCode>General</c:formatCode>
                <c:ptCount val="34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0.7</c:v>
                </c:pt>
                <c:pt idx="8">
                  <c:v>0.7</c:v>
                </c:pt>
                <c:pt idx="9">
                  <c:v>1.1000000000000001</c:v>
                </c:pt>
                <c:pt idx="10">
                  <c:v>1</c:v>
                </c:pt>
                <c:pt idx="11">
                  <c:v>0.8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1.4</c:v>
                </c:pt>
                <c:pt idx="16">
                  <c:v>1.7</c:v>
                </c:pt>
                <c:pt idx="17">
                  <c:v>1.6</c:v>
                </c:pt>
                <c:pt idx="18">
                  <c:v>1.8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2.9</c:v>
                </c:pt>
                <c:pt idx="22">
                  <c:v>2.9</c:v>
                </c:pt>
                <c:pt idx="23">
                  <c:v>3</c:v>
                </c:pt>
                <c:pt idx="24">
                  <c:v>3.3</c:v>
                </c:pt>
                <c:pt idx="25">
                  <c:v>3.5</c:v>
                </c:pt>
                <c:pt idx="26">
                  <c:v>3.2</c:v>
                </c:pt>
                <c:pt idx="27">
                  <c:v>4.0999999999999996</c:v>
                </c:pt>
                <c:pt idx="28">
                  <c:v>4.2</c:v>
                </c:pt>
                <c:pt idx="29">
                  <c:v>4.3</c:v>
                </c:pt>
                <c:pt idx="30">
                  <c:v>4.9000000000000004</c:v>
                </c:pt>
                <c:pt idx="31">
                  <c:v>4.3</c:v>
                </c:pt>
                <c:pt idx="32">
                  <c:v>4.5999999999999996</c:v>
                </c:pt>
                <c:pt idx="33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4512"/>
        <c:axId val="84558592"/>
      </c:lineChart>
      <c:catAx>
        <c:axId val="8454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84558592"/>
        <c:crosses val="autoZero"/>
        <c:auto val="1"/>
        <c:lblAlgn val="ctr"/>
        <c:lblOffset val="100"/>
        <c:noMultiLvlLbl val="0"/>
      </c:catAx>
      <c:valAx>
        <c:axId val="8455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544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mn-MN"/>
              <a:t>Тєл бойжилт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57216"/>
        <c:axId val="84859520"/>
      </c:scatterChart>
      <c:valAx>
        <c:axId val="848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он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84859520"/>
        <c:crosses val="autoZero"/>
        <c:crossBetween val="midCat"/>
      </c:valAx>
      <c:valAx>
        <c:axId val="8485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мян.тол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84857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mn-MN"/>
              <a:t>Том малын зүй бусын хорогдол, төрлөөр, мян.тол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'horogdol aimgiin dungeer'!$B$30</c:f>
              <c:strCache>
                <c:ptCount val="1"/>
                <c:pt idx="0">
                  <c:v>Бүгд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'horogdol aimgiin dungeer'!$C$30:$F$30</c:f>
              <c:numCache>
                <c:formatCode>0</c:formatCode>
                <c:ptCount val="4"/>
                <c:pt idx="0">
                  <c:v>2051</c:v>
                </c:pt>
                <c:pt idx="1">
                  <c:v>534</c:v>
                </c:pt>
                <c:pt idx="2">
                  <c:v>7486</c:v>
                </c:pt>
                <c:pt idx="3" formatCode="General">
                  <c:v>29447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'horogdol aimgiin dungeer'!$B$31</c:f>
              <c:strCache>
                <c:ptCount val="1"/>
                <c:pt idx="0">
                  <c:v>Тэмээ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'horogdol aimgiin dungeer'!$C$31:$F$31</c:f>
              <c:numCache>
                <c:formatCode>General</c:formatCode>
                <c:ptCount val="4"/>
                <c:pt idx="0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'horogdol aimgiin dungeer'!$B$32</c:f>
              <c:strCache>
                <c:ptCount val="1"/>
                <c:pt idx="0">
                  <c:v>Адуу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'horogdol aimgiin dungeer'!$C$32:$F$32</c:f>
              <c:numCache>
                <c:formatCode>General</c:formatCode>
                <c:ptCount val="4"/>
                <c:pt idx="0">
                  <c:v>232</c:v>
                </c:pt>
                <c:pt idx="1">
                  <c:v>54</c:v>
                </c:pt>
                <c:pt idx="2">
                  <c:v>402</c:v>
                </c:pt>
                <c:pt idx="3">
                  <c:v>531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'horogdol aimgiin dungeer'!$B$33</c:f>
              <c:strCache>
                <c:ptCount val="1"/>
                <c:pt idx="0">
                  <c:v>Үхэр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'horogdol aimgiin dungeer'!$C$33:$F$33</c:f>
              <c:numCache>
                <c:formatCode>General</c:formatCode>
                <c:ptCount val="4"/>
                <c:pt idx="0">
                  <c:v>314</c:v>
                </c:pt>
                <c:pt idx="1">
                  <c:v>70</c:v>
                </c:pt>
                <c:pt idx="2">
                  <c:v>878</c:v>
                </c:pt>
                <c:pt idx="3">
                  <c:v>3160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'horogdol aimgiin dungeer'!$B$34</c:f>
              <c:strCache>
                <c:ptCount val="1"/>
                <c:pt idx="0">
                  <c:v>Хонь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'horogdol aimgiin dungeer'!$C$34:$F$34</c:f>
              <c:numCache>
                <c:formatCode>General</c:formatCode>
                <c:ptCount val="4"/>
                <c:pt idx="0">
                  <c:v>712</c:v>
                </c:pt>
                <c:pt idx="1">
                  <c:v>196</c:v>
                </c:pt>
                <c:pt idx="2">
                  <c:v>2966</c:v>
                </c:pt>
                <c:pt idx="3">
                  <c:v>12647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'horogdol aimgiin dungeer'!$B$35</c:f>
              <c:strCache>
                <c:ptCount val="1"/>
                <c:pt idx="0">
                  <c:v>Ямаа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'horogdol aimgiin dungeer'!$C$35:$F$35</c:f>
              <c:numCache>
                <c:formatCode>General</c:formatCode>
                <c:ptCount val="4"/>
                <c:pt idx="0">
                  <c:v>793</c:v>
                </c:pt>
                <c:pt idx="1">
                  <c:v>214</c:v>
                </c:pt>
                <c:pt idx="2">
                  <c:v>3240</c:v>
                </c:pt>
                <c:pt idx="3">
                  <c:v>13107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2080"/>
        <c:axId val="85903616"/>
      </c:lineChart>
      <c:catAx>
        <c:axId val="859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03616"/>
        <c:crosses val="autoZero"/>
        <c:auto val="1"/>
        <c:lblAlgn val="ctr"/>
        <c:lblOffset val="100"/>
        <c:noMultiLvlLbl val="0"/>
      </c:catAx>
      <c:valAx>
        <c:axId val="859036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02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Mon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152400</xdr:rowOff>
    </xdr:from>
    <xdr:to>
      <xdr:col>9</xdr:col>
      <xdr:colOff>552450</xdr:colOff>
      <xdr:row>64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2425" y="152400"/>
          <a:ext cx="5686425" cy="10344150"/>
        </a:xfrm>
        <a:prstGeom prst="foldedCorner">
          <a:avLst>
            <a:gd name="adj" fmla="val 12500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5</xdr:row>
      <xdr:rowOff>95250</xdr:rowOff>
    </xdr:from>
    <xdr:to>
      <xdr:col>7</xdr:col>
      <xdr:colOff>342900</xdr:colOff>
      <xdr:row>10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524000" y="904875"/>
          <a:ext cx="3086100" cy="742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ÇÀÑÀÃ ÄÀÐÃÛÍ ÄÝÐÃÝÄÝÕ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ÑÒÀÒÈÑÒÈÊÈÉÍ ÕÝËÒÝÑ</a:t>
          </a:r>
        </a:p>
      </xdr:txBody>
    </xdr:sp>
    <xdr:clientData/>
  </xdr:twoCellAnchor>
  <xdr:twoCellAnchor>
    <xdr:from>
      <xdr:col>3</xdr:col>
      <xdr:colOff>247650</xdr:colOff>
      <xdr:row>62</xdr:row>
      <xdr:rowOff>57150</xdr:rowOff>
    </xdr:from>
    <xdr:to>
      <xdr:col>5</xdr:col>
      <xdr:colOff>247650</xdr:colOff>
      <xdr:row>63</xdr:row>
      <xdr:rowOff>66675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2076450" y="10096500"/>
          <a:ext cx="12192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ÌªÐªÍ 2017 ÎÍ</a:t>
          </a:r>
        </a:p>
      </xdr:txBody>
    </xdr:sp>
    <xdr:clientData/>
  </xdr:twoCellAnchor>
  <xdr:twoCellAnchor>
    <xdr:from>
      <xdr:col>2</xdr:col>
      <xdr:colOff>57150</xdr:colOff>
      <xdr:row>33</xdr:row>
      <xdr:rowOff>123825</xdr:rowOff>
    </xdr:from>
    <xdr:to>
      <xdr:col>8</xdr:col>
      <xdr:colOff>314325</xdr:colOff>
      <xdr:row>40</xdr:row>
      <xdr:rowOff>57150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276350" y="5467350"/>
          <a:ext cx="3914775" cy="1066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ÍÈÉÃÝÌ ÝÄÈÉÍ ÇÀÑÃÈÉÍ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2017</a:t>
          </a:r>
          <a:r>
            <a:rPr lang="en-US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</a:t>
          </a:r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ÎÍÛ</a:t>
          </a:r>
          <a:r>
            <a:rPr lang="en-US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2</a:t>
          </a:r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</a:t>
          </a:r>
          <a:r>
            <a:rPr lang="mn-MN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САРЫН</a:t>
          </a:r>
          <a:r>
            <a:rPr lang="mn-MN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ТАНИЛЦУУЛГА</a:t>
          </a:r>
          <a:endParaRPr lang="en-US" sz="1800" b="1" i="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rial Mon"/>
          </a:endParaRPr>
        </a:p>
      </xdr:txBody>
    </xdr:sp>
    <xdr:clientData/>
  </xdr:twoCellAnchor>
  <xdr:twoCellAnchor editAs="oneCell">
    <xdr:from>
      <xdr:col>2</xdr:col>
      <xdr:colOff>317008</xdr:colOff>
      <xdr:row>12</xdr:row>
      <xdr:rowOff>28575</xdr:rowOff>
    </xdr:from>
    <xdr:to>
      <xdr:col>7</xdr:col>
      <xdr:colOff>304800</xdr:colOff>
      <xdr:row>30</xdr:row>
      <xdr:rowOff>156861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36208" y="1971675"/>
          <a:ext cx="3035792" cy="304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42</xdr:row>
      <xdr:rowOff>138112</xdr:rowOff>
    </xdr:from>
    <xdr:to>
      <xdr:col>14</xdr:col>
      <xdr:colOff>133349</xdr:colOff>
      <xdr:row>59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53</xdr:row>
      <xdr:rowOff>119062</xdr:rowOff>
    </xdr:from>
    <xdr:to>
      <xdr:col>15</xdr:col>
      <xdr:colOff>485775</xdr:colOff>
      <xdr:row>70</xdr:row>
      <xdr:rowOff>109537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238124</xdr:colOff>
      <xdr:row>54</xdr:row>
      <xdr:rowOff>33336</xdr:rowOff>
    </xdr:from>
    <xdr:to>
      <xdr:col>16</xdr:col>
      <xdr:colOff>238125</xdr:colOff>
      <xdr:row>77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34</xdr:row>
      <xdr:rowOff>0</xdr:rowOff>
    </xdr:from>
    <xdr:to>
      <xdr:col>7</xdr:col>
      <xdr:colOff>28575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228600</xdr:colOff>
      <xdr:row>37</xdr:row>
      <xdr:rowOff>142875</xdr:rowOff>
    </xdr:from>
    <xdr:to>
      <xdr:col>5</xdr:col>
      <xdr:colOff>304800</xdr:colOff>
      <xdr:row>39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24250" y="7505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23</xdr:row>
      <xdr:rowOff>0</xdr:rowOff>
    </xdr:from>
    <xdr:to>
      <xdr:col>7</xdr:col>
      <xdr:colOff>1114425</xdr:colOff>
      <xdr:row>36</xdr:row>
      <xdr:rowOff>28575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atistik/Taniltsuulga/2016-2017%20taniltsuulga/7%20%20sariin%20taniltsuul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atistik/Taniltsuulga/2016-2017%20taniltsuulga/10%20%20sariin%20taniltsuul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VR "/>
      <sheetName val="negdsen tusuv"/>
      <sheetName val="tusuv"/>
      <sheetName val="orlogo"/>
      <sheetName val="zarlaga"/>
      <sheetName val="tatvariin orlogo"/>
      <sheetName val="tusviin ur, avlaga"/>
      <sheetName val="aj uildveriin uildverlelt"/>
      <sheetName val="aj uildveriin borluulalt"/>
      <sheetName val="ND1"/>
      <sheetName val="ND2"/>
      <sheetName val="une"/>
      <sheetName val="Maliin une"/>
      <sheetName val="XAA bvt vne"/>
      <sheetName val="Bank"/>
      <sheetName val="barilga"/>
      <sheetName val="teever holboo"/>
      <sheetName val="tul "/>
      <sheetName val="telsum "/>
      <sheetName val="horogdol aimgiin dungeer"/>
      <sheetName val="horsum"/>
      <sheetName val="tarialalt"/>
      <sheetName val="em1"/>
      <sheetName val="em2"/>
      <sheetName val="em3"/>
      <sheetName val="em4"/>
      <sheetName val="gx1"/>
      <sheetName val="gx2"/>
      <sheetName val="gx3"/>
      <sheetName val="gx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B44" t="str">
            <v>Чанаргүй зээл, сарын эцэст, тэрбум төг</v>
          </cell>
        </row>
        <row r="45">
          <cell r="A45" t="str">
            <v>2014-I</v>
          </cell>
          <cell r="B45">
            <v>0.2</v>
          </cell>
        </row>
        <row r="46">
          <cell r="A46" t="str">
            <v>II</v>
          </cell>
          <cell r="B46">
            <v>0.4</v>
          </cell>
        </row>
        <row r="47">
          <cell r="A47" t="str">
            <v>III</v>
          </cell>
          <cell r="B47">
            <v>0.2</v>
          </cell>
        </row>
        <row r="48">
          <cell r="A48" t="str">
            <v>IV</v>
          </cell>
          <cell r="B48">
            <v>0.5</v>
          </cell>
        </row>
        <row r="49">
          <cell r="A49" t="str">
            <v>V</v>
          </cell>
          <cell r="B49">
            <v>0.6</v>
          </cell>
        </row>
        <row r="50">
          <cell r="A50" t="str">
            <v>VI</v>
          </cell>
          <cell r="B50">
            <v>0.6</v>
          </cell>
        </row>
        <row r="51">
          <cell r="A51" t="str">
            <v>VII</v>
          </cell>
          <cell r="B51">
            <v>0.5</v>
          </cell>
        </row>
        <row r="52">
          <cell r="A52" t="str">
            <v>VIII</v>
          </cell>
          <cell r="B52">
            <v>0.7</v>
          </cell>
        </row>
        <row r="53">
          <cell r="A53" t="str">
            <v>IX</v>
          </cell>
          <cell r="B53">
            <v>0.7</v>
          </cell>
        </row>
        <row r="54">
          <cell r="A54" t="str">
            <v>X</v>
          </cell>
          <cell r="B54">
            <v>1.1000000000000001</v>
          </cell>
        </row>
        <row r="55">
          <cell r="A55" t="str">
            <v>XI</v>
          </cell>
          <cell r="B55">
            <v>1</v>
          </cell>
        </row>
        <row r="56">
          <cell r="A56" t="str">
            <v>XII</v>
          </cell>
          <cell r="B56">
            <v>0.8</v>
          </cell>
        </row>
        <row r="57">
          <cell r="A57" t="str">
            <v>2015-I</v>
          </cell>
          <cell r="B57">
            <v>0.9</v>
          </cell>
        </row>
        <row r="58">
          <cell r="A58" t="str">
            <v>II</v>
          </cell>
          <cell r="B58">
            <v>0.9</v>
          </cell>
        </row>
        <row r="59">
          <cell r="A59" t="str">
            <v>III</v>
          </cell>
          <cell r="B59">
            <v>0.9</v>
          </cell>
        </row>
        <row r="60">
          <cell r="A60" t="str">
            <v>IV</v>
          </cell>
          <cell r="B60">
            <v>1.4</v>
          </cell>
        </row>
        <row r="61">
          <cell r="A61" t="str">
            <v>V</v>
          </cell>
          <cell r="B61">
            <v>1.7</v>
          </cell>
        </row>
        <row r="62">
          <cell r="A62" t="str">
            <v>VI</v>
          </cell>
          <cell r="B62">
            <v>1.6</v>
          </cell>
        </row>
        <row r="63">
          <cell r="A63" t="str">
            <v>VII</v>
          </cell>
          <cell r="B63">
            <v>1.8</v>
          </cell>
        </row>
        <row r="64">
          <cell r="A64" t="str">
            <v>VIII</v>
          </cell>
          <cell r="B64">
            <v>2.2000000000000002</v>
          </cell>
        </row>
        <row r="65">
          <cell r="A65" t="str">
            <v>IX</v>
          </cell>
          <cell r="B65">
            <v>2.5</v>
          </cell>
        </row>
        <row r="66">
          <cell r="A66" t="str">
            <v>X</v>
          </cell>
          <cell r="B66">
            <v>2.9</v>
          </cell>
        </row>
        <row r="67">
          <cell r="A67" t="str">
            <v>XI</v>
          </cell>
          <cell r="B67">
            <v>2.9</v>
          </cell>
        </row>
        <row r="68">
          <cell r="A68" t="str">
            <v>XII</v>
          </cell>
          <cell r="B68">
            <v>3</v>
          </cell>
        </row>
        <row r="69">
          <cell r="A69" t="str">
            <v>2016-I</v>
          </cell>
          <cell r="B69">
            <v>3.3</v>
          </cell>
        </row>
        <row r="70">
          <cell r="A70" t="str">
            <v>II</v>
          </cell>
          <cell r="B70">
            <v>3.5</v>
          </cell>
        </row>
        <row r="71">
          <cell r="A71" t="str">
            <v>III</v>
          </cell>
          <cell r="B71">
            <v>3.2</v>
          </cell>
        </row>
        <row r="72">
          <cell r="A72" t="str">
            <v>IV</v>
          </cell>
          <cell r="B72">
            <v>4.0999999999999996</v>
          </cell>
        </row>
        <row r="73">
          <cell r="A73" t="str">
            <v>V</v>
          </cell>
          <cell r="B73">
            <v>4.2</v>
          </cell>
        </row>
        <row r="74">
          <cell r="A74" t="str">
            <v>VI</v>
          </cell>
          <cell r="B74">
            <v>4.3</v>
          </cell>
        </row>
        <row r="75">
          <cell r="A75" t="str">
            <v>VII</v>
          </cell>
          <cell r="B75">
            <v>4.9000000000000004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VR "/>
      <sheetName val="negdsen tusuv"/>
      <sheetName val="tusuv"/>
      <sheetName val="tatvariin orlogo"/>
      <sheetName val="aj uildveriin uildverlelt"/>
      <sheetName val="aj uildveriin borluulalt"/>
      <sheetName val="ND1"/>
      <sheetName val="ND2"/>
      <sheetName val="une"/>
      <sheetName val="Bank"/>
      <sheetName val="Maliin une"/>
      <sheetName val="XAA bvt vne"/>
      <sheetName val="barilga"/>
      <sheetName val="teever holboo"/>
      <sheetName val="tul"/>
      <sheetName val="telsum"/>
      <sheetName val="horogdol aimgiin dungeer"/>
      <sheetName val="horsum"/>
      <sheetName val="tarialalt"/>
      <sheetName val="urgats"/>
      <sheetName val="ebs"/>
      <sheetName val="em1"/>
      <sheetName val="em2"/>
      <sheetName val="em3"/>
      <sheetName val="em4"/>
      <sheetName val="gx1"/>
      <sheetName val="gx2"/>
      <sheetName val="gx3"/>
      <sheetName val="gx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4">
          <cell r="B44" t="str">
            <v>Чанаргүй зээл, сарын эцэст, тэрбум төг</v>
          </cell>
        </row>
        <row r="45">
          <cell r="A45" t="str">
            <v>2014-I</v>
          </cell>
          <cell r="B45">
            <v>0.2</v>
          </cell>
        </row>
        <row r="46">
          <cell r="A46" t="str">
            <v>II</v>
          </cell>
          <cell r="B46">
            <v>0.4</v>
          </cell>
        </row>
        <row r="47">
          <cell r="A47" t="str">
            <v>III</v>
          </cell>
          <cell r="B47">
            <v>0.2</v>
          </cell>
        </row>
        <row r="48">
          <cell r="A48" t="str">
            <v>IV</v>
          </cell>
          <cell r="B48">
            <v>0.5</v>
          </cell>
        </row>
        <row r="49">
          <cell r="A49" t="str">
            <v>V</v>
          </cell>
          <cell r="B49">
            <v>0.6</v>
          </cell>
        </row>
        <row r="50">
          <cell r="A50" t="str">
            <v>VI</v>
          </cell>
          <cell r="B50">
            <v>0.6</v>
          </cell>
        </row>
        <row r="51">
          <cell r="A51" t="str">
            <v>VII</v>
          </cell>
          <cell r="B51">
            <v>0.5</v>
          </cell>
        </row>
        <row r="52">
          <cell r="A52" t="str">
            <v>VIII</v>
          </cell>
          <cell r="B52">
            <v>0.7</v>
          </cell>
        </row>
        <row r="53">
          <cell r="A53" t="str">
            <v>IX</v>
          </cell>
          <cell r="B53">
            <v>0.7</v>
          </cell>
        </row>
        <row r="54">
          <cell r="A54" t="str">
            <v>X</v>
          </cell>
          <cell r="B54">
            <v>1.1000000000000001</v>
          </cell>
        </row>
        <row r="55">
          <cell r="A55" t="str">
            <v>XI</v>
          </cell>
          <cell r="B55">
            <v>1</v>
          </cell>
        </row>
        <row r="56">
          <cell r="A56" t="str">
            <v>XII</v>
          </cell>
          <cell r="B56">
            <v>0.8</v>
          </cell>
        </row>
        <row r="57">
          <cell r="A57" t="str">
            <v>2015-I</v>
          </cell>
          <cell r="B57">
            <v>0.9</v>
          </cell>
        </row>
        <row r="58">
          <cell r="A58" t="str">
            <v>II</v>
          </cell>
          <cell r="B58">
            <v>0.9</v>
          </cell>
        </row>
        <row r="59">
          <cell r="A59" t="str">
            <v>III</v>
          </cell>
          <cell r="B59">
            <v>0.9</v>
          </cell>
        </row>
        <row r="60">
          <cell r="A60" t="str">
            <v>IV</v>
          </cell>
          <cell r="B60">
            <v>1.4</v>
          </cell>
        </row>
        <row r="61">
          <cell r="A61" t="str">
            <v>V</v>
          </cell>
          <cell r="B61">
            <v>1.7</v>
          </cell>
        </row>
        <row r="62">
          <cell r="A62" t="str">
            <v>VI</v>
          </cell>
          <cell r="B62">
            <v>1.6</v>
          </cell>
        </row>
        <row r="63">
          <cell r="A63" t="str">
            <v>VII</v>
          </cell>
          <cell r="B63">
            <v>1.8</v>
          </cell>
        </row>
        <row r="64">
          <cell r="A64" t="str">
            <v>VIII</v>
          </cell>
          <cell r="B64">
            <v>2.2000000000000002</v>
          </cell>
        </row>
        <row r="65">
          <cell r="A65" t="str">
            <v>IX</v>
          </cell>
          <cell r="B65">
            <v>2.5</v>
          </cell>
        </row>
        <row r="66">
          <cell r="A66" t="str">
            <v>X</v>
          </cell>
          <cell r="B66">
            <v>2.9</v>
          </cell>
        </row>
        <row r="67">
          <cell r="A67" t="str">
            <v>XI</v>
          </cell>
          <cell r="B67">
            <v>2.9</v>
          </cell>
        </row>
        <row r="68">
          <cell r="A68" t="str">
            <v>XII</v>
          </cell>
          <cell r="B68">
            <v>3</v>
          </cell>
        </row>
        <row r="69">
          <cell r="A69" t="str">
            <v>2016-I</v>
          </cell>
          <cell r="B69">
            <v>3.3</v>
          </cell>
        </row>
        <row r="70">
          <cell r="A70" t="str">
            <v>II</v>
          </cell>
          <cell r="B70">
            <v>3.5</v>
          </cell>
        </row>
        <row r="71">
          <cell r="A71" t="str">
            <v>III</v>
          </cell>
          <cell r="B71">
            <v>3.2</v>
          </cell>
        </row>
        <row r="72">
          <cell r="A72" t="str">
            <v>IV</v>
          </cell>
          <cell r="B72">
            <v>4.0999999999999996</v>
          </cell>
        </row>
        <row r="73">
          <cell r="A73" t="str">
            <v>V</v>
          </cell>
          <cell r="B73">
            <v>4.2</v>
          </cell>
        </row>
        <row r="74">
          <cell r="A74" t="str">
            <v>VI</v>
          </cell>
          <cell r="B74">
            <v>4.3</v>
          </cell>
        </row>
        <row r="75">
          <cell r="A75" t="str">
            <v>VII</v>
          </cell>
          <cell r="B75">
            <v>4.9000000000000004</v>
          </cell>
        </row>
        <row r="76">
          <cell r="A76" t="str">
            <v>VIII</v>
          </cell>
          <cell r="B76">
            <v>4.3</v>
          </cell>
        </row>
        <row r="77">
          <cell r="A77" t="str">
            <v>IX</v>
          </cell>
          <cell r="B77">
            <v>4.5999999999999996</v>
          </cell>
        </row>
        <row r="78">
          <cell r="A78" t="str">
            <v>X</v>
          </cell>
          <cell r="B78">
            <v>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44" sqref="P44"/>
    </sheetView>
  </sheetViews>
  <sheetFormatPr defaultRowHeight="12.75"/>
  <cols>
    <col min="1" max="16384" width="9.140625" style="45"/>
  </cols>
  <sheetData/>
  <pageMargins left="0.94488188976377963" right="0" top="0.51181102362204722" bottom="0.15748031496062992" header="0.51181102362204722" footer="0.15748031496062992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I8" sqref="I8"/>
    </sheetView>
  </sheetViews>
  <sheetFormatPr defaultRowHeight="12.75"/>
  <cols>
    <col min="1" max="1" width="16" style="46" customWidth="1"/>
    <col min="2" max="2" width="10.140625" style="46" customWidth="1"/>
    <col min="3" max="3" width="9.28515625" style="46" customWidth="1"/>
    <col min="4" max="4" width="7.28515625" style="46" customWidth="1"/>
    <col min="5" max="5" width="10" style="46" customWidth="1"/>
    <col min="6" max="6" width="9.42578125" style="46" customWidth="1"/>
    <col min="7" max="7" width="7.42578125" style="46" customWidth="1"/>
    <col min="8" max="8" width="10.5703125" style="46" bestFit="1" customWidth="1"/>
    <col min="9" max="9" width="10.28515625" style="46" customWidth="1"/>
    <col min="10" max="161" width="9.140625" style="46"/>
    <col min="162" max="162" width="16.7109375" style="46" customWidth="1"/>
    <col min="163" max="168" width="9.7109375" style="46" customWidth="1"/>
    <col min="169" max="417" width="9.140625" style="46"/>
    <col min="418" max="418" width="16.7109375" style="46" customWidth="1"/>
    <col min="419" max="424" width="9.7109375" style="46" customWidth="1"/>
    <col min="425" max="673" width="9.140625" style="46"/>
    <col min="674" max="674" width="16.7109375" style="46" customWidth="1"/>
    <col min="675" max="680" width="9.7109375" style="46" customWidth="1"/>
    <col min="681" max="929" width="9.140625" style="46"/>
    <col min="930" max="930" width="16.7109375" style="46" customWidth="1"/>
    <col min="931" max="936" width="9.7109375" style="46" customWidth="1"/>
    <col min="937" max="1185" width="9.140625" style="46"/>
    <col min="1186" max="1186" width="16.7109375" style="46" customWidth="1"/>
    <col min="1187" max="1192" width="9.7109375" style="46" customWidth="1"/>
    <col min="1193" max="1441" width="9.140625" style="46"/>
    <col min="1442" max="1442" width="16.7109375" style="46" customWidth="1"/>
    <col min="1443" max="1448" width="9.7109375" style="46" customWidth="1"/>
    <col min="1449" max="1697" width="9.140625" style="46"/>
    <col min="1698" max="1698" width="16.7109375" style="46" customWidth="1"/>
    <col min="1699" max="1704" width="9.7109375" style="46" customWidth="1"/>
    <col min="1705" max="1953" width="9.140625" style="46"/>
    <col min="1954" max="1954" width="16.7109375" style="46" customWidth="1"/>
    <col min="1955" max="1960" width="9.7109375" style="46" customWidth="1"/>
    <col min="1961" max="2209" width="9.140625" style="46"/>
    <col min="2210" max="2210" width="16.7109375" style="46" customWidth="1"/>
    <col min="2211" max="2216" width="9.7109375" style="46" customWidth="1"/>
    <col min="2217" max="2465" width="9.140625" style="46"/>
    <col min="2466" max="2466" width="16.7109375" style="46" customWidth="1"/>
    <col min="2467" max="2472" width="9.7109375" style="46" customWidth="1"/>
    <col min="2473" max="2721" width="9.140625" style="46"/>
    <col min="2722" max="2722" width="16.7109375" style="46" customWidth="1"/>
    <col min="2723" max="2728" width="9.7109375" style="46" customWidth="1"/>
    <col min="2729" max="2977" width="9.140625" style="46"/>
    <col min="2978" max="2978" width="16.7109375" style="46" customWidth="1"/>
    <col min="2979" max="2984" width="9.7109375" style="46" customWidth="1"/>
    <col min="2985" max="3233" width="9.140625" style="46"/>
    <col min="3234" max="3234" width="16.7109375" style="46" customWidth="1"/>
    <col min="3235" max="3240" width="9.7109375" style="46" customWidth="1"/>
    <col min="3241" max="3489" width="9.140625" style="46"/>
    <col min="3490" max="3490" width="16.7109375" style="46" customWidth="1"/>
    <col min="3491" max="3496" width="9.7109375" style="46" customWidth="1"/>
    <col min="3497" max="3745" width="9.140625" style="46"/>
    <col min="3746" max="3746" width="16.7109375" style="46" customWidth="1"/>
    <col min="3747" max="3752" width="9.7109375" style="46" customWidth="1"/>
    <col min="3753" max="4001" width="9.140625" style="46"/>
    <col min="4002" max="4002" width="16.7109375" style="46" customWidth="1"/>
    <col min="4003" max="4008" width="9.7109375" style="46" customWidth="1"/>
    <col min="4009" max="4257" width="9.140625" style="46"/>
    <col min="4258" max="4258" width="16.7109375" style="46" customWidth="1"/>
    <col min="4259" max="4264" width="9.7109375" style="46" customWidth="1"/>
    <col min="4265" max="4513" width="9.140625" style="46"/>
    <col min="4514" max="4514" width="16.7109375" style="46" customWidth="1"/>
    <col min="4515" max="4520" width="9.7109375" style="46" customWidth="1"/>
    <col min="4521" max="4769" width="9.140625" style="46"/>
    <col min="4770" max="4770" width="16.7109375" style="46" customWidth="1"/>
    <col min="4771" max="4776" width="9.7109375" style="46" customWidth="1"/>
    <col min="4777" max="5025" width="9.140625" style="46"/>
    <col min="5026" max="5026" width="16.7109375" style="46" customWidth="1"/>
    <col min="5027" max="5032" width="9.7109375" style="46" customWidth="1"/>
    <col min="5033" max="5281" width="9.140625" style="46"/>
    <col min="5282" max="5282" width="16.7109375" style="46" customWidth="1"/>
    <col min="5283" max="5288" width="9.7109375" style="46" customWidth="1"/>
    <col min="5289" max="5537" width="9.140625" style="46"/>
    <col min="5538" max="5538" width="16.7109375" style="46" customWidth="1"/>
    <col min="5539" max="5544" width="9.7109375" style="46" customWidth="1"/>
    <col min="5545" max="5793" width="9.140625" style="46"/>
    <col min="5794" max="5794" width="16.7109375" style="46" customWidth="1"/>
    <col min="5795" max="5800" width="9.7109375" style="46" customWidth="1"/>
    <col min="5801" max="6049" width="9.140625" style="46"/>
    <col min="6050" max="6050" width="16.7109375" style="46" customWidth="1"/>
    <col min="6051" max="6056" width="9.7109375" style="46" customWidth="1"/>
    <col min="6057" max="6305" width="9.140625" style="46"/>
    <col min="6306" max="6306" width="16.7109375" style="46" customWidth="1"/>
    <col min="6307" max="6312" width="9.7109375" style="46" customWidth="1"/>
    <col min="6313" max="6561" width="9.140625" style="46"/>
    <col min="6562" max="6562" width="16.7109375" style="46" customWidth="1"/>
    <col min="6563" max="6568" width="9.7109375" style="46" customWidth="1"/>
    <col min="6569" max="6817" width="9.140625" style="46"/>
    <col min="6818" max="6818" width="16.7109375" style="46" customWidth="1"/>
    <col min="6819" max="6824" width="9.7109375" style="46" customWidth="1"/>
    <col min="6825" max="7073" width="9.140625" style="46"/>
    <col min="7074" max="7074" width="16.7109375" style="46" customWidth="1"/>
    <col min="7075" max="7080" width="9.7109375" style="46" customWidth="1"/>
    <col min="7081" max="7329" width="9.140625" style="46"/>
    <col min="7330" max="7330" width="16.7109375" style="46" customWidth="1"/>
    <col min="7331" max="7336" width="9.7109375" style="46" customWidth="1"/>
    <col min="7337" max="7585" width="9.140625" style="46"/>
    <col min="7586" max="7586" width="16.7109375" style="46" customWidth="1"/>
    <col min="7587" max="7592" width="9.7109375" style="46" customWidth="1"/>
    <col min="7593" max="7841" width="9.140625" style="46"/>
    <col min="7842" max="7842" width="16.7109375" style="46" customWidth="1"/>
    <col min="7843" max="7848" width="9.7109375" style="46" customWidth="1"/>
    <col min="7849" max="8097" width="9.140625" style="46"/>
    <col min="8098" max="8098" width="16.7109375" style="46" customWidth="1"/>
    <col min="8099" max="8104" width="9.7109375" style="46" customWidth="1"/>
    <col min="8105" max="8353" width="9.140625" style="46"/>
    <col min="8354" max="8354" width="16.7109375" style="46" customWidth="1"/>
    <col min="8355" max="8360" width="9.7109375" style="46" customWidth="1"/>
    <col min="8361" max="8609" width="9.140625" style="46"/>
    <col min="8610" max="8610" width="16.7109375" style="46" customWidth="1"/>
    <col min="8611" max="8616" width="9.7109375" style="46" customWidth="1"/>
    <col min="8617" max="8865" width="9.140625" style="46"/>
    <col min="8866" max="8866" width="16.7109375" style="46" customWidth="1"/>
    <col min="8867" max="8872" width="9.7109375" style="46" customWidth="1"/>
    <col min="8873" max="9121" width="9.140625" style="46"/>
    <col min="9122" max="9122" width="16.7109375" style="46" customWidth="1"/>
    <col min="9123" max="9128" width="9.7109375" style="46" customWidth="1"/>
    <col min="9129" max="9377" width="9.140625" style="46"/>
    <col min="9378" max="9378" width="16.7109375" style="46" customWidth="1"/>
    <col min="9379" max="9384" width="9.7109375" style="46" customWidth="1"/>
    <col min="9385" max="9633" width="9.140625" style="46"/>
    <col min="9634" max="9634" width="16.7109375" style="46" customWidth="1"/>
    <col min="9635" max="9640" width="9.7109375" style="46" customWidth="1"/>
    <col min="9641" max="9889" width="9.140625" style="46"/>
    <col min="9890" max="9890" width="16.7109375" style="46" customWidth="1"/>
    <col min="9891" max="9896" width="9.7109375" style="46" customWidth="1"/>
    <col min="9897" max="10145" width="9.140625" style="46"/>
    <col min="10146" max="10146" width="16.7109375" style="46" customWidth="1"/>
    <col min="10147" max="10152" width="9.7109375" style="46" customWidth="1"/>
    <col min="10153" max="10401" width="9.140625" style="46"/>
    <col min="10402" max="10402" width="16.7109375" style="46" customWidth="1"/>
    <col min="10403" max="10408" width="9.7109375" style="46" customWidth="1"/>
    <col min="10409" max="10657" width="9.140625" style="46"/>
    <col min="10658" max="10658" width="16.7109375" style="46" customWidth="1"/>
    <col min="10659" max="10664" width="9.7109375" style="46" customWidth="1"/>
    <col min="10665" max="10913" width="9.140625" style="46"/>
    <col min="10914" max="10914" width="16.7109375" style="46" customWidth="1"/>
    <col min="10915" max="10920" width="9.7109375" style="46" customWidth="1"/>
    <col min="10921" max="11169" width="9.140625" style="46"/>
    <col min="11170" max="11170" width="16.7109375" style="46" customWidth="1"/>
    <col min="11171" max="11176" width="9.7109375" style="46" customWidth="1"/>
    <col min="11177" max="11425" width="9.140625" style="46"/>
    <col min="11426" max="11426" width="16.7109375" style="46" customWidth="1"/>
    <col min="11427" max="11432" width="9.7109375" style="46" customWidth="1"/>
    <col min="11433" max="11681" width="9.140625" style="46"/>
    <col min="11682" max="11682" width="16.7109375" style="46" customWidth="1"/>
    <col min="11683" max="11688" width="9.7109375" style="46" customWidth="1"/>
    <col min="11689" max="11937" width="9.140625" style="46"/>
    <col min="11938" max="11938" width="16.7109375" style="46" customWidth="1"/>
    <col min="11939" max="11944" width="9.7109375" style="46" customWidth="1"/>
    <col min="11945" max="12193" width="9.140625" style="46"/>
    <col min="12194" max="12194" width="16.7109375" style="46" customWidth="1"/>
    <col min="12195" max="12200" width="9.7109375" style="46" customWidth="1"/>
    <col min="12201" max="12449" width="9.140625" style="46"/>
    <col min="12450" max="12450" width="16.7109375" style="46" customWidth="1"/>
    <col min="12451" max="12456" width="9.7109375" style="46" customWidth="1"/>
    <col min="12457" max="12705" width="9.140625" style="46"/>
    <col min="12706" max="12706" width="16.7109375" style="46" customWidth="1"/>
    <col min="12707" max="12712" width="9.7109375" style="46" customWidth="1"/>
    <col min="12713" max="12961" width="9.140625" style="46"/>
    <col min="12962" max="12962" width="16.7109375" style="46" customWidth="1"/>
    <col min="12963" max="12968" width="9.7109375" style="46" customWidth="1"/>
    <col min="12969" max="13217" width="9.140625" style="46"/>
    <col min="13218" max="13218" width="16.7109375" style="46" customWidth="1"/>
    <col min="13219" max="13224" width="9.7109375" style="46" customWidth="1"/>
    <col min="13225" max="13473" width="9.140625" style="46"/>
    <col min="13474" max="13474" width="16.7109375" style="46" customWidth="1"/>
    <col min="13475" max="13480" width="9.7109375" style="46" customWidth="1"/>
    <col min="13481" max="13729" width="9.140625" style="46"/>
    <col min="13730" max="13730" width="16.7109375" style="46" customWidth="1"/>
    <col min="13731" max="13736" width="9.7109375" style="46" customWidth="1"/>
    <col min="13737" max="13985" width="9.140625" style="46"/>
    <col min="13986" max="13986" width="16.7109375" style="46" customWidth="1"/>
    <col min="13987" max="13992" width="9.7109375" style="46" customWidth="1"/>
    <col min="13993" max="14241" width="9.140625" style="46"/>
    <col min="14242" max="14242" width="16.7109375" style="46" customWidth="1"/>
    <col min="14243" max="14248" width="9.7109375" style="46" customWidth="1"/>
    <col min="14249" max="14497" width="9.140625" style="46"/>
    <col min="14498" max="14498" width="16.7109375" style="46" customWidth="1"/>
    <col min="14499" max="14504" width="9.7109375" style="46" customWidth="1"/>
    <col min="14505" max="14753" width="9.140625" style="46"/>
    <col min="14754" max="14754" width="16.7109375" style="46" customWidth="1"/>
    <col min="14755" max="14760" width="9.7109375" style="46" customWidth="1"/>
    <col min="14761" max="15009" width="9.140625" style="46"/>
    <col min="15010" max="15010" width="16.7109375" style="46" customWidth="1"/>
    <col min="15011" max="15016" width="9.7109375" style="46" customWidth="1"/>
    <col min="15017" max="15265" width="9.140625" style="46"/>
    <col min="15266" max="15266" width="16.7109375" style="46" customWidth="1"/>
    <col min="15267" max="15272" width="9.7109375" style="46" customWidth="1"/>
    <col min="15273" max="15521" width="9.140625" style="46"/>
    <col min="15522" max="15522" width="16.7109375" style="46" customWidth="1"/>
    <col min="15523" max="15528" width="9.7109375" style="46" customWidth="1"/>
    <col min="15529" max="15777" width="9.140625" style="46"/>
    <col min="15778" max="15778" width="16.7109375" style="46" customWidth="1"/>
    <col min="15779" max="15784" width="9.7109375" style="46" customWidth="1"/>
    <col min="15785" max="16033" width="9.140625" style="46"/>
    <col min="16034" max="16034" width="16.7109375" style="46" customWidth="1"/>
    <col min="16035" max="16040" width="9.7109375" style="46" customWidth="1"/>
    <col min="16041" max="16384" width="9.140625" style="46"/>
  </cols>
  <sheetData>
    <row r="1" spans="1:10">
      <c r="A1" s="331" t="s">
        <v>105</v>
      </c>
      <c r="B1" s="331"/>
      <c r="C1" s="331"/>
      <c r="D1" s="331"/>
      <c r="E1" s="331"/>
      <c r="F1" s="331"/>
      <c r="G1" s="331"/>
      <c r="H1" s="331"/>
      <c r="I1" s="331"/>
    </row>
    <row r="2" spans="1:10" ht="14.25" customHeight="1">
      <c r="A2" s="47"/>
      <c r="B2" s="47"/>
      <c r="C2" s="47"/>
      <c r="D2" s="47"/>
    </row>
    <row r="3" spans="1:10" ht="28.5" customHeight="1">
      <c r="A3" s="332" t="s">
        <v>101</v>
      </c>
      <c r="B3" s="327">
        <v>2016</v>
      </c>
      <c r="C3" s="327"/>
      <c r="D3" s="327"/>
      <c r="E3" s="328">
        <v>2017</v>
      </c>
      <c r="F3" s="328"/>
      <c r="G3" s="328"/>
      <c r="H3" s="329" t="s">
        <v>109</v>
      </c>
      <c r="I3" s="330"/>
    </row>
    <row r="4" spans="1:10" ht="38.25" customHeight="1">
      <c r="A4" s="333"/>
      <c r="B4" s="53" t="s">
        <v>106</v>
      </c>
      <c r="C4" s="52" t="s">
        <v>107</v>
      </c>
      <c r="D4" s="51" t="s">
        <v>108</v>
      </c>
      <c r="E4" s="53" t="s">
        <v>106</v>
      </c>
      <c r="F4" s="52" t="s">
        <v>107</v>
      </c>
      <c r="G4" s="51" t="s">
        <v>108</v>
      </c>
      <c r="H4" s="53" t="s">
        <v>106</v>
      </c>
      <c r="I4" s="55" t="s">
        <v>107</v>
      </c>
      <c r="J4" s="47"/>
    </row>
    <row r="5" spans="1:10" ht="22.5" customHeight="1">
      <c r="A5" s="49" t="s">
        <v>100</v>
      </c>
      <c r="B5" s="58">
        <v>2764338.1</v>
      </c>
      <c r="C5" s="58">
        <v>3350758.5999999996</v>
      </c>
      <c r="D5" s="58">
        <v>121.21377627432763</v>
      </c>
      <c r="E5" s="56">
        <f>SUM(E6:E29)</f>
        <v>3181337.7</v>
      </c>
      <c r="F5" s="56">
        <f>SUM(F6:F29)</f>
        <v>2824123.4000000004</v>
      </c>
      <c r="G5" s="56">
        <f>F5/E5*100</f>
        <v>88.771569267858624</v>
      </c>
      <c r="H5" s="56">
        <f>E5-B5</f>
        <v>416999.60000000009</v>
      </c>
      <c r="I5" s="56">
        <f>F5-C5</f>
        <v>-526635.19999999925</v>
      </c>
    </row>
    <row r="6" spans="1:10" ht="15.75" customHeight="1">
      <c r="A6" s="50" t="s">
        <v>87</v>
      </c>
      <c r="B6" s="54">
        <v>41486.6</v>
      </c>
      <c r="C6" s="54">
        <v>36165.1</v>
      </c>
      <c r="D6" s="54">
        <v>87.172966692859859</v>
      </c>
      <c r="E6" s="54">
        <v>47288.800000000003</v>
      </c>
      <c r="F6" s="54">
        <v>49894.8</v>
      </c>
      <c r="G6" s="57">
        <f t="shared" ref="G6:G29" si="0">F6/E6*100</f>
        <v>105.51081862935831</v>
      </c>
      <c r="H6" s="54">
        <f>E6-B6</f>
        <v>5802.2000000000044</v>
      </c>
      <c r="I6" s="54">
        <f>F6-C6</f>
        <v>13729.700000000004</v>
      </c>
    </row>
    <row r="7" spans="1:10" ht="15.75" customHeight="1">
      <c r="A7" s="50" t="s">
        <v>88</v>
      </c>
      <c r="B7" s="54">
        <v>37425.5</v>
      </c>
      <c r="C7" s="54">
        <v>27402.3</v>
      </c>
      <c r="D7" s="54">
        <v>73.2182602770838</v>
      </c>
      <c r="E7" s="54">
        <v>42659.6</v>
      </c>
      <c r="F7" s="54">
        <v>43660.9</v>
      </c>
      <c r="G7" s="57">
        <f t="shared" si="0"/>
        <v>102.34718562761958</v>
      </c>
      <c r="H7" s="54">
        <f t="shared" ref="H7:H29" si="1">E7-B7</f>
        <v>5234.0999999999985</v>
      </c>
      <c r="I7" s="54">
        <f t="shared" ref="I7:I29" si="2">F7-C7</f>
        <v>16258.600000000002</v>
      </c>
    </row>
    <row r="8" spans="1:10" ht="15.75" customHeight="1">
      <c r="A8" s="50" t="s">
        <v>0</v>
      </c>
      <c r="B8" s="54">
        <v>49832.4</v>
      </c>
      <c r="C8" s="54">
        <v>48066.5</v>
      </c>
      <c r="D8" s="54">
        <v>96.456321589969576</v>
      </c>
      <c r="E8" s="54">
        <v>56801.8</v>
      </c>
      <c r="F8" s="54">
        <v>52122.2</v>
      </c>
      <c r="G8" s="57">
        <f t="shared" si="0"/>
        <v>91.761528683950147</v>
      </c>
      <c r="H8" s="54">
        <f t="shared" si="1"/>
        <v>6969.4000000000015</v>
      </c>
      <c r="I8" s="54">
        <f t="shared" si="2"/>
        <v>4055.6999999999971</v>
      </c>
    </row>
    <row r="9" spans="1:10" ht="15.75" customHeight="1">
      <c r="A9" s="50" t="s">
        <v>89</v>
      </c>
      <c r="B9" s="54">
        <v>46398.5</v>
      </c>
      <c r="C9" s="54">
        <v>46759.7</v>
      </c>
      <c r="D9" s="54">
        <v>100.77847344202937</v>
      </c>
      <c r="E9" s="54">
        <v>52887.5</v>
      </c>
      <c r="F9" s="54">
        <v>54289.9</v>
      </c>
      <c r="G9" s="57">
        <f t="shared" si="0"/>
        <v>102.65166627274876</v>
      </c>
      <c r="H9" s="54">
        <f t="shared" si="1"/>
        <v>6489</v>
      </c>
      <c r="I9" s="54">
        <f t="shared" si="2"/>
        <v>7530.2000000000044</v>
      </c>
    </row>
    <row r="10" spans="1:10" ht="15.75" customHeight="1">
      <c r="A10" s="50" t="s">
        <v>90</v>
      </c>
      <c r="B10" s="54">
        <v>62290.6</v>
      </c>
      <c r="C10" s="54">
        <v>61534.400000000001</v>
      </c>
      <c r="D10" s="54">
        <v>98.786012656805369</v>
      </c>
      <c r="E10" s="54">
        <v>71002.2</v>
      </c>
      <c r="F10" s="54">
        <v>63782.9</v>
      </c>
      <c r="G10" s="57">
        <f t="shared" si="0"/>
        <v>89.8322868868852</v>
      </c>
      <c r="H10" s="54">
        <f t="shared" si="1"/>
        <v>8711.5999999999985</v>
      </c>
      <c r="I10" s="54">
        <f t="shared" si="2"/>
        <v>2248.5</v>
      </c>
    </row>
    <row r="11" spans="1:10" ht="15.75" customHeight="1">
      <c r="A11" s="50" t="s">
        <v>91</v>
      </c>
      <c r="B11" s="54">
        <v>62770.5</v>
      </c>
      <c r="C11" s="54">
        <v>60251.4</v>
      </c>
      <c r="D11" s="54">
        <v>95.986809090257367</v>
      </c>
      <c r="E11" s="54">
        <v>71549.3</v>
      </c>
      <c r="F11" s="54">
        <v>65179.6</v>
      </c>
      <c r="G11" s="57">
        <f t="shared" si="0"/>
        <v>91.097467061173205</v>
      </c>
      <c r="H11" s="54">
        <f t="shared" si="1"/>
        <v>8778.8000000000029</v>
      </c>
      <c r="I11" s="54">
        <f t="shared" si="2"/>
        <v>4928.1999999999971</v>
      </c>
    </row>
    <row r="12" spans="1:10" ht="15.75" customHeight="1">
      <c r="A12" s="50" t="s">
        <v>6</v>
      </c>
      <c r="B12" s="54">
        <v>63792.6</v>
      </c>
      <c r="C12" s="54">
        <v>71503.100000000006</v>
      </c>
      <c r="D12" s="54">
        <v>112.0868251176469</v>
      </c>
      <c r="E12" s="54">
        <v>72714.3</v>
      </c>
      <c r="F12" s="54">
        <v>62248</v>
      </c>
      <c r="G12" s="57">
        <f t="shared" si="0"/>
        <v>85.606270018414534</v>
      </c>
      <c r="H12" s="54">
        <f t="shared" si="1"/>
        <v>8921.7000000000044</v>
      </c>
      <c r="I12" s="54">
        <f t="shared" si="2"/>
        <v>-9255.1000000000058</v>
      </c>
    </row>
    <row r="13" spans="1:10" ht="15.75" customHeight="1">
      <c r="A13" s="50" t="s">
        <v>1</v>
      </c>
      <c r="B13" s="54">
        <v>63119.6</v>
      </c>
      <c r="C13" s="54">
        <v>63068.4</v>
      </c>
      <c r="D13" s="54">
        <v>99.918884150089667</v>
      </c>
      <c r="E13" s="54">
        <v>71947.199999999997</v>
      </c>
      <c r="F13" s="48">
        <v>69323</v>
      </c>
      <c r="G13" s="57">
        <f t="shared" si="0"/>
        <v>96.352603019992443</v>
      </c>
      <c r="H13" s="54">
        <f t="shared" si="1"/>
        <v>8827.5999999999985</v>
      </c>
      <c r="I13" s="54">
        <f t="shared" si="2"/>
        <v>6254.5999999999985</v>
      </c>
    </row>
    <row r="14" spans="1:10" ht="15.75" customHeight="1">
      <c r="A14" s="50" t="s">
        <v>92</v>
      </c>
      <c r="B14" s="54">
        <v>61392.5</v>
      </c>
      <c r="C14" s="54">
        <v>64053.1</v>
      </c>
      <c r="D14" s="54">
        <v>104.33375412306063</v>
      </c>
      <c r="E14" s="54">
        <v>69978.600000000006</v>
      </c>
      <c r="F14" s="48">
        <v>59180.4</v>
      </c>
      <c r="G14" s="57">
        <f t="shared" si="0"/>
        <v>84.569282609254827</v>
      </c>
      <c r="H14" s="54">
        <f t="shared" si="1"/>
        <v>8586.1000000000058</v>
      </c>
      <c r="I14" s="54">
        <f t="shared" si="2"/>
        <v>-4872.6999999999971</v>
      </c>
    </row>
    <row r="15" spans="1:10" ht="15.75" customHeight="1">
      <c r="A15" s="50" t="s">
        <v>2</v>
      </c>
      <c r="B15" s="54">
        <v>94221</v>
      </c>
      <c r="C15" s="54">
        <v>92706</v>
      </c>
      <c r="D15" s="54">
        <v>98.392078199127582</v>
      </c>
      <c r="E15" s="54">
        <v>107398.3</v>
      </c>
      <c r="F15" s="48">
        <v>124974.1</v>
      </c>
      <c r="G15" s="57">
        <f t="shared" si="0"/>
        <v>116.36506350659181</v>
      </c>
      <c r="H15" s="54">
        <f t="shared" si="1"/>
        <v>13177.300000000003</v>
      </c>
      <c r="I15" s="54">
        <f t="shared" si="2"/>
        <v>32268.100000000006</v>
      </c>
    </row>
    <row r="16" spans="1:10" ht="15.75" customHeight="1">
      <c r="A16" s="50" t="s">
        <v>93</v>
      </c>
      <c r="B16" s="54">
        <v>55456.3</v>
      </c>
      <c r="C16" s="54">
        <v>67895.5</v>
      </c>
      <c r="D16" s="54">
        <v>122.43063457172585</v>
      </c>
      <c r="E16" s="54">
        <v>63212.1</v>
      </c>
      <c r="F16" s="48">
        <v>46969.2</v>
      </c>
      <c r="G16" s="57">
        <f t="shared" si="0"/>
        <v>74.304128481730544</v>
      </c>
      <c r="H16" s="54">
        <f t="shared" si="1"/>
        <v>7755.7999999999956</v>
      </c>
      <c r="I16" s="54">
        <f t="shared" si="2"/>
        <v>-20926.300000000003</v>
      </c>
    </row>
    <row r="17" spans="1:9" ht="15.75" customHeight="1">
      <c r="A17" s="50" t="s">
        <v>3</v>
      </c>
      <c r="B17" s="54">
        <v>46164.800000000003</v>
      </c>
      <c r="C17" s="54">
        <v>46096.2</v>
      </c>
      <c r="D17" s="54">
        <v>99.851401933940991</v>
      </c>
      <c r="E17" s="54">
        <v>52621.2</v>
      </c>
      <c r="F17" s="54">
        <v>41526.9</v>
      </c>
      <c r="G17" s="57">
        <f t="shared" si="0"/>
        <v>78.916672367790937</v>
      </c>
      <c r="H17" s="54">
        <f t="shared" si="1"/>
        <v>6456.3999999999942</v>
      </c>
      <c r="I17" s="54">
        <f t="shared" si="2"/>
        <v>-4569.2999999999956</v>
      </c>
    </row>
    <row r="18" spans="1:9" ht="15.75" customHeight="1">
      <c r="A18" s="50" t="s">
        <v>94</v>
      </c>
      <c r="B18" s="54">
        <v>44823.7</v>
      </c>
      <c r="C18" s="54">
        <v>44403.4</v>
      </c>
      <c r="D18" s="54">
        <v>99.062326403219743</v>
      </c>
      <c r="E18" s="54">
        <v>51092.5</v>
      </c>
      <c r="F18" s="54">
        <v>36823.300000000003</v>
      </c>
      <c r="G18" s="57">
        <f t="shared" si="0"/>
        <v>72.07183050349856</v>
      </c>
      <c r="H18" s="54">
        <f t="shared" si="1"/>
        <v>6268.8000000000029</v>
      </c>
      <c r="I18" s="54">
        <f t="shared" si="2"/>
        <v>-7580.0999999999985</v>
      </c>
    </row>
    <row r="19" spans="1:9" ht="15.75" customHeight="1">
      <c r="A19" s="50" t="s">
        <v>95</v>
      </c>
      <c r="B19" s="54">
        <v>63509.5</v>
      </c>
      <c r="C19" s="54">
        <v>60338.2</v>
      </c>
      <c r="D19" s="54">
        <v>95.00657381966478</v>
      </c>
      <c r="E19" s="54">
        <v>72391.7</v>
      </c>
      <c r="F19" s="54">
        <v>68406.399999999994</v>
      </c>
      <c r="G19" s="57">
        <f t="shared" si="0"/>
        <v>94.494810869201856</v>
      </c>
      <c r="H19" s="54">
        <f t="shared" si="1"/>
        <v>8882.1999999999971</v>
      </c>
      <c r="I19" s="54">
        <f t="shared" si="2"/>
        <v>8068.1999999999971</v>
      </c>
    </row>
    <row r="20" spans="1:9" ht="15.75" customHeight="1">
      <c r="A20" s="50" t="s">
        <v>96</v>
      </c>
      <c r="B20" s="54">
        <v>43430.5</v>
      </c>
      <c r="C20" s="54">
        <v>39834.800000000003</v>
      </c>
      <c r="D20" s="54">
        <v>91.720795293630061</v>
      </c>
      <c r="E20" s="54">
        <v>49504.5</v>
      </c>
      <c r="F20" s="54">
        <v>33514.6</v>
      </c>
      <c r="G20" s="57">
        <f t="shared" si="0"/>
        <v>67.700108070983447</v>
      </c>
      <c r="H20" s="54">
        <f t="shared" si="1"/>
        <v>6074</v>
      </c>
      <c r="I20" s="54">
        <f t="shared" si="2"/>
        <v>-6320.2000000000044</v>
      </c>
    </row>
    <row r="21" spans="1:9" ht="15.75" customHeight="1">
      <c r="A21" s="50" t="s">
        <v>7</v>
      </c>
      <c r="B21" s="54">
        <v>60001</v>
      </c>
      <c r="C21" s="54">
        <v>64266.6</v>
      </c>
      <c r="D21" s="54">
        <v>107.10921484641922</v>
      </c>
      <c r="E21" s="54">
        <v>68392.5</v>
      </c>
      <c r="F21" s="54">
        <v>70082.3</v>
      </c>
      <c r="G21" s="57">
        <f t="shared" si="0"/>
        <v>102.47073875059401</v>
      </c>
      <c r="H21" s="54">
        <f t="shared" si="1"/>
        <v>8391.5</v>
      </c>
      <c r="I21" s="54">
        <f t="shared" si="2"/>
        <v>5815.7000000000044</v>
      </c>
    </row>
    <row r="22" spans="1:9" ht="15.75" customHeight="1">
      <c r="A22" s="50" t="s">
        <v>85</v>
      </c>
      <c r="B22" s="54">
        <v>43872.2</v>
      </c>
      <c r="C22" s="54">
        <v>39564.1</v>
      </c>
      <c r="D22" s="54">
        <v>90.18034199333519</v>
      </c>
      <c r="E22" s="54">
        <v>50008</v>
      </c>
      <c r="F22" s="54">
        <v>45994.1</v>
      </c>
      <c r="G22" s="57">
        <f t="shared" si="0"/>
        <v>91.973484242521195</v>
      </c>
      <c r="H22" s="54">
        <f t="shared" si="1"/>
        <v>6135.8000000000029</v>
      </c>
      <c r="I22" s="54">
        <f t="shared" si="2"/>
        <v>6430</v>
      </c>
    </row>
    <row r="23" spans="1:9" ht="15.75" customHeight="1">
      <c r="A23" s="50" t="s">
        <v>97</v>
      </c>
      <c r="B23" s="54">
        <v>69892.5</v>
      </c>
      <c r="C23" s="54">
        <v>70733.399999999994</v>
      </c>
      <c r="D23" s="54">
        <v>101.20313338341023</v>
      </c>
      <c r="E23" s="54">
        <v>79667.3</v>
      </c>
      <c r="F23" s="54">
        <v>70495.199999999997</v>
      </c>
      <c r="G23" s="57">
        <f t="shared" si="0"/>
        <v>88.486995291669217</v>
      </c>
      <c r="H23" s="54">
        <f t="shared" si="1"/>
        <v>9774.8000000000029</v>
      </c>
      <c r="I23" s="54">
        <f t="shared" si="2"/>
        <v>-238.19999999999709</v>
      </c>
    </row>
    <row r="24" spans="1:9" ht="15.75" customHeight="1">
      <c r="A24" s="50" t="s">
        <v>98</v>
      </c>
      <c r="B24" s="54">
        <v>48697.9</v>
      </c>
      <c r="C24" s="54">
        <v>43221.7</v>
      </c>
      <c r="D24" s="54">
        <v>88.754751231572598</v>
      </c>
      <c r="E24" s="54">
        <v>55508.5</v>
      </c>
      <c r="F24" s="54">
        <v>45744.6</v>
      </c>
      <c r="G24" s="57">
        <f t="shared" si="0"/>
        <v>82.410081338894031</v>
      </c>
      <c r="H24" s="54">
        <f t="shared" si="1"/>
        <v>6810.5999999999985</v>
      </c>
      <c r="I24" s="54">
        <f t="shared" si="2"/>
        <v>2522.9000000000015</v>
      </c>
    </row>
    <row r="25" spans="1:9" ht="15.75" customHeight="1">
      <c r="A25" s="50" t="s">
        <v>86</v>
      </c>
      <c r="B25" s="54">
        <v>51117.5</v>
      </c>
      <c r="C25" s="54">
        <v>48141.3</v>
      </c>
      <c r="D25" s="54">
        <v>94.177727784026999</v>
      </c>
      <c r="E25" s="54">
        <v>58266.6</v>
      </c>
      <c r="F25" s="54">
        <v>51534.8</v>
      </c>
      <c r="G25" s="57">
        <f t="shared" si="0"/>
        <v>88.446554286675394</v>
      </c>
      <c r="H25" s="54">
        <f t="shared" si="1"/>
        <v>7149.0999999999985</v>
      </c>
      <c r="I25" s="54">
        <f t="shared" si="2"/>
        <v>3393.5</v>
      </c>
    </row>
    <row r="26" spans="1:9" ht="15.75" customHeight="1">
      <c r="A26" s="50" t="s">
        <v>99</v>
      </c>
      <c r="B26" s="54">
        <v>58677.5</v>
      </c>
      <c r="C26" s="54">
        <v>63374.400000000001</v>
      </c>
      <c r="D26" s="54">
        <v>108.00460142303268</v>
      </c>
      <c r="E26" s="54">
        <v>66883.899999999994</v>
      </c>
      <c r="F26" s="54">
        <v>64928.9</v>
      </c>
      <c r="G26" s="57">
        <f t="shared" si="0"/>
        <v>97.077024515615875</v>
      </c>
      <c r="H26" s="54">
        <f t="shared" si="1"/>
        <v>8206.3999999999942</v>
      </c>
      <c r="I26" s="54">
        <f t="shared" si="2"/>
        <v>1554.5</v>
      </c>
    </row>
    <row r="27" spans="1:9" ht="15.75" customHeight="1">
      <c r="A27" s="50" t="s">
        <v>4</v>
      </c>
      <c r="B27" s="54">
        <v>1493974.2</v>
      </c>
      <c r="C27" s="54">
        <v>2091125.2</v>
      </c>
      <c r="D27" s="54">
        <v>139.97063670845188</v>
      </c>
      <c r="E27" s="54">
        <v>1733306.7</v>
      </c>
      <c r="F27" s="54">
        <v>1511293.1</v>
      </c>
      <c r="G27" s="57">
        <f t="shared" si="0"/>
        <v>87.191326266724758</v>
      </c>
      <c r="H27" s="54">
        <f t="shared" si="1"/>
        <v>239332.5</v>
      </c>
      <c r="I27" s="54">
        <f t="shared" si="2"/>
        <v>-579832.09999999986</v>
      </c>
    </row>
    <row r="28" spans="1:9" ht="15.75" customHeight="1">
      <c r="A28" s="50" t="s">
        <v>5</v>
      </c>
      <c r="B28" s="54">
        <v>63280.1</v>
      </c>
      <c r="C28" s="54">
        <v>63426.3</v>
      </c>
      <c r="D28" s="54">
        <v>100.231036297351</v>
      </c>
      <c r="E28" s="54">
        <v>72130.100000000006</v>
      </c>
      <c r="F28" s="54">
        <v>57935.7</v>
      </c>
      <c r="G28" s="57">
        <f t="shared" si="0"/>
        <v>80.321114208908611</v>
      </c>
      <c r="H28" s="54">
        <f t="shared" si="1"/>
        <v>8850.0000000000073</v>
      </c>
      <c r="I28" s="54">
        <f t="shared" si="2"/>
        <v>-5490.6000000000058</v>
      </c>
    </row>
    <row r="29" spans="1:9" ht="15.75" customHeight="1">
      <c r="A29" s="50" t="s">
        <v>8</v>
      </c>
      <c r="B29" s="54">
        <v>38710.6</v>
      </c>
      <c r="C29" s="54">
        <v>36827.5</v>
      </c>
      <c r="D29" s="54">
        <v>95.135440938657638</v>
      </c>
      <c r="E29" s="54">
        <v>44124.5</v>
      </c>
      <c r="F29" s="54">
        <v>34218.5</v>
      </c>
      <c r="G29" s="57">
        <f t="shared" si="0"/>
        <v>77.549887250847036</v>
      </c>
      <c r="H29" s="54">
        <f t="shared" si="1"/>
        <v>5413.9000000000015</v>
      </c>
      <c r="I29" s="54">
        <f t="shared" si="2"/>
        <v>-2609</v>
      </c>
    </row>
  </sheetData>
  <mergeCells count="5">
    <mergeCell ref="B3:D3"/>
    <mergeCell ref="E3:G3"/>
    <mergeCell ref="H3:I3"/>
    <mergeCell ref="A1:I1"/>
    <mergeCell ref="A3:A4"/>
  </mergeCells>
  <pageMargins left="0.75" right="0" top="0.47" bottom="0.28000000000000003" header="0" footer="0.3"/>
  <pageSetup paperSize="9" scale="95" orientation="portrait" r:id="rId1"/>
  <headerFooter scaleWithDoc="0">
    <oddFooter>&amp;R8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16" sqref="D16"/>
    </sheetView>
  </sheetViews>
  <sheetFormatPr defaultRowHeight="12.75"/>
  <cols>
    <col min="1" max="1" width="20.28515625" style="72" customWidth="1"/>
    <col min="2" max="2" width="17" style="72" customWidth="1"/>
    <col min="3" max="3" width="24.5703125" style="72" customWidth="1"/>
    <col min="4" max="4" width="22.28515625" style="72" customWidth="1"/>
    <col min="5" max="189" width="9.140625" style="72"/>
    <col min="190" max="190" width="16.7109375" style="72" customWidth="1"/>
    <col min="191" max="196" width="9.7109375" style="72" customWidth="1"/>
    <col min="197" max="445" width="9.140625" style="72"/>
    <col min="446" max="446" width="16.7109375" style="72" customWidth="1"/>
    <col min="447" max="452" width="9.7109375" style="72" customWidth="1"/>
    <col min="453" max="701" width="9.140625" style="72"/>
    <col min="702" max="702" width="16.7109375" style="72" customWidth="1"/>
    <col min="703" max="708" width="9.7109375" style="72" customWidth="1"/>
    <col min="709" max="957" width="9.140625" style="72"/>
    <col min="958" max="958" width="16.7109375" style="72" customWidth="1"/>
    <col min="959" max="964" width="9.7109375" style="72" customWidth="1"/>
    <col min="965" max="1213" width="9.140625" style="72"/>
    <col min="1214" max="1214" width="16.7109375" style="72" customWidth="1"/>
    <col min="1215" max="1220" width="9.7109375" style="72" customWidth="1"/>
    <col min="1221" max="1469" width="9.140625" style="72"/>
    <col min="1470" max="1470" width="16.7109375" style="72" customWidth="1"/>
    <col min="1471" max="1476" width="9.7109375" style="72" customWidth="1"/>
    <col min="1477" max="1725" width="9.140625" style="72"/>
    <col min="1726" max="1726" width="16.7109375" style="72" customWidth="1"/>
    <col min="1727" max="1732" width="9.7109375" style="72" customWidth="1"/>
    <col min="1733" max="1981" width="9.140625" style="72"/>
    <col min="1982" max="1982" width="16.7109375" style="72" customWidth="1"/>
    <col min="1983" max="1988" width="9.7109375" style="72" customWidth="1"/>
    <col min="1989" max="2237" width="9.140625" style="72"/>
    <col min="2238" max="2238" width="16.7109375" style="72" customWidth="1"/>
    <col min="2239" max="2244" width="9.7109375" style="72" customWidth="1"/>
    <col min="2245" max="2493" width="9.140625" style="72"/>
    <col min="2494" max="2494" width="16.7109375" style="72" customWidth="1"/>
    <col min="2495" max="2500" width="9.7109375" style="72" customWidth="1"/>
    <col min="2501" max="2749" width="9.140625" style="72"/>
    <col min="2750" max="2750" width="16.7109375" style="72" customWidth="1"/>
    <col min="2751" max="2756" width="9.7109375" style="72" customWidth="1"/>
    <col min="2757" max="3005" width="9.140625" style="72"/>
    <col min="3006" max="3006" width="16.7109375" style="72" customWidth="1"/>
    <col min="3007" max="3012" width="9.7109375" style="72" customWidth="1"/>
    <col min="3013" max="3261" width="9.140625" style="72"/>
    <col min="3262" max="3262" width="16.7109375" style="72" customWidth="1"/>
    <col min="3263" max="3268" width="9.7109375" style="72" customWidth="1"/>
    <col min="3269" max="3517" width="9.140625" style="72"/>
    <col min="3518" max="3518" width="16.7109375" style="72" customWidth="1"/>
    <col min="3519" max="3524" width="9.7109375" style="72" customWidth="1"/>
    <col min="3525" max="3773" width="9.140625" style="72"/>
    <col min="3774" max="3774" width="16.7109375" style="72" customWidth="1"/>
    <col min="3775" max="3780" width="9.7109375" style="72" customWidth="1"/>
    <col min="3781" max="4029" width="9.140625" style="72"/>
    <col min="4030" max="4030" width="16.7109375" style="72" customWidth="1"/>
    <col min="4031" max="4036" width="9.7109375" style="72" customWidth="1"/>
    <col min="4037" max="4285" width="9.140625" style="72"/>
    <col min="4286" max="4286" width="16.7109375" style="72" customWidth="1"/>
    <col min="4287" max="4292" width="9.7109375" style="72" customWidth="1"/>
    <col min="4293" max="4541" width="9.140625" style="72"/>
    <col min="4542" max="4542" width="16.7109375" style="72" customWidth="1"/>
    <col min="4543" max="4548" width="9.7109375" style="72" customWidth="1"/>
    <col min="4549" max="4797" width="9.140625" style="72"/>
    <col min="4798" max="4798" width="16.7109375" style="72" customWidth="1"/>
    <col min="4799" max="4804" width="9.7109375" style="72" customWidth="1"/>
    <col min="4805" max="5053" width="9.140625" style="72"/>
    <col min="5054" max="5054" width="16.7109375" style="72" customWidth="1"/>
    <col min="5055" max="5060" width="9.7109375" style="72" customWidth="1"/>
    <col min="5061" max="5309" width="9.140625" style="72"/>
    <col min="5310" max="5310" width="16.7109375" style="72" customWidth="1"/>
    <col min="5311" max="5316" width="9.7109375" style="72" customWidth="1"/>
    <col min="5317" max="5565" width="9.140625" style="72"/>
    <col min="5566" max="5566" width="16.7109375" style="72" customWidth="1"/>
    <col min="5567" max="5572" width="9.7109375" style="72" customWidth="1"/>
    <col min="5573" max="5821" width="9.140625" style="72"/>
    <col min="5822" max="5822" width="16.7109375" style="72" customWidth="1"/>
    <col min="5823" max="5828" width="9.7109375" style="72" customWidth="1"/>
    <col min="5829" max="6077" width="9.140625" style="72"/>
    <col min="6078" max="6078" width="16.7109375" style="72" customWidth="1"/>
    <col min="6079" max="6084" width="9.7109375" style="72" customWidth="1"/>
    <col min="6085" max="6333" width="9.140625" style="72"/>
    <col min="6334" max="6334" width="16.7109375" style="72" customWidth="1"/>
    <col min="6335" max="6340" width="9.7109375" style="72" customWidth="1"/>
    <col min="6341" max="6589" width="9.140625" style="72"/>
    <col min="6590" max="6590" width="16.7109375" style="72" customWidth="1"/>
    <col min="6591" max="6596" width="9.7109375" style="72" customWidth="1"/>
    <col min="6597" max="6845" width="9.140625" style="72"/>
    <col min="6846" max="6846" width="16.7109375" style="72" customWidth="1"/>
    <col min="6847" max="6852" width="9.7109375" style="72" customWidth="1"/>
    <col min="6853" max="7101" width="9.140625" style="72"/>
    <col min="7102" max="7102" width="16.7109375" style="72" customWidth="1"/>
    <col min="7103" max="7108" width="9.7109375" style="72" customWidth="1"/>
    <col min="7109" max="7357" width="9.140625" style="72"/>
    <col min="7358" max="7358" width="16.7109375" style="72" customWidth="1"/>
    <col min="7359" max="7364" width="9.7109375" style="72" customWidth="1"/>
    <col min="7365" max="7613" width="9.140625" style="72"/>
    <col min="7614" max="7614" width="16.7109375" style="72" customWidth="1"/>
    <col min="7615" max="7620" width="9.7109375" style="72" customWidth="1"/>
    <col min="7621" max="7869" width="9.140625" style="72"/>
    <col min="7870" max="7870" width="16.7109375" style="72" customWidth="1"/>
    <col min="7871" max="7876" width="9.7109375" style="72" customWidth="1"/>
    <col min="7877" max="8125" width="9.140625" style="72"/>
    <col min="8126" max="8126" width="16.7109375" style="72" customWidth="1"/>
    <col min="8127" max="8132" width="9.7109375" style="72" customWidth="1"/>
    <col min="8133" max="8381" width="9.140625" style="72"/>
    <col min="8382" max="8382" width="16.7109375" style="72" customWidth="1"/>
    <col min="8383" max="8388" width="9.7109375" style="72" customWidth="1"/>
    <col min="8389" max="8637" width="9.140625" style="72"/>
    <col min="8638" max="8638" width="16.7109375" style="72" customWidth="1"/>
    <col min="8639" max="8644" width="9.7109375" style="72" customWidth="1"/>
    <col min="8645" max="8893" width="9.140625" style="72"/>
    <col min="8894" max="8894" width="16.7109375" style="72" customWidth="1"/>
    <col min="8895" max="8900" width="9.7109375" style="72" customWidth="1"/>
    <col min="8901" max="9149" width="9.140625" style="72"/>
    <col min="9150" max="9150" width="16.7109375" style="72" customWidth="1"/>
    <col min="9151" max="9156" width="9.7109375" style="72" customWidth="1"/>
    <col min="9157" max="9405" width="9.140625" style="72"/>
    <col min="9406" max="9406" width="16.7109375" style="72" customWidth="1"/>
    <col min="9407" max="9412" width="9.7109375" style="72" customWidth="1"/>
    <col min="9413" max="9661" width="9.140625" style="72"/>
    <col min="9662" max="9662" width="16.7109375" style="72" customWidth="1"/>
    <col min="9663" max="9668" width="9.7109375" style="72" customWidth="1"/>
    <col min="9669" max="9917" width="9.140625" style="72"/>
    <col min="9918" max="9918" width="16.7109375" style="72" customWidth="1"/>
    <col min="9919" max="9924" width="9.7109375" style="72" customWidth="1"/>
    <col min="9925" max="10173" width="9.140625" style="72"/>
    <col min="10174" max="10174" width="16.7109375" style="72" customWidth="1"/>
    <col min="10175" max="10180" width="9.7109375" style="72" customWidth="1"/>
    <col min="10181" max="10429" width="9.140625" style="72"/>
    <col min="10430" max="10430" width="16.7109375" style="72" customWidth="1"/>
    <col min="10431" max="10436" width="9.7109375" style="72" customWidth="1"/>
    <col min="10437" max="10685" width="9.140625" style="72"/>
    <col min="10686" max="10686" width="16.7109375" style="72" customWidth="1"/>
    <col min="10687" max="10692" width="9.7109375" style="72" customWidth="1"/>
    <col min="10693" max="10941" width="9.140625" style="72"/>
    <col min="10942" max="10942" width="16.7109375" style="72" customWidth="1"/>
    <col min="10943" max="10948" width="9.7109375" style="72" customWidth="1"/>
    <col min="10949" max="11197" width="9.140625" style="72"/>
    <col min="11198" max="11198" width="16.7109375" style="72" customWidth="1"/>
    <col min="11199" max="11204" width="9.7109375" style="72" customWidth="1"/>
    <col min="11205" max="11453" width="9.140625" style="72"/>
    <col min="11454" max="11454" width="16.7109375" style="72" customWidth="1"/>
    <col min="11455" max="11460" width="9.7109375" style="72" customWidth="1"/>
    <col min="11461" max="11709" width="9.140625" style="72"/>
    <col min="11710" max="11710" width="16.7109375" style="72" customWidth="1"/>
    <col min="11711" max="11716" width="9.7109375" style="72" customWidth="1"/>
    <col min="11717" max="11965" width="9.140625" style="72"/>
    <col min="11966" max="11966" width="16.7109375" style="72" customWidth="1"/>
    <col min="11967" max="11972" width="9.7109375" style="72" customWidth="1"/>
    <col min="11973" max="12221" width="9.140625" style="72"/>
    <col min="12222" max="12222" width="16.7109375" style="72" customWidth="1"/>
    <col min="12223" max="12228" width="9.7109375" style="72" customWidth="1"/>
    <col min="12229" max="12477" width="9.140625" style="72"/>
    <col min="12478" max="12478" width="16.7109375" style="72" customWidth="1"/>
    <col min="12479" max="12484" width="9.7109375" style="72" customWidth="1"/>
    <col min="12485" max="12733" width="9.140625" style="72"/>
    <col min="12734" max="12734" width="16.7109375" style="72" customWidth="1"/>
    <col min="12735" max="12740" width="9.7109375" style="72" customWidth="1"/>
    <col min="12741" max="12989" width="9.140625" style="72"/>
    <col min="12990" max="12990" width="16.7109375" style="72" customWidth="1"/>
    <col min="12991" max="12996" width="9.7109375" style="72" customWidth="1"/>
    <col min="12997" max="13245" width="9.140625" style="72"/>
    <col min="13246" max="13246" width="16.7109375" style="72" customWidth="1"/>
    <col min="13247" max="13252" width="9.7109375" style="72" customWidth="1"/>
    <col min="13253" max="13501" width="9.140625" style="72"/>
    <col min="13502" max="13502" width="16.7109375" style="72" customWidth="1"/>
    <col min="13503" max="13508" width="9.7109375" style="72" customWidth="1"/>
    <col min="13509" max="13757" width="9.140625" style="72"/>
    <col min="13758" max="13758" width="16.7109375" style="72" customWidth="1"/>
    <col min="13759" max="13764" width="9.7109375" style="72" customWidth="1"/>
    <col min="13765" max="14013" width="9.140625" style="72"/>
    <col min="14014" max="14014" width="16.7109375" style="72" customWidth="1"/>
    <col min="14015" max="14020" width="9.7109375" style="72" customWidth="1"/>
    <col min="14021" max="14269" width="9.140625" style="72"/>
    <col min="14270" max="14270" width="16.7109375" style="72" customWidth="1"/>
    <col min="14271" max="14276" width="9.7109375" style="72" customWidth="1"/>
    <col min="14277" max="14525" width="9.140625" style="72"/>
    <col min="14526" max="14526" width="16.7109375" style="72" customWidth="1"/>
    <col min="14527" max="14532" width="9.7109375" style="72" customWidth="1"/>
    <col min="14533" max="14781" width="9.140625" style="72"/>
    <col min="14782" max="14782" width="16.7109375" style="72" customWidth="1"/>
    <col min="14783" max="14788" width="9.7109375" style="72" customWidth="1"/>
    <col min="14789" max="15037" width="9.140625" style="72"/>
    <col min="15038" max="15038" width="16.7109375" style="72" customWidth="1"/>
    <col min="15039" max="15044" width="9.7109375" style="72" customWidth="1"/>
    <col min="15045" max="15293" width="9.140625" style="72"/>
    <col min="15294" max="15294" width="16.7109375" style="72" customWidth="1"/>
    <col min="15295" max="15300" width="9.7109375" style="72" customWidth="1"/>
    <col min="15301" max="15549" width="9.140625" style="72"/>
    <col min="15550" max="15550" width="16.7109375" style="72" customWidth="1"/>
    <col min="15551" max="15556" width="9.7109375" style="72" customWidth="1"/>
    <col min="15557" max="15805" width="9.140625" style="72"/>
    <col min="15806" max="15806" width="16.7109375" style="72" customWidth="1"/>
    <col min="15807" max="15812" width="9.7109375" style="72" customWidth="1"/>
    <col min="15813" max="16061" width="9.140625" style="72"/>
    <col min="16062" max="16062" width="16.7109375" style="72" customWidth="1"/>
    <col min="16063" max="16068" width="9.7109375" style="72" customWidth="1"/>
    <col min="16069" max="16384" width="9.140625" style="72"/>
  </cols>
  <sheetData>
    <row r="1" spans="1:6">
      <c r="A1" s="334" t="s">
        <v>103</v>
      </c>
      <c r="B1" s="334"/>
      <c r="C1" s="334"/>
      <c r="D1" s="334"/>
    </row>
    <row r="2" spans="1:6" ht="14.25" customHeight="1">
      <c r="A2" s="73"/>
      <c r="B2" s="74"/>
      <c r="C2" s="74"/>
      <c r="D2" s="73"/>
    </row>
    <row r="3" spans="1:6" ht="15" customHeight="1">
      <c r="A3" s="335" t="s">
        <v>101</v>
      </c>
      <c r="B3" s="337" t="s">
        <v>102</v>
      </c>
      <c r="C3" s="339" t="s">
        <v>104</v>
      </c>
      <c r="D3" s="324"/>
    </row>
    <row r="4" spans="1:6" ht="19.5" customHeight="1">
      <c r="A4" s="336"/>
      <c r="B4" s="338"/>
      <c r="C4" s="75" t="s">
        <v>114</v>
      </c>
      <c r="D4" s="76" t="s">
        <v>115</v>
      </c>
    </row>
    <row r="5" spans="1:6" ht="22.5" customHeight="1">
      <c r="A5" s="77" t="s">
        <v>100</v>
      </c>
      <c r="B5" s="78">
        <f>C5+D5</f>
        <v>599085.1</v>
      </c>
      <c r="C5" s="82">
        <f>SUM(C6:C29)</f>
        <v>500591.2</v>
      </c>
      <c r="D5" s="82">
        <f>SUM(D6:D29)</f>
        <v>98493.9</v>
      </c>
    </row>
    <row r="6" spans="1:6" ht="15.75" customHeight="1">
      <c r="A6" s="79" t="s">
        <v>87</v>
      </c>
      <c r="B6" s="80">
        <f t="shared" ref="B6:B29" si="0">C6+D6</f>
        <v>6035</v>
      </c>
      <c r="C6" s="81">
        <v>5291</v>
      </c>
      <c r="D6" s="81">
        <v>744</v>
      </c>
    </row>
    <row r="7" spans="1:6" ht="15.75" customHeight="1">
      <c r="A7" s="79" t="s">
        <v>88</v>
      </c>
      <c r="B7" s="80">
        <f t="shared" si="0"/>
        <v>6568</v>
      </c>
      <c r="C7" s="81">
        <v>1795.3</v>
      </c>
      <c r="D7" s="81">
        <v>4772.7</v>
      </c>
    </row>
    <row r="8" spans="1:6" ht="15.75" customHeight="1">
      <c r="A8" s="79" t="s">
        <v>0</v>
      </c>
      <c r="B8" s="80">
        <f t="shared" si="0"/>
        <v>725.2</v>
      </c>
      <c r="C8" s="81">
        <v>725.2</v>
      </c>
      <c r="D8" s="81"/>
    </row>
    <row r="9" spans="1:6" ht="15.75" customHeight="1">
      <c r="A9" s="79" t="s">
        <v>89</v>
      </c>
      <c r="B9" s="80">
        <f t="shared" si="0"/>
        <v>2200</v>
      </c>
      <c r="C9" s="81"/>
      <c r="D9" s="81">
        <v>2200</v>
      </c>
    </row>
    <row r="10" spans="1:6" ht="15.75" customHeight="1">
      <c r="A10" s="79" t="s">
        <v>90</v>
      </c>
      <c r="B10" s="80">
        <f t="shared" si="0"/>
        <v>4880.8999999999996</v>
      </c>
      <c r="C10" s="81">
        <v>4157.8999999999996</v>
      </c>
      <c r="D10" s="81">
        <v>723</v>
      </c>
    </row>
    <row r="11" spans="1:6" ht="15.75" customHeight="1">
      <c r="A11" s="79" t="s">
        <v>91</v>
      </c>
      <c r="B11" s="80">
        <f t="shared" si="0"/>
        <v>186.4</v>
      </c>
      <c r="C11" s="81">
        <v>186.4</v>
      </c>
      <c r="D11" s="81"/>
    </row>
    <row r="12" spans="1:6" ht="15.75" customHeight="1">
      <c r="A12" s="79" t="s">
        <v>6</v>
      </c>
      <c r="B12" s="80">
        <f t="shared" si="0"/>
        <v>2800</v>
      </c>
      <c r="C12" s="81">
        <v>541.20000000000005</v>
      </c>
      <c r="D12" s="81">
        <v>2258.8000000000002</v>
      </c>
    </row>
    <row r="13" spans="1:6" ht="15.75" customHeight="1">
      <c r="A13" s="79" t="s">
        <v>1</v>
      </c>
      <c r="B13" s="80">
        <f t="shared" si="0"/>
        <v>126</v>
      </c>
      <c r="C13" s="81">
        <v>126</v>
      </c>
      <c r="D13" s="81"/>
      <c r="F13" s="73"/>
    </row>
    <row r="14" spans="1:6" ht="15.75" customHeight="1">
      <c r="A14" s="79" t="s">
        <v>92</v>
      </c>
      <c r="B14" s="80">
        <f t="shared" si="0"/>
        <v>934.4</v>
      </c>
      <c r="C14" s="81">
        <v>934.4</v>
      </c>
      <c r="D14" s="81"/>
      <c r="F14" s="73"/>
    </row>
    <row r="15" spans="1:6" ht="15.75" customHeight="1">
      <c r="A15" s="79" t="s">
        <v>2</v>
      </c>
      <c r="B15" s="80">
        <f t="shared" si="0"/>
        <v>20381.3</v>
      </c>
      <c r="C15" s="81">
        <v>20381.3</v>
      </c>
      <c r="D15" s="81"/>
      <c r="F15" s="73"/>
    </row>
    <row r="16" spans="1:6" ht="15.75" customHeight="1">
      <c r="A16" s="79" t="s">
        <v>93</v>
      </c>
      <c r="B16" s="80">
        <f t="shared" si="0"/>
        <v>128</v>
      </c>
      <c r="C16" s="81">
        <v>128</v>
      </c>
      <c r="D16" s="81"/>
      <c r="F16" s="73"/>
    </row>
    <row r="17" spans="1:4" ht="15.75" customHeight="1">
      <c r="A17" s="79" t="s">
        <v>3</v>
      </c>
      <c r="B17" s="80">
        <f t="shared" si="0"/>
        <v>268.2</v>
      </c>
      <c r="C17" s="81">
        <v>268.2</v>
      </c>
      <c r="D17" s="81"/>
    </row>
    <row r="18" spans="1:4" ht="15.75" customHeight="1">
      <c r="A18" s="79" t="s">
        <v>94</v>
      </c>
      <c r="B18" s="80">
        <f t="shared" si="0"/>
        <v>1100</v>
      </c>
      <c r="C18" s="81">
        <v>537.79999999999995</v>
      </c>
      <c r="D18" s="81">
        <v>562.20000000000005</v>
      </c>
    </row>
    <row r="19" spans="1:4" ht="15.75" customHeight="1">
      <c r="A19" s="79" t="s">
        <v>95</v>
      </c>
      <c r="B19" s="80">
        <f t="shared" si="0"/>
        <v>5502.5</v>
      </c>
      <c r="C19" s="81">
        <v>1804</v>
      </c>
      <c r="D19" s="81">
        <v>3698.5</v>
      </c>
    </row>
    <row r="20" spans="1:4" ht="15.75" customHeight="1">
      <c r="A20" s="79" t="s">
        <v>96</v>
      </c>
      <c r="B20" s="80">
        <f t="shared" si="0"/>
        <v>5493</v>
      </c>
      <c r="C20" s="81">
        <v>5440.2</v>
      </c>
      <c r="D20" s="81">
        <v>52.8</v>
      </c>
    </row>
    <row r="21" spans="1:4" ht="15.75" customHeight="1">
      <c r="A21" s="79" t="s">
        <v>7</v>
      </c>
      <c r="B21" s="80">
        <f t="shared" si="0"/>
        <v>5794.2000000000007</v>
      </c>
      <c r="C21" s="81">
        <v>2881.8</v>
      </c>
      <c r="D21" s="81">
        <v>2912.4</v>
      </c>
    </row>
    <row r="22" spans="1:4" ht="15.75" customHeight="1">
      <c r="A22" s="79" t="s">
        <v>85</v>
      </c>
      <c r="B22" s="80">
        <f t="shared" si="0"/>
        <v>7515.5</v>
      </c>
      <c r="C22" s="81">
        <v>3436.5</v>
      </c>
      <c r="D22" s="81">
        <v>4079</v>
      </c>
    </row>
    <row r="23" spans="1:4" ht="15.75" customHeight="1">
      <c r="A23" s="79" t="s">
        <v>97</v>
      </c>
      <c r="B23" s="80">
        <f t="shared" si="0"/>
        <v>120.9</v>
      </c>
      <c r="C23" s="81">
        <v>120.9</v>
      </c>
      <c r="D23" s="81"/>
    </row>
    <row r="24" spans="1:4" ht="15.75" customHeight="1">
      <c r="A24" s="79" t="s">
        <v>98</v>
      </c>
      <c r="B24" s="80">
        <f t="shared" si="0"/>
        <v>4620.8</v>
      </c>
      <c r="C24" s="81">
        <v>1520.8</v>
      </c>
      <c r="D24" s="81">
        <v>3100</v>
      </c>
    </row>
    <row r="25" spans="1:4" ht="15.75" customHeight="1">
      <c r="A25" s="79" t="s">
        <v>86</v>
      </c>
      <c r="B25" s="80">
        <f t="shared" si="0"/>
        <v>284.5</v>
      </c>
      <c r="C25" s="81">
        <v>284.5</v>
      </c>
      <c r="D25" s="81"/>
    </row>
    <row r="26" spans="1:4" ht="15.75" customHeight="1">
      <c r="A26" s="79" t="s">
        <v>99</v>
      </c>
      <c r="B26" s="80">
        <f t="shared" si="0"/>
        <v>278.5</v>
      </c>
      <c r="C26" s="81">
        <v>278.5</v>
      </c>
      <c r="D26" s="81"/>
    </row>
    <row r="27" spans="1:4" ht="15.75" customHeight="1">
      <c r="A27" s="79" t="s">
        <v>4</v>
      </c>
      <c r="B27" s="80">
        <f t="shared" si="0"/>
        <v>522081.5</v>
      </c>
      <c r="C27" s="81">
        <v>448691</v>
      </c>
      <c r="D27" s="81">
        <v>73390.5</v>
      </c>
    </row>
    <row r="28" spans="1:4" ht="15.75" customHeight="1">
      <c r="A28" s="79" t="s">
        <v>5</v>
      </c>
      <c r="B28" s="80">
        <f t="shared" si="0"/>
        <v>1060.3</v>
      </c>
      <c r="C28" s="81">
        <v>1060.3</v>
      </c>
      <c r="D28" s="81"/>
    </row>
    <row r="29" spans="1:4" ht="15.75" customHeight="1">
      <c r="A29" s="79" t="s">
        <v>8</v>
      </c>
      <c r="B29" s="80">
        <f t="shared" si="0"/>
        <v>0</v>
      </c>
      <c r="C29" s="81"/>
      <c r="D29" s="81"/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workbookViewId="0">
      <selection activeCell="AG8" sqref="AG8"/>
    </sheetView>
  </sheetViews>
  <sheetFormatPr defaultRowHeight="12.75"/>
  <cols>
    <col min="1" max="1" width="3.28515625" style="2" customWidth="1"/>
    <col min="2" max="5" width="9.140625" style="2"/>
    <col min="6" max="6" width="42.7109375" style="2" customWidth="1"/>
    <col min="7" max="28" width="0" style="2" hidden="1" customWidth="1"/>
    <col min="29" max="30" width="11.5703125" style="2" customWidth="1"/>
    <col min="31" max="31" width="10.42578125" style="2" customWidth="1"/>
    <col min="32" max="16384" width="9.140625" style="2"/>
  </cols>
  <sheetData>
    <row r="1" spans="1:31" ht="41.25" customHeight="1">
      <c r="A1" s="343" t="s">
        <v>110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40"/>
      <c r="AD2" s="340"/>
      <c r="AE2" s="340"/>
    </row>
    <row r="3" spans="1:31">
      <c r="A3" s="341" t="s">
        <v>9</v>
      </c>
      <c r="B3" s="341"/>
      <c r="C3" s="341"/>
      <c r="D3" s="341"/>
      <c r="E3" s="341"/>
      <c r="F3" s="341"/>
      <c r="G3" s="59" t="s">
        <v>10</v>
      </c>
      <c r="H3" s="59" t="s">
        <v>11</v>
      </c>
      <c r="I3" s="59" t="s">
        <v>12</v>
      </c>
      <c r="J3" s="59" t="s">
        <v>13</v>
      </c>
      <c r="K3" s="59" t="s">
        <v>14</v>
      </c>
      <c r="L3" s="59" t="s">
        <v>15</v>
      </c>
      <c r="M3" s="59" t="s">
        <v>16</v>
      </c>
      <c r="N3" s="59" t="s">
        <v>17</v>
      </c>
      <c r="O3" s="59" t="s">
        <v>18</v>
      </c>
      <c r="P3" s="59" t="s">
        <v>19</v>
      </c>
      <c r="Q3" s="59" t="s">
        <v>20</v>
      </c>
      <c r="R3" s="59" t="s">
        <v>21</v>
      </c>
      <c r="S3" s="59" t="s">
        <v>22</v>
      </c>
      <c r="T3" s="59" t="s">
        <v>23</v>
      </c>
      <c r="U3" s="59" t="s">
        <v>24</v>
      </c>
      <c r="V3" s="59" t="s">
        <v>25</v>
      </c>
      <c r="W3" s="59" t="s">
        <v>26</v>
      </c>
      <c r="X3" s="59" t="s">
        <v>27</v>
      </c>
      <c r="Y3" s="59" t="s">
        <v>28</v>
      </c>
      <c r="Z3" s="59" t="s">
        <v>29</v>
      </c>
      <c r="AA3" s="59" t="s">
        <v>30</v>
      </c>
      <c r="AB3" s="59" t="s">
        <v>31</v>
      </c>
      <c r="AC3" s="61" t="s">
        <v>432</v>
      </c>
      <c r="AD3" s="63" t="s">
        <v>432</v>
      </c>
      <c r="AE3" s="63" t="s">
        <v>432</v>
      </c>
    </row>
    <row r="4" spans="1:31">
      <c r="A4" s="342"/>
      <c r="B4" s="342"/>
      <c r="C4" s="342"/>
      <c r="D4" s="342"/>
      <c r="E4" s="342"/>
      <c r="F4" s="342"/>
      <c r="G4" s="60" t="s">
        <v>10</v>
      </c>
      <c r="H4" s="60" t="s">
        <v>10</v>
      </c>
      <c r="I4" s="60" t="s">
        <v>10</v>
      </c>
      <c r="J4" s="60" t="s">
        <v>10</v>
      </c>
      <c r="K4" s="60" t="s">
        <v>10</v>
      </c>
      <c r="L4" s="60" t="s">
        <v>10</v>
      </c>
      <c r="M4" s="60" t="s">
        <v>10</v>
      </c>
      <c r="N4" s="60" t="s">
        <v>10</v>
      </c>
      <c r="O4" s="60" t="s">
        <v>10</v>
      </c>
      <c r="P4" s="60" t="s">
        <v>10</v>
      </c>
      <c r="Q4" s="60" t="s">
        <v>10</v>
      </c>
      <c r="R4" s="60" t="s">
        <v>10</v>
      </c>
      <c r="S4" s="60" t="s">
        <v>10</v>
      </c>
      <c r="T4" s="60" t="s">
        <v>10</v>
      </c>
      <c r="U4" s="60" t="s">
        <v>10</v>
      </c>
      <c r="V4" s="60" t="s">
        <v>10</v>
      </c>
      <c r="W4" s="60" t="s">
        <v>10</v>
      </c>
      <c r="X4" s="60" t="s">
        <v>10</v>
      </c>
      <c r="Y4" s="60" t="s">
        <v>10</v>
      </c>
      <c r="Z4" s="60" t="s">
        <v>10</v>
      </c>
      <c r="AA4" s="60" t="s">
        <v>10</v>
      </c>
      <c r="AB4" s="60" t="s">
        <v>10</v>
      </c>
      <c r="AC4" s="62" t="s">
        <v>433</v>
      </c>
      <c r="AD4" s="64" t="s">
        <v>113</v>
      </c>
      <c r="AE4" s="64" t="s">
        <v>112</v>
      </c>
    </row>
    <row r="5" spans="1:31">
      <c r="A5" s="4"/>
      <c r="B5" s="5" t="s">
        <v>32</v>
      </c>
      <c r="C5" s="6"/>
      <c r="D5" s="6"/>
      <c r="E5" s="6"/>
      <c r="F5" s="7"/>
      <c r="G5" s="2">
        <v>100.00000000000001</v>
      </c>
      <c r="H5" s="2">
        <v>100.39435592005304</v>
      </c>
      <c r="I5" s="2">
        <v>101.46738581253121</v>
      </c>
      <c r="J5" s="2">
        <v>102.21940312635107</v>
      </c>
      <c r="K5" s="2">
        <v>100.95335417055618</v>
      </c>
      <c r="L5" s="2">
        <v>102.27621912633364</v>
      </c>
      <c r="M5" s="2">
        <v>104.39286391109088</v>
      </c>
      <c r="N5" s="2">
        <v>103.71256219728294</v>
      </c>
      <c r="O5" s="2">
        <v>104.97232270896563</v>
      </c>
      <c r="P5" s="2">
        <v>105.17252882296712</v>
      </c>
      <c r="Q5" s="2">
        <v>105.19660021833627</v>
      </c>
      <c r="R5" s="2">
        <v>106.66642144076241</v>
      </c>
      <c r="S5" s="2">
        <v>109.84306438612141</v>
      </c>
      <c r="T5" s="2">
        <v>112.26428174259944</v>
      </c>
      <c r="U5" s="2">
        <v>113.92208077977627</v>
      </c>
      <c r="V5" s="2">
        <v>115.6239515666805</v>
      </c>
      <c r="W5" s="2">
        <v>117.33485222763967</v>
      </c>
      <c r="X5" s="2">
        <v>118.16844644970338</v>
      </c>
      <c r="Y5" s="2">
        <v>118.49113738370795</v>
      </c>
      <c r="Z5" s="2">
        <v>119.89527192988538</v>
      </c>
      <c r="AA5" s="2">
        <v>120.38896056765223</v>
      </c>
      <c r="AB5" s="2">
        <v>120.78990112676415</v>
      </c>
      <c r="AC5" s="65">
        <v>101.94051693969961</v>
      </c>
      <c r="AD5" s="8">
        <v>100.67799010391315</v>
      </c>
      <c r="AE5" s="8">
        <v>100.44871676736571</v>
      </c>
    </row>
    <row r="6" spans="1:31">
      <c r="A6" s="9" t="s">
        <v>33</v>
      </c>
      <c r="B6" s="10"/>
      <c r="C6" s="6"/>
      <c r="D6" s="6"/>
      <c r="E6" s="6"/>
      <c r="F6" s="7"/>
      <c r="G6" s="2">
        <v>99.999999999999986</v>
      </c>
      <c r="H6" s="2">
        <v>100.59867813323334</v>
      </c>
      <c r="I6" s="2">
        <v>101.07709691343754</v>
      </c>
      <c r="J6" s="2">
        <v>101.63285960005084</v>
      </c>
      <c r="K6" s="2">
        <v>97.77179128451624</v>
      </c>
      <c r="L6" s="2">
        <v>100.38909680995833</v>
      </c>
      <c r="M6" s="2">
        <v>102.45148881968088</v>
      </c>
      <c r="N6" s="2">
        <v>101.13788808351707</v>
      </c>
      <c r="O6" s="2">
        <v>101.43400329229507</v>
      </c>
      <c r="P6" s="2">
        <v>100.53152169282917</v>
      </c>
      <c r="Q6" s="2">
        <v>100.16249442227981</v>
      </c>
      <c r="R6" s="2">
        <v>102.45116699078937</v>
      </c>
      <c r="S6" s="2">
        <v>105.52858278138942</v>
      </c>
      <c r="T6" s="2">
        <v>106.42654751081101</v>
      </c>
      <c r="U6" s="2">
        <v>109.89069069693205</v>
      </c>
      <c r="V6" s="2">
        <v>116.3022602081828</v>
      </c>
      <c r="W6" s="2">
        <v>119.04722782245483</v>
      </c>
      <c r="X6" s="2">
        <v>120.51366091541068</v>
      </c>
      <c r="Y6" s="2">
        <v>124.19789379063215</v>
      </c>
      <c r="Z6" s="2">
        <v>123.18657677293639</v>
      </c>
      <c r="AA6" s="2">
        <v>118.7533173530816</v>
      </c>
      <c r="AB6" s="2">
        <v>116.68032969999282</v>
      </c>
      <c r="AC6" s="66">
        <v>99.940001628564204</v>
      </c>
      <c r="AD6" s="11">
        <v>102.68282547561193</v>
      </c>
      <c r="AE6" s="11">
        <v>101.60141458762627</v>
      </c>
    </row>
    <row r="7" spans="1:31">
      <c r="A7" s="9"/>
      <c r="B7" s="12" t="s">
        <v>34</v>
      </c>
      <c r="C7" s="13"/>
      <c r="D7" s="6"/>
      <c r="E7" s="6"/>
      <c r="F7" s="7"/>
      <c r="G7" s="2">
        <v>99.999999999999986</v>
      </c>
      <c r="H7" s="2">
        <v>100.62644719773391</v>
      </c>
      <c r="I7" s="2">
        <v>101.12705693703332</v>
      </c>
      <c r="J7" s="2">
        <v>101.8628238116419</v>
      </c>
      <c r="K7" s="2">
        <v>97.786934772223375</v>
      </c>
      <c r="L7" s="2">
        <v>100.52564130084087</v>
      </c>
      <c r="M7" s="2">
        <v>102.6378342077749</v>
      </c>
      <c r="N7" s="2">
        <v>101.1185718141671</v>
      </c>
      <c r="O7" s="2">
        <v>101.42842201989203</v>
      </c>
      <c r="P7" s="2">
        <v>100.48407974712778</v>
      </c>
      <c r="Q7" s="2">
        <v>100.39729340629313</v>
      </c>
      <c r="R7" s="2">
        <v>102.79212367899743</v>
      </c>
      <c r="S7" s="2">
        <v>106.01228221037995</v>
      </c>
      <c r="T7" s="2">
        <v>106.74236380752147</v>
      </c>
      <c r="U7" s="2">
        <v>110.33273130780299</v>
      </c>
      <c r="V7" s="2">
        <v>117.0416948233182</v>
      </c>
      <c r="W7" s="2">
        <v>119.48032827898794</v>
      </c>
      <c r="X7" s="2">
        <v>121.02981964454777</v>
      </c>
      <c r="Y7" s="2">
        <v>124.85520134179916</v>
      </c>
      <c r="Z7" s="2">
        <v>124.01789305842212</v>
      </c>
      <c r="AA7" s="2">
        <v>119.15107970904229</v>
      </c>
      <c r="AB7" s="2">
        <v>117.02339921092982</v>
      </c>
      <c r="AC7" s="67">
        <v>99.598572391540102</v>
      </c>
      <c r="AD7" s="14">
        <v>102.65643938630711</v>
      </c>
      <c r="AE7" s="14">
        <v>101.5282031998519</v>
      </c>
    </row>
    <row r="8" spans="1:31">
      <c r="A8" s="9"/>
      <c r="B8" s="13"/>
      <c r="C8" s="15" t="s">
        <v>35</v>
      </c>
      <c r="D8" s="6"/>
      <c r="E8" s="16"/>
      <c r="F8" s="7"/>
      <c r="G8" s="2">
        <v>99.999999999999986</v>
      </c>
      <c r="H8" s="2">
        <v>99.810912610750066</v>
      </c>
      <c r="I8" s="2">
        <v>101.23346540551113</v>
      </c>
      <c r="J8" s="2">
        <v>102.02251954118479</v>
      </c>
      <c r="K8" s="2">
        <v>101.34476913799195</v>
      </c>
      <c r="L8" s="2">
        <v>101.34476913799195</v>
      </c>
      <c r="M8" s="2">
        <v>102.24337461584875</v>
      </c>
      <c r="N8" s="2">
        <v>103.66851805931063</v>
      </c>
      <c r="O8" s="2">
        <v>107.52591693231956</v>
      </c>
      <c r="P8" s="2">
        <v>107.55972302609135</v>
      </c>
      <c r="Q8" s="2">
        <v>107.70654347803041</v>
      </c>
      <c r="R8" s="2">
        <v>107.70654347803041</v>
      </c>
      <c r="S8" s="2">
        <v>102.61817744195601</v>
      </c>
      <c r="T8" s="2">
        <v>103.52444155063611</v>
      </c>
      <c r="U8" s="2">
        <v>103.61020568580595</v>
      </c>
      <c r="V8" s="2">
        <v>103.61617146705979</v>
      </c>
      <c r="W8" s="2">
        <v>104.16634506595283</v>
      </c>
      <c r="X8" s="2">
        <v>104.74833616486634</v>
      </c>
      <c r="Y8" s="2">
        <v>103.51291900101079</v>
      </c>
      <c r="Z8" s="2">
        <v>103.93194182179643</v>
      </c>
      <c r="AA8" s="2">
        <v>103.80672823583635</v>
      </c>
      <c r="AB8" s="2">
        <v>101.38927547437358</v>
      </c>
      <c r="AC8" s="68">
        <v>97.710372404112462</v>
      </c>
      <c r="AD8" s="17">
        <v>99.896562818269032</v>
      </c>
      <c r="AE8" s="17">
        <v>100.51577272598702</v>
      </c>
    </row>
    <row r="9" spans="1:31">
      <c r="A9" s="9"/>
      <c r="B9" s="13"/>
      <c r="C9" s="15" t="s">
        <v>36</v>
      </c>
      <c r="D9" s="18"/>
      <c r="E9" s="16"/>
      <c r="F9" s="7"/>
      <c r="G9" s="2">
        <v>99.999999999999986</v>
      </c>
      <c r="H9" s="2">
        <v>98.264967309020705</v>
      </c>
      <c r="I9" s="2">
        <v>103.17737406753422</v>
      </c>
      <c r="J9" s="2">
        <v>108.18904148257543</v>
      </c>
      <c r="K9" s="2">
        <v>87.743624369657795</v>
      </c>
      <c r="L9" s="2">
        <v>97.962601872396803</v>
      </c>
      <c r="M9" s="2">
        <v>107.5505302913933</v>
      </c>
      <c r="N9" s="2">
        <v>95.149427859418438</v>
      </c>
      <c r="O9" s="2">
        <v>95.149427859418438</v>
      </c>
      <c r="P9" s="2">
        <v>99.466283344996242</v>
      </c>
      <c r="Q9" s="2">
        <v>94.479650463442439</v>
      </c>
      <c r="R9" s="2">
        <v>97.533148721681471</v>
      </c>
      <c r="S9" s="2">
        <v>116.47532957292084</v>
      </c>
      <c r="T9" s="2">
        <v>116.60777932694064</v>
      </c>
      <c r="U9" s="2">
        <v>130.1883853420245</v>
      </c>
      <c r="V9" s="2">
        <v>162.16120778673692</v>
      </c>
      <c r="W9" s="2">
        <v>165.35891084596051</v>
      </c>
      <c r="X9" s="2">
        <v>170.253429680523</v>
      </c>
      <c r="Y9" s="2">
        <v>191.42455248312075</v>
      </c>
      <c r="Z9" s="2">
        <v>188.97462037571157</v>
      </c>
      <c r="AA9" s="2">
        <v>169.93609138326488</v>
      </c>
      <c r="AB9" s="2">
        <v>166.41427117158554</v>
      </c>
      <c r="AC9" s="68">
        <v>99.353975724959483</v>
      </c>
      <c r="AD9" s="17">
        <v>106.59227847214051</v>
      </c>
      <c r="AE9" s="17">
        <v>99.916598065123495</v>
      </c>
    </row>
    <row r="10" spans="1:31">
      <c r="A10" s="9"/>
      <c r="B10" s="13"/>
      <c r="C10" s="19" t="s">
        <v>37</v>
      </c>
      <c r="D10" s="18"/>
      <c r="E10" s="6"/>
      <c r="F10" s="7"/>
      <c r="G10" s="2">
        <v>100</v>
      </c>
      <c r="H10" s="2">
        <v>100.23461813357285</v>
      </c>
      <c r="I10" s="2">
        <v>96.90228471225852</v>
      </c>
      <c r="J10" s="2">
        <v>87.052285242991076</v>
      </c>
      <c r="K10" s="2">
        <v>84.803024497762308</v>
      </c>
      <c r="L10" s="2">
        <v>90.789252200722146</v>
      </c>
      <c r="M10" s="2">
        <v>72.606652176963024</v>
      </c>
      <c r="N10" s="2">
        <v>65.927668682292435</v>
      </c>
      <c r="O10" s="2">
        <v>65.927668682292435</v>
      </c>
      <c r="P10" s="2">
        <v>70.546023551800516</v>
      </c>
      <c r="Q10" s="2">
        <v>78.334626971486159</v>
      </c>
      <c r="R10" s="2">
        <v>83.580518241862464</v>
      </c>
      <c r="S10" s="2">
        <v>91.943649667193455</v>
      </c>
      <c r="T10" s="2">
        <v>94.348502286469014</v>
      </c>
      <c r="U10" s="2">
        <v>96.343911520788964</v>
      </c>
      <c r="V10" s="2">
        <v>96.343911520788964</v>
      </c>
      <c r="W10" s="2">
        <v>96.497079518325407</v>
      </c>
      <c r="X10" s="2">
        <v>90.712240771222071</v>
      </c>
      <c r="Y10" s="2">
        <v>81.050225161469768</v>
      </c>
      <c r="Z10" s="2">
        <v>75.063997458509931</v>
      </c>
      <c r="AA10" s="2">
        <v>76.708861827341238</v>
      </c>
      <c r="AB10" s="2">
        <v>77.706566444501206</v>
      </c>
      <c r="AC10" s="68">
        <v>110.65933692818588</v>
      </c>
      <c r="AD10" s="17">
        <v>101.12864398915617</v>
      </c>
      <c r="AE10" s="17">
        <v>101.12864398915617</v>
      </c>
    </row>
    <row r="11" spans="1:31">
      <c r="A11" s="9"/>
      <c r="B11" s="13"/>
      <c r="C11" s="19" t="s">
        <v>38</v>
      </c>
      <c r="D11" s="18"/>
      <c r="E11" s="6"/>
      <c r="F11" s="7"/>
      <c r="G11" s="2">
        <v>100</v>
      </c>
      <c r="H11" s="2">
        <v>102.10292482433361</v>
      </c>
      <c r="I11" s="2">
        <v>99.585584808888768</v>
      </c>
      <c r="J11" s="2">
        <v>98.59149905224659</v>
      </c>
      <c r="K11" s="2">
        <v>98.640010515797542</v>
      </c>
      <c r="L11" s="2">
        <v>98.213387358054973</v>
      </c>
      <c r="M11" s="2">
        <v>98.274427562885677</v>
      </c>
      <c r="N11" s="2">
        <v>97.299100837739161</v>
      </c>
      <c r="O11" s="2">
        <v>97.299100837739161</v>
      </c>
      <c r="P11" s="2">
        <v>97.299100837739161</v>
      </c>
      <c r="Q11" s="2">
        <v>98.061115984014393</v>
      </c>
      <c r="R11" s="2">
        <v>98.274427562885677</v>
      </c>
      <c r="S11" s="2">
        <v>97.847804405143123</v>
      </c>
      <c r="T11" s="2">
        <v>97.255166566008583</v>
      </c>
      <c r="U11" s="2">
        <v>97.681789723751137</v>
      </c>
      <c r="V11" s="2">
        <v>97.681789723751137</v>
      </c>
      <c r="W11" s="2">
        <v>97.681789723751137</v>
      </c>
      <c r="X11" s="2">
        <v>97.681789723751137</v>
      </c>
      <c r="Y11" s="2">
        <v>93.114046115795475</v>
      </c>
      <c r="Z11" s="2">
        <v>92.90073453692419</v>
      </c>
      <c r="AA11" s="2">
        <v>93.500095473541407</v>
      </c>
      <c r="AB11" s="2">
        <v>93.500095473541407</v>
      </c>
      <c r="AC11" s="68">
        <v>100.71918638964128</v>
      </c>
      <c r="AD11" s="17">
        <v>105.07081980587125</v>
      </c>
      <c r="AE11" s="17">
        <v>105.07081980587125</v>
      </c>
    </row>
    <row r="12" spans="1:31">
      <c r="A12" s="20"/>
      <c r="B12" s="21"/>
      <c r="C12" s="19" t="s">
        <v>39</v>
      </c>
      <c r="D12" s="18"/>
      <c r="E12" s="22"/>
      <c r="F12" s="7"/>
      <c r="G12" s="2">
        <v>100</v>
      </c>
      <c r="H12" s="2">
        <v>123.05458272608865</v>
      </c>
      <c r="I12" s="2">
        <v>110.63063738789182</v>
      </c>
      <c r="J12" s="2">
        <v>117.70187745887968</v>
      </c>
      <c r="K12" s="2">
        <v>126.11201379822371</v>
      </c>
      <c r="L12" s="2">
        <v>133.78315341019487</v>
      </c>
      <c r="M12" s="2">
        <v>134.95580910599242</v>
      </c>
      <c r="N12" s="2">
        <v>147.63951943754756</v>
      </c>
      <c r="O12" s="2">
        <v>147.63951943754756</v>
      </c>
      <c r="P12" s="2">
        <v>147.63951943754756</v>
      </c>
      <c r="Q12" s="2">
        <v>147.63951943754756</v>
      </c>
      <c r="R12" s="2">
        <v>147.63951943754756</v>
      </c>
      <c r="S12" s="2">
        <v>168.94497917335354</v>
      </c>
      <c r="T12" s="2">
        <v>175.02156836866257</v>
      </c>
      <c r="U12" s="2">
        <v>181.86382853206879</v>
      </c>
      <c r="V12" s="2">
        <v>181.86382853206879</v>
      </c>
      <c r="W12" s="2">
        <v>184.56771703682273</v>
      </c>
      <c r="X12" s="2">
        <v>208.66791459548213</v>
      </c>
      <c r="Y12" s="2">
        <v>209.22955545409039</v>
      </c>
      <c r="Z12" s="2">
        <v>203.68236896748047</v>
      </c>
      <c r="AA12" s="2">
        <v>203.67471659427926</v>
      </c>
      <c r="AB12" s="2">
        <v>203.67471659427926</v>
      </c>
      <c r="AC12" s="68">
        <v>103.74933392016521</v>
      </c>
      <c r="AD12" s="17">
        <v>99.645862874514108</v>
      </c>
      <c r="AE12" s="17">
        <v>99.645862874514108</v>
      </c>
    </row>
    <row r="13" spans="1:31">
      <c r="A13" s="20"/>
      <c r="B13" s="21"/>
      <c r="C13" s="19" t="s">
        <v>40</v>
      </c>
      <c r="D13" s="18"/>
      <c r="E13" s="22"/>
      <c r="F13" s="7"/>
      <c r="G13" s="2">
        <v>100.00000000000001</v>
      </c>
      <c r="H13" s="2">
        <v>103.62271339786618</v>
      </c>
      <c r="I13" s="2">
        <v>98.064812065385823</v>
      </c>
      <c r="J13" s="2">
        <v>95.429698247591801</v>
      </c>
      <c r="K13" s="2">
        <v>100.62703851819192</v>
      </c>
      <c r="L13" s="2">
        <v>101.87399991752883</v>
      </c>
      <c r="M13" s="2">
        <v>107.01637201186405</v>
      </c>
      <c r="N13" s="2">
        <v>114.32572999266016</v>
      </c>
      <c r="O13" s="2">
        <v>97.622173047679539</v>
      </c>
      <c r="P13" s="2">
        <v>72.731798585219678</v>
      </c>
      <c r="Q13" s="2">
        <v>76.131946104634054</v>
      </c>
      <c r="R13" s="2">
        <v>93.202350202476879</v>
      </c>
      <c r="S13" s="2">
        <v>99.732418339219905</v>
      </c>
      <c r="T13" s="2">
        <v>89.82103169950453</v>
      </c>
      <c r="U13" s="2">
        <v>94.621714395501584</v>
      </c>
      <c r="V13" s="2">
        <v>94.619719829496091</v>
      </c>
      <c r="W13" s="2">
        <v>108.72955801442245</v>
      </c>
      <c r="X13" s="2">
        <v>108.79528224597679</v>
      </c>
      <c r="Y13" s="2">
        <v>117.05172386786997</v>
      </c>
      <c r="Z13" s="2">
        <v>117.4104143550439</v>
      </c>
      <c r="AA13" s="2">
        <v>106.30658789230256</v>
      </c>
      <c r="AB13" s="2">
        <v>103.586906297011</v>
      </c>
      <c r="AC13" s="68">
        <v>91.533569998932876</v>
      </c>
      <c r="AD13" s="17">
        <v>109.24248054992213</v>
      </c>
      <c r="AE13" s="17">
        <v>109.24248054992213</v>
      </c>
    </row>
    <row r="14" spans="1:31">
      <c r="A14" s="9"/>
      <c r="B14" s="13"/>
      <c r="C14" s="23" t="s">
        <v>41</v>
      </c>
      <c r="D14" s="23"/>
      <c r="E14" s="23"/>
      <c r="F14" s="7"/>
      <c r="G14" s="2">
        <v>99.999999999999986</v>
      </c>
      <c r="H14" s="2">
        <v>100.8848224031469</v>
      </c>
      <c r="I14" s="2">
        <v>100.01670378271909</v>
      </c>
      <c r="J14" s="2">
        <v>98.998210397452496</v>
      </c>
      <c r="K14" s="2">
        <v>98.998210397452496</v>
      </c>
      <c r="L14" s="2">
        <v>98.998210397452496</v>
      </c>
      <c r="M14" s="2">
        <v>100.01219786299511</v>
      </c>
      <c r="N14" s="2">
        <v>97.85951608288913</v>
      </c>
      <c r="O14" s="2">
        <v>97.453574449036083</v>
      </c>
      <c r="P14" s="2">
        <v>97.505238439163875</v>
      </c>
      <c r="Q14" s="2">
        <v>98.999469328678003</v>
      </c>
      <c r="R14" s="2">
        <v>98.999469328678003</v>
      </c>
      <c r="S14" s="2">
        <v>99.836723948499881</v>
      </c>
      <c r="T14" s="2">
        <v>108.62873474431464</v>
      </c>
      <c r="U14" s="2">
        <v>108.57608877798704</v>
      </c>
      <c r="V14" s="2">
        <v>108.57608877798704</v>
      </c>
      <c r="W14" s="2">
        <v>108.57608877798704</v>
      </c>
      <c r="X14" s="2">
        <v>108.39935593226635</v>
      </c>
      <c r="Y14" s="2">
        <v>108.470401813847</v>
      </c>
      <c r="Z14" s="2">
        <v>107.51069435318527</v>
      </c>
      <c r="AA14" s="2">
        <v>107.57285506193061</v>
      </c>
      <c r="AB14" s="2">
        <v>106.55800097729804</v>
      </c>
      <c r="AC14" s="69">
        <v>107.55439227515014</v>
      </c>
      <c r="AD14" s="24">
        <v>104.98032271510273</v>
      </c>
      <c r="AE14" s="24">
        <v>104.98032271510273</v>
      </c>
    </row>
    <row r="15" spans="1:31">
      <c r="A15" s="9"/>
      <c r="B15" s="13"/>
      <c r="C15" s="15" t="s">
        <v>42</v>
      </c>
      <c r="D15" s="18"/>
      <c r="E15" s="6"/>
      <c r="F15" s="7"/>
      <c r="G15" s="2">
        <v>100.00000000000001</v>
      </c>
      <c r="H15" s="2">
        <v>99.592654976146349</v>
      </c>
      <c r="I15" s="2">
        <v>99.359281675996428</v>
      </c>
      <c r="J15" s="2">
        <v>104.80905187129743</v>
      </c>
      <c r="K15" s="2">
        <v>104.65035802719547</v>
      </c>
      <c r="L15" s="2">
        <v>104.65035802719547</v>
      </c>
      <c r="M15" s="2">
        <v>113.49482246335704</v>
      </c>
      <c r="N15" s="2">
        <v>123.54069913357827</v>
      </c>
      <c r="O15" s="2">
        <v>123.54069913357827</v>
      </c>
      <c r="P15" s="2">
        <v>123.54069913357827</v>
      </c>
      <c r="Q15" s="2">
        <v>122.52374657917895</v>
      </c>
      <c r="R15" s="2">
        <v>122.52374657917895</v>
      </c>
      <c r="S15" s="2">
        <v>122.52374657917895</v>
      </c>
      <c r="T15" s="2">
        <v>124.30740424307946</v>
      </c>
      <c r="U15" s="2">
        <v>124.30740424307946</v>
      </c>
      <c r="V15" s="2">
        <v>124.30740424307946</v>
      </c>
      <c r="W15" s="2">
        <v>143.15944962996616</v>
      </c>
      <c r="X15" s="2">
        <v>143.19378851045232</v>
      </c>
      <c r="Y15" s="2">
        <v>143.93877365466258</v>
      </c>
      <c r="Z15" s="2">
        <v>145.56086172488943</v>
      </c>
      <c r="AA15" s="2">
        <v>145.73098227999347</v>
      </c>
      <c r="AB15" s="2">
        <v>145.73098227999347</v>
      </c>
      <c r="AC15" s="68">
        <v>110.55929218131051</v>
      </c>
      <c r="AD15" s="17">
        <v>106.83707557933533</v>
      </c>
      <c r="AE15" s="17">
        <v>106.83707557933533</v>
      </c>
    </row>
    <row r="16" spans="1:31">
      <c r="A16" s="9"/>
      <c r="B16" s="12" t="s">
        <v>43</v>
      </c>
      <c r="C16" s="13"/>
      <c r="D16" s="18"/>
      <c r="E16" s="6"/>
      <c r="F16" s="7"/>
      <c r="G16" s="2">
        <v>100</v>
      </c>
      <c r="H16" s="2">
        <v>100</v>
      </c>
      <c r="I16" s="2">
        <v>100</v>
      </c>
      <c r="J16" s="2">
        <v>96.675020818590568</v>
      </c>
      <c r="K16" s="2">
        <v>97.445310176340513</v>
      </c>
      <c r="L16" s="2">
        <v>97.445310176340513</v>
      </c>
      <c r="M16" s="2">
        <v>98.4340359062613</v>
      </c>
      <c r="N16" s="2">
        <v>101.55433092318245</v>
      </c>
      <c r="O16" s="2">
        <v>101.55433092318245</v>
      </c>
      <c r="P16" s="2">
        <v>101.55433092318245</v>
      </c>
      <c r="Q16" s="2">
        <v>95.100421933979931</v>
      </c>
      <c r="R16" s="2">
        <v>95.100421933979931</v>
      </c>
      <c r="S16" s="2">
        <v>95.100421933979931</v>
      </c>
      <c r="T16" s="2">
        <v>99.617808564802502</v>
      </c>
      <c r="U16" s="2">
        <v>100.36065961777695</v>
      </c>
      <c r="V16" s="2">
        <v>100.36065961777695</v>
      </c>
      <c r="W16" s="2">
        <v>109.70993909908498</v>
      </c>
      <c r="X16" s="2">
        <v>109.38570432164437</v>
      </c>
      <c r="Y16" s="2">
        <v>110.02688498028138</v>
      </c>
      <c r="Z16" s="2">
        <v>105.2640831321884</v>
      </c>
      <c r="AA16" s="2">
        <v>110.1778889394913</v>
      </c>
      <c r="AB16" s="2">
        <v>109.28403392730694</v>
      </c>
      <c r="AC16" s="67">
        <v>108.31799430532654</v>
      </c>
      <c r="AD16" s="14">
        <v>103.2817945213867</v>
      </c>
      <c r="AE16" s="14">
        <v>103.2817945213867</v>
      </c>
    </row>
    <row r="17" spans="1:31">
      <c r="A17" s="25" t="s">
        <v>44</v>
      </c>
      <c r="B17" s="10"/>
      <c r="C17" s="6"/>
      <c r="D17" s="18"/>
      <c r="E17" s="6"/>
      <c r="F17" s="7"/>
      <c r="G17" s="2">
        <v>100</v>
      </c>
      <c r="H17" s="2">
        <v>100</v>
      </c>
      <c r="I17" s="2">
        <v>99.440877241529165</v>
      </c>
      <c r="J17" s="2">
        <v>99.254446968998906</v>
      </c>
      <c r="K17" s="2">
        <v>99.254446968998906</v>
      </c>
      <c r="L17" s="2">
        <v>99.254446968998906</v>
      </c>
      <c r="M17" s="2">
        <v>99.254446968998906</v>
      </c>
      <c r="N17" s="2">
        <v>100.08895854880613</v>
      </c>
      <c r="O17" s="2">
        <v>100.08895854880613</v>
      </c>
      <c r="P17" s="2">
        <v>100.08895854880613</v>
      </c>
      <c r="Q17" s="2">
        <v>101.20987692364884</v>
      </c>
      <c r="R17" s="2">
        <v>101.2822491573216</v>
      </c>
      <c r="S17" s="2">
        <v>101.2822491573216</v>
      </c>
      <c r="T17" s="2">
        <v>103.60060402586373</v>
      </c>
      <c r="U17" s="2">
        <v>106.36081267638041</v>
      </c>
      <c r="V17" s="2">
        <v>107.19532425618762</v>
      </c>
      <c r="W17" s="2">
        <v>106.91993543485124</v>
      </c>
      <c r="X17" s="2">
        <v>107.08950383346756</v>
      </c>
      <c r="Y17" s="2">
        <v>109.52674024372448</v>
      </c>
      <c r="Z17" s="2">
        <v>112.57101986172751</v>
      </c>
      <c r="AA17" s="2">
        <v>112.16063533343917</v>
      </c>
      <c r="AB17" s="2">
        <v>148.55510036818157</v>
      </c>
      <c r="AC17" s="66">
        <v>98.718391470585104</v>
      </c>
      <c r="AD17" s="11">
        <v>99.127103249122243</v>
      </c>
      <c r="AE17" s="11">
        <v>99.127103249122243</v>
      </c>
    </row>
    <row r="18" spans="1:31">
      <c r="A18" s="9"/>
      <c r="B18" s="12" t="s">
        <v>45</v>
      </c>
      <c r="C18" s="13"/>
      <c r="D18" s="18"/>
      <c r="E18" s="6"/>
      <c r="F18" s="7"/>
      <c r="G18" s="2">
        <v>100</v>
      </c>
      <c r="H18" s="2">
        <v>100</v>
      </c>
      <c r="I18" s="2">
        <v>99.07972883026838</v>
      </c>
      <c r="J18" s="2">
        <v>99.195344219641854</v>
      </c>
      <c r="K18" s="2">
        <v>99.195344219641854</v>
      </c>
      <c r="L18" s="2">
        <v>99.195344219641854</v>
      </c>
      <c r="M18" s="2">
        <v>99.195344219641854</v>
      </c>
      <c r="N18" s="2">
        <v>100.56888327894279</v>
      </c>
      <c r="O18" s="2">
        <v>100.56888327894279</v>
      </c>
      <c r="P18" s="2">
        <v>100.56888327894279</v>
      </c>
      <c r="Q18" s="2">
        <v>100.56888327894279</v>
      </c>
      <c r="R18" s="2">
        <v>100.68800216496395</v>
      </c>
      <c r="S18" s="2">
        <v>100.68800216496395</v>
      </c>
      <c r="T18" s="2">
        <v>100</v>
      </c>
      <c r="U18" s="2">
        <v>104.12061717790277</v>
      </c>
      <c r="V18" s="2">
        <v>105.49415623720368</v>
      </c>
      <c r="W18" s="2">
        <v>105.04088834763438</v>
      </c>
      <c r="X18" s="2">
        <v>105.32826793807679</v>
      </c>
      <c r="Y18" s="2">
        <v>107.26885824259814</v>
      </c>
      <c r="Z18" s="2">
        <v>112.27949807545319</v>
      </c>
      <c r="AA18" s="2">
        <v>112.50842125200334</v>
      </c>
      <c r="AB18" s="2">
        <v>134.66262927487159</v>
      </c>
      <c r="AC18" s="67">
        <v>100.4870311673703</v>
      </c>
      <c r="AD18" s="14">
        <v>101.24507061100016</v>
      </c>
      <c r="AE18" s="14">
        <v>101.24507061100016</v>
      </c>
    </row>
    <row r="19" spans="1:31">
      <c r="A19" s="9"/>
      <c r="B19" s="12" t="s">
        <v>46</v>
      </c>
      <c r="C19" s="13"/>
      <c r="D19" s="18"/>
      <c r="E19" s="6"/>
      <c r="F19" s="7"/>
      <c r="G19" s="2">
        <v>100.00000000000001</v>
      </c>
      <c r="H19" s="2">
        <v>100.00000000000001</v>
      </c>
      <c r="I19" s="2">
        <v>100.00000000000001</v>
      </c>
      <c r="J19" s="2">
        <v>99.345948665319142</v>
      </c>
      <c r="K19" s="2">
        <v>99.345948665319142</v>
      </c>
      <c r="L19" s="2">
        <v>99.345948665319142</v>
      </c>
      <c r="M19" s="2">
        <v>99.345948665319142</v>
      </c>
      <c r="N19" s="2">
        <v>99.345948665319142</v>
      </c>
      <c r="O19" s="2">
        <v>99.345948665319142</v>
      </c>
      <c r="P19" s="2">
        <v>99.345948665319142</v>
      </c>
      <c r="Q19" s="2">
        <v>102.20225048425557</v>
      </c>
      <c r="R19" s="2">
        <v>102.20225048425557</v>
      </c>
      <c r="S19" s="2">
        <v>102.20225048425557</v>
      </c>
      <c r="T19" s="2">
        <v>109.17498727754159</v>
      </c>
      <c r="U19" s="2">
        <v>109.82903861222245</v>
      </c>
      <c r="V19" s="2">
        <v>109.82903861222245</v>
      </c>
      <c r="W19" s="2">
        <v>109.82903861222245</v>
      </c>
      <c r="X19" s="2">
        <v>109.81621407624831</v>
      </c>
      <c r="Y19" s="2">
        <v>113.02234806978198</v>
      </c>
      <c r="Z19" s="2">
        <v>113.02234806978198</v>
      </c>
      <c r="AA19" s="2">
        <v>111.62220011932295</v>
      </c>
      <c r="AB19" s="2">
        <v>170.06314669337806</v>
      </c>
      <c r="AC19" s="67">
        <v>96.55068908990161</v>
      </c>
      <c r="AD19" s="14">
        <v>96.55068908990161</v>
      </c>
      <c r="AE19" s="14">
        <v>96.55068908990161</v>
      </c>
    </row>
    <row r="20" spans="1:31">
      <c r="A20" s="9" t="s">
        <v>47</v>
      </c>
      <c r="B20" s="10"/>
      <c r="C20" s="6"/>
      <c r="D20" s="18"/>
      <c r="E20" s="6"/>
      <c r="F20" s="7"/>
      <c r="G20" s="2">
        <v>100</v>
      </c>
      <c r="H20" s="2">
        <v>100.45091522532572</v>
      </c>
      <c r="I20" s="2">
        <v>100.34793172853051</v>
      </c>
      <c r="J20" s="2">
        <v>100.34793172853051</v>
      </c>
      <c r="K20" s="2">
        <v>103.07489326686343</v>
      </c>
      <c r="L20" s="2">
        <v>103.07489326686343</v>
      </c>
      <c r="M20" s="2">
        <v>104.66645919520627</v>
      </c>
      <c r="N20" s="2">
        <v>105.32014088294183</v>
      </c>
      <c r="O20" s="2">
        <v>105.32014088294183</v>
      </c>
      <c r="P20" s="2">
        <v>105.57036615014387</v>
      </c>
      <c r="Q20" s="2">
        <v>105.62003321842859</v>
      </c>
      <c r="R20" s="2">
        <v>107.71424667887958</v>
      </c>
      <c r="S20" s="2">
        <v>116.90116440268304</v>
      </c>
      <c r="T20" s="2">
        <v>120.70570301978557</v>
      </c>
      <c r="U20" s="2">
        <v>123.78142410745521</v>
      </c>
      <c r="V20" s="2">
        <v>123.85561000153959</v>
      </c>
      <c r="W20" s="2">
        <v>126.21124747247434</v>
      </c>
      <c r="X20" s="2">
        <v>126.21130664068014</v>
      </c>
      <c r="Y20" s="2">
        <v>126.90886327932614</v>
      </c>
      <c r="Z20" s="2">
        <v>127.90121933487036</v>
      </c>
      <c r="AA20" s="2">
        <v>127.24827664907549</v>
      </c>
      <c r="AB20" s="2">
        <v>127.22683909696654</v>
      </c>
      <c r="AC20" s="66">
        <v>101.37740762973515</v>
      </c>
      <c r="AD20" s="11">
        <v>99.841191327628152</v>
      </c>
      <c r="AE20" s="11">
        <v>99.799368425958633</v>
      </c>
    </row>
    <row r="21" spans="1:31">
      <c r="A21" s="9"/>
      <c r="B21" s="12" t="s">
        <v>48</v>
      </c>
      <c r="C21" s="13"/>
      <c r="D21" s="18"/>
      <c r="E21" s="6"/>
      <c r="F21" s="7"/>
      <c r="G21" s="2">
        <v>100.00000000000001</v>
      </c>
      <c r="H21" s="2">
        <v>100.10745349286178</v>
      </c>
      <c r="I21" s="2">
        <v>100.50395671534963</v>
      </c>
      <c r="J21" s="2">
        <v>100.50395671534963</v>
      </c>
      <c r="K21" s="2">
        <v>101.23134505781982</v>
      </c>
      <c r="L21" s="2">
        <v>101.23134505781982</v>
      </c>
      <c r="M21" s="2">
        <v>103.15450444347442</v>
      </c>
      <c r="N21" s="2">
        <v>104.10132029618993</v>
      </c>
      <c r="O21" s="2">
        <v>104.10132029618993</v>
      </c>
      <c r="P21" s="2">
        <v>104.46375549084496</v>
      </c>
      <c r="Q21" s="2">
        <v>104.53569504260567</v>
      </c>
      <c r="R21" s="2">
        <v>105.86211564344013</v>
      </c>
      <c r="S21" s="2">
        <v>117.43785284732019</v>
      </c>
      <c r="T21" s="2">
        <v>121.57380542661483</v>
      </c>
      <c r="U21" s="2">
        <v>126.02878946391456</v>
      </c>
      <c r="V21" s="2">
        <v>126.13624295677633</v>
      </c>
      <c r="W21" s="2">
        <v>129.42779794111581</v>
      </c>
      <c r="X21" s="2">
        <v>129.42788364245374</v>
      </c>
      <c r="Y21" s="2">
        <v>129.86501007491705</v>
      </c>
      <c r="Z21" s="2">
        <v>131.30237395179475</v>
      </c>
      <c r="AA21" s="2">
        <v>130.35662849582698</v>
      </c>
      <c r="AB21" s="2">
        <v>130.32557758135133</v>
      </c>
      <c r="AC21" s="67">
        <v>102.21718569194631</v>
      </c>
      <c r="AD21" s="14">
        <v>100.29385076486167</v>
      </c>
      <c r="AE21" s="14">
        <v>100.23456712456043</v>
      </c>
    </row>
    <row r="22" spans="1:31">
      <c r="A22" s="9"/>
      <c r="B22" s="13"/>
      <c r="C22" s="19" t="s">
        <v>49</v>
      </c>
      <c r="D22" s="18"/>
      <c r="E22" s="6"/>
      <c r="F22" s="7"/>
      <c r="G22" s="2">
        <v>100</v>
      </c>
      <c r="H22" s="2">
        <v>100</v>
      </c>
      <c r="I22" s="2">
        <v>100</v>
      </c>
      <c r="J22" s="2">
        <v>100</v>
      </c>
      <c r="K22" s="2">
        <v>100</v>
      </c>
      <c r="L22" s="2">
        <v>100</v>
      </c>
      <c r="M22" s="2">
        <v>100.27854966548099</v>
      </c>
      <c r="N22" s="2">
        <v>100.27854966548099</v>
      </c>
      <c r="O22" s="2">
        <v>100.27854966548099</v>
      </c>
      <c r="P22" s="2">
        <v>100.27854966548099</v>
      </c>
      <c r="Q22" s="2">
        <v>100.89807989587268</v>
      </c>
      <c r="R22" s="2">
        <v>100.89807989587268</v>
      </c>
      <c r="S22" s="2">
        <v>100.89807989587268</v>
      </c>
      <c r="T22" s="2">
        <v>108.64680096011622</v>
      </c>
      <c r="U22" s="2">
        <v>133.18091098040847</v>
      </c>
      <c r="V22" s="2">
        <v>133.18091098040847</v>
      </c>
      <c r="W22" s="2">
        <v>133.32018581314895</v>
      </c>
      <c r="X22" s="2">
        <v>133.32018581314895</v>
      </c>
      <c r="Y22" s="2">
        <v>133.32018581314895</v>
      </c>
      <c r="Z22" s="2">
        <v>133.32018581314895</v>
      </c>
      <c r="AA22" s="2">
        <v>133.32018581314895</v>
      </c>
      <c r="AB22" s="2">
        <v>133.32018581314895</v>
      </c>
      <c r="AC22" s="68">
        <v>101.47604139801612</v>
      </c>
      <c r="AD22" s="17">
        <v>100</v>
      </c>
      <c r="AE22" s="17">
        <v>100</v>
      </c>
    </row>
    <row r="23" spans="1:31">
      <c r="A23" s="9"/>
      <c r="B23" s="13"/>
      <c r="C23" s="19" t="s">
        <v>50</v>
      </c>
      <c r="D23" s="18"/>
      <c r="E23" s="26"/>
      <c r="F23" s="7"/>
      <c r="G23" s="2">
        <v>100.00000000000001</v>
      </c>
      <c r="H23" s="2">
        <v>100.12582954864931</v>
      </c>
      <c r="I23" s="2">
        <v>100.59014038857542</v>
      </c>
      <c r="J23" s="2">
        <v>100.59014038857542</v>
      </c>
      <c r="K23" s="2">
        <v>101.44192234920031</v>
      </c>
      <c r="L23" s="2">
        <v>101.44192234920031</v>
      </c>
      <c r="M23" s="2">
        <v>103.65609247744065</v>
      </c>
      <c r="N23" s="2">
        <v>104.76482713304149</v>
      </c>
      <c r="O23" s="2">
        <v>104.76482713304149</v>
      </c>
      <c r="P23" s="2">
        <v>105.18924383410426</v>
      </c>
      <c r="Q23" s="2">
        <v>105.18924383410426</v>
      </c>
      <c r="R23" s="2">
        <v>106.74250097891249</v>
      </c>
      <c r="S23" s="2">
        <v>119.32741689358899</v>
      </c>
      <c r="T23" s="2">
        <v>122.52267468722457</v>
      </c>
      <c r="U23" s="2">
        <v>124.40343448715286</v>
      </c>
      <c r="V23" s="2">
        <v>124.52926403580216</v>
      </c>
      <c r="W23" s="2">
        <v>128.30555654694186</v>
      </c>
      <c r="X23" s="2">
        <v>128.30565437284648</v>
      </c>
      <c r="Y23" s="2">
        <v>128.81753556195122</v>
      </c>
      <c r="Z23" s="2">
        <v>130.50071137207149</v>
      </c>
      <c r="AA23" s="2">
        <v>129.39322763452407</v>
      </c>
      <c r="AB23" s="2">
        <v>129.35686657775832</v>
      </c>
      <c r="AC23" s="68">
        <v>102.33080326746233</v>
      </c>
      <c r="AD23" s="17">
        <v>100.33571877719116</v>
      </c>
      <c r="AE23" s="17">
        <v>100.26796580435435</v>
      </c>
    </row>
    <row r="24" spans="1:31">
      <c r="A24" s="9"/>
      <c r="B24" s="13"/>
      <c r="C24" s="15" t="s">
        <v>51</v>
      </c>
      <c r="D24" s="18"/>
      <c r="E24" s="27"/>
      <c r="F24" s="7"/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2">
        <v>100</v>
      </c>
      <c r="M24" s="2">
        <v>100</v>
      </c>
      <c r="N24" s="2">
        <v>100</v>
      </c>
      <c r="O24" s="2">
        <v>100</v>
      </c>
      <c r="P24" s="2">
        <v>100</v>
      </c>
      <c r="Q24" s="2">
        <v>100</v>
      </c>
      <c r="R24" s="2">
        <v>100</v>
      </c>
      <c r="S24" s="2">
        <v>127.69786261264046</v>
      </c>
      <c r="T24" s="2">
        <v>144.66157632623407</v>
      </c>
      <c r="U24" s="2">
        <v>144.66157632623407</v>
      </c>
      <c r="V24" s="2">
        <v>144.66157632623407</v>
      </c>
      <c r="W24" s="2">
        <v>146.35199656699567</v>
      </c>
      <c r="X24" s="2">
        <v>146.35206882217616</v>
      </c>
      <c r="Y24" s="2">
        <v>146.35206882217616</v>
      </c>
      <c r="Z24" s="2">
        <v>146.35199656699567</v>
      </c>
      <c r="AA24" s="2">
        <v>146.35206882217616</v>
      </c>
      <c r="AB24" s="2">
        <v>146.35206882217616</v>
      </c>
      <c r="AC24" s="68">
        <v>101.21536012138561</v>
      </c>
      <c r="AD24" s="17">
        <v>100</v>
      </c>
      <c r="AE24" s="17">
        <v>100</v>
      </c>
    </row>
    <row r="25" spans="1:31">
      <c r="A25" s="20"/>
      <c r="B25" s="12" t="s">
        <v>52</v>
      </c>
      <c r="C25" s="13"/>
      <c r="D25" s="18"/>
      <c r="E25" s="28"/>
      <c r="F25" s="7"/>
      <c r="G25" s="2">
        <v>99.999999999999986</v>
      </c>
      <c r="H25" s="2">
        <v>101.21682610086268</v>
      </c>
      <c r="I25" s="2">
        <v>99.999999999999986</v>
      </c>
      <c r="J25" s="2">
        <v>99.999999999999986</v>
      </c>
      <c r="K25" s="2">
        <v>107.18595860376075</v>
      </c>
      <c r="L25" s="2">
        <v>107.18595860376075</v>
      </c>
      <c r="M25" s="2">
        <v>108.03807960649273</v>
      </c>
      <c r="N25" s="2">
        <v>108.03807960649273</v>
      </c>
      <c r="O25" s="2">
        <v>108.03807960649273</v>
      </c>
      <c r="P25" s="2">
        <v>108.03807960649273</v>
      </c>
      <c r="Q25" s="2">
        <v>108.03807960649273</v>
      </c>
      <c r="R25" s="2">
        <v>111.84445149903827</v>
      </c>
      <c r="S25" s="2">
        <v>115.7043629029242</v>
      </c>
      <c r="T25" s="2">
        <v>118.76985686394008</v>
      </c>
      <c r="U25" s="2">
        <v>118.76985686394008</v>
      </c>
      <c r="V25" s="2">
        <v>118.76985686394008</v>
      </c>
      <c r="W25" s="2">
        <v>119.03842222649239</v>
      </c>
      <c r="X25" s="2">
        <v>119.03842222649239</v>
      </c>
      <c r="Y25" s="2">
        <v>120.31673156152387</v>
      </c>
      <c r="Z25" s="2">
        <v>120.31673156152387</v>
      </c>
      <c r="AA25" s="2">
        <v>120.31673156152387</v>
      </c>
      <c r="AB25" s="2">
        <v>120.31673156152387</v>
      </c>
      <c r="AC25" s="67">
        <v>99.361648139065593</v>
      </c>
      <c r="AD25" s="14">
        <v>98.740734655592405</v>
      </c>
      <c r="AE25" s="14">
        <v>98.740734655592405</v>
      </c>
    </row>
    <row r="26" spans="1:31">
      <c r="A26" s="9" t="s">
        <v>53</v>
      </c>
      <c r="B26" s="10"/>
      <c r="C26" s="6"/>
      <c r="D26" s="18"/>
      <c r="E26" s="27"/>
      <c r="F26" s="7"/>
      <c r="G26" s="2">
        <v>100</v>
      </c>
      <c r="H26" s="2">
        <v>100.22078505325469</v>
      </c>
      <c r="I26" s="2">
        <v>100.22078505325469</v>
      </c>
      <c r="J26" s="2">
        <v>100.22078505325469</v>
      </c>
      <c r="K26" s="2">
        <v>96.785057289364318</v>
      </c>
      <c r="L26" s="2">
        <v>97.5872100675723</v>
      </c>
      <c r="M26" s="2">
        <v>97.845207836197346</v>
      </c>
      <c r="N26" s="2">
        <v>96.127343954252169</v>
      </c>
      <c r="O26" s="2">
        <v>96.127343954252169</v>
      </c>
      <c r="P26" s="2">
        <v>103.96502664670261</v>
      </c>
      <c r="Q26" s="2">
        <v>103.96502664670261</v>
      </c>
      <c r="R26" s="2">
        <v>106.2446042828841</v>
      </c>
      <c r="S26" s="2">
        <v>106.2446042828841</v>
      </c>
      <c r="T26" s="2">
        <v>106.2446042828841</v>
      </c>
      <c r="U26" s="2">
        <v>106.21624222059806</v>
      </c>
      <c r="V26" s="2">
        <v>106.21624222059806</v>
      </c>
      <c r="W26" s="2">
        <v>108.42136877079101</v>
      </c>
      <c r="X26" s="2">
        <v>110.71328190638789</v>
      </c>
      <c r="Y26" s="2">
        <v>110.08344771578801</v>
      </c>
      <c r="Z26" s="2">
        <v>111.20656286052102</v>
      </c>
      <c r="AA26" s="2">
        <v>111.20026018001302</v>
      </c>
      <c r="AB26" s="2">
        <v>111.20026018001302</v>
      </c>
      <c r="AC26" s="66">
        <v>109.06607032390492</v>
      </c>
      <c r="AD26" s="11">
        <v>100</v>
      </c>
      <c r="AE26" s="11">
        <v>100</v>
      </c>
    </row>
    <row r="27" spans="1:31">
      <c r="A27" s="9"/>
      <c r="B27" s="29" t="s">
        <v>54</v>
      </c>
      <c r="C27" s="6"/>
      <c r="D27" s="18"/>
      <c r="E27" s="27"/>
      <c r="F27" s="7"/>
      <c r="G27" s="2">
        <v>100</v>
      </c>
      <c r="H27" s="2">
        <v>100</v>
      </c>
      <c r="I27" s="2">
        <v>100</v>
      </c>
      <c r="J27" s="2">
        <v>100</v>
      </c>
      <c r="K27" s="2">
        <v>100</v>
      </c>
      <c r="L27" s="2">
        <v>100</v>
      </c>
      <c r="M27" s="2">
        <v>100</v>
      </c>
      <c r="N27" s="2">
        <v>100</v>
      </c>
      <c r="O27" s="2">
        <v>100</v>
      </c>
      <c r="P27" s="2">
        <v>100</v>
      </c>
      <c r="Q27" s="2">
        <v>100</v>
      </c>
      <c r="R27" s="2">
        <v>100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2">
        <v>100</v>
      </c>
      <c r="Y27" s="2">
        <v>100</v>
      </c>
      <c r="Z27" s="2">
        <v>100</v>
      </c>
      <c r="AA27" s="2">
        <v>100</v>
      </c>
      <c r="AB27" s="2">
        <v>100</v>
      </c>
      <c r="AC27" s="67">
        <v>112.49999999999997</v>
      </c>
      <c r="AD27" s="14">
        <v>100</v>
      </c>
      <c r="AE27" s="14">
        <v>100</v>
      </c>
    </row>
    <row r="28" spans="1:31">
      <c r="A28" s="9"/>
      <c r="B28" s="29" t="s">
        <v>55</v>
      </c>
      <c r="C28" s="29"/>
      <c r="D28" s="18"/>
      <c r="E28" s="27"/>
      <c r="F28" s="7"/>
      <c r="G28" s="2">
        <v>100</v>
      </c>
      <c r="H28" s="2">
        <v>100</v>
      </c>
      <c r="I28" s="2">
        <v>100</v>
      </c>
      <c r="J28" s="2">
        <v>100</v>
      </c>
      <c r="K28" s="2">
        <v>100</v>
      </c>
      <c r="L28" s="2">
        <v>100.07037615883895</v>
      </c>
      <c r="M28" s="2">
        <v>101.0306496975754</v>
      </c>
      <c r="N28" s="2">
        <v>101.0306496975754</v>
      </c>
      <c r="O28" s="2">
        <v>101.0306496975754</v>
      </c>
      <c r="P28" s="2">
        <v>101.0306496975754</v>
      </c>
      <c r="Q28" s="2">
        <v>101.0306496975754</v>
      </c>
      <c r="R28" s="2">
        <v>109.51528929421374</v>
      </c>
      <c r="S28" s="2">
        <v>109.51528929421374</v>
      </c>
      <c r="T28" s="2">
        <v>109.51528929421374</v>
      </c>
      <c r="U28" s="2">
        <v>109.40972505595533</v>
      </c>
      <c r="V28" s="2">
        <v>109.40972505595533</v>
      </c>
      <c r="W28" s="2">
        <v>117.70522025563602</v>
      </c>
      <c r="X28" s="2">
        <v>119.75388034904674</v>
      </c>
      <c r="Y28" s="2">
        <v>123.80355150522213</v>
      </c>
      <c r="Z28" s="2">
        <v>127.98381151362801</v>
      </c>
      <c r="AA28" s="2">
        <v>127.96035279401504</v>
      </c>
      <c r="AB28" s="2">
        <v>127.96035279401504</v>
      </c>
      <c r="AC28" s="67">
        <v>95.972203842729101</v>
      </c>
      <c r="AD28" s="14">
        <v>100</v>
      </c>
      <c r="AE28" s="14">
        <v>100</v>
      </c>
    </row>
    <row r="29" spans="1:31">
      <c r="A29" s="20"/>
      <c r="B29" s="29" t="s">
        <v>56</v>
      </c>
      <c r="C29" s="29"/>
      <c r="D29" s="6"/>
      <c r="E29" s="28"/>
      <c r="F29" s="7"/>
      <c r="G29" s="2">
        <v>100.00000000000001</v>
      </c>
      <c r="H29" s="2">
        <v>106.2785728068625</v>
      </c>
      <c r="I29" s="2">
        <v>106.2785728068625</v>
      </c>
      <c r="J29" s="2">
        <v>106.2785728068625</v>
      </c>
      <c r="K29" s="2">
        <v>106.2785728068625</v>
      </c>
      <c r="L29" s="2">
        <v>106.2785728068625</v>
      </c>
      <c r="M29" s="2">
        <v>106.2785728068625</v>
      </c>
      <c r="N29" s="2">
        <v>106.2785728068625</v>
      </c>
      <c r="O29" s="2">
        <v>106.2785728068625</v>
      </c>
      <c r="P29" s="2">
        <v>106.2785728068625</v>
      </c>
      <c r="Q29" s="2">
        <v>106.2785728068625</v>
      </c>
      <c r="R29" s="2">
        <v>106.2785728068625</v>
      </c>
      <c r="S29" s="2">
        <v>106.2785728068625</v>
      </c>
      <c r="T29" s="2">
        <v>106.2785728068625</v>
      </c>
      <c r="U29" s="2">
        <v>106.2785728068625</v>
      </c>
      <c r="V29" s="2">
        <v>106.2785728068625</v>
      </c>
      <c r="W29" s="2">
        <v>106.2785728068625</v>
      </c>
      <c r="X29" s="2">
        <v>106.2785728068625</v>
      </c>
      <c r="Y29" s="2">
        <v>106.2785728068625</v>
      </c>
      <c r="Z29" s="2">
        <v>106.2785728068625</v>
      </c>
      <c r="AA29" s="2">
        <v>106.2785728068625</v>
      </c>
      <c r="AB29" s="2">
        <v>106.2785728068625</v>
      </c>
      <c r="AC29" s="67">
        <v>100</v>
      </c>
      <c r="AD29" s="14">
        <v>100</v>
      </c>
      <c r="AE29" s="14">
        <v>100</v>
      </c>
    </row>
    <row r="30" spans="1:31">
      <c r="A30" s="20"/>
      <c r="B30" s="29" t="s">
        <v>57</v>
      </c>
      <c r="C30" s="29"/>
      <c r="D30" s="6"/>
      <c r="E30" s="28"/>
      <c r="F30" s="7"/>
      <c r="G30" s="2">
        <v>100</v>
      </c>
      <c r="H30" s="2">
        <v>100</v>
      </c>
      <c r="I30" s="2">
        <v>100</v>
      </c>
      <c r="J30" s="2">
        <v>100</v>
      </c>
      <c r="K30" s="2">
        <v>95.049997743548701</v>
      </c>
      <c r="L30" s="2">
        <v>96.178452464172153</v>
      </c>
      <c r="M30" s="2">
        <v>96.178452464172153</v>
      </c>
      <c r="N30" s="2">
        <v>93.703451335946511</v>
      </c>
      <c r="O30" s="2">
        <v>93.703451335946511</v>
      </c>
      <c r="P30" s="2">
        <v>104.99554130324027</v>
      </c>
      <c r="Q30" s="2">
        <v>104.99554130324027</v>
      </c>
      <c r="R30" s="2">
        <v>104.99554130324027</v>
      </c>
      <c r="S30" s="2">
        <v>104.99554130324027</v>
      </c>
      <c r="T30" s="2">
        <v>104.99554130324027</v>
      </c>
      <c r="U30" s="2">
        <v>104.99554130324027</v>
      </c>
      <c r="V30" s="2">
        <v>104.99554130324027</v>
      </c>
      <c r="W30" s="2">
        <v>104.96149156689104</v>
      </c>
      <c r="X30" s="2">
        <v>107.47054243146593</v>
      </c>
      <c r="Y30" s="2">
        <v>104.99554130324027</v>
      </c>
      <c r="Z30" s="2">
        <v>104.99554130324027</v>
      </c>
      <c r="AA30" s="2">
        <v>104.99554130324027</v>
      </c>
      <c r="AB30" s="2">
        <v>104.99554130324027</v>
      </c>
      <c r="AC30" s="67">
        <v>113.81787411196326</v>
      </c>
      <c r="AD30" s="14">
        <v>100</v>
      </c>
      <c r="AE30" s="14">
        <v>100</v>
      </c>
    </row>
    <row r="31" spans="1:31">
      <c r="A31" s="9" t="s">
        <v>58</v>
      </c>
      <c r="B31" s="10"/>
      <c r="C31" s="6"/>
      <c r="D31" s="6"/>
      <c r="E31" s="27"/>
      <c r="F31" s="7"/>
      <c r="G31" s="2">
        <v>100.00000000000001</v>
      </c>
      <c r="H31" s="2">
        <v>100.26075436537153</v>
      </c>
      <c r="I31" s="2">
        <v>100.00000000000001</v>
      </c>
      <c r="J31" s="2">
        <v>100.00000000000001</v>
      </c>
      <c r="K31" s="2">
        <v>100.5102533561704</v>
      </c>
      <c r="L31" s="2">
        <v>100.78402451095754</v>
      </c>
      <c r="M31" s="2">
        <v>102.61500473927688</v>
      </c>
      <c r="N31" s="2">
        <v>102.17368635808872</v>
      </c>
      <c r="O31" s="2">
        <v>102.17368635808872</v>
      </c>
      <c r="P31" s="2">
        <v>102.23717386443624</v>
      </c>
      <c r="Q31" s="2">
        <v>102.73316184537796</v>
      </c>
      <c r="R31" s="2">
        <v>104.77457110727237</v>
      </c>
      <c r="S31" s="2">
        <v>108.28445144887202</v>
      </c>
      <c r="T31" s="2">
        <v>109.5816578987202</v>
      </c>
      <c r="U31" s="2">
        <v>110.61310084458002</v>
      </c>
      <c r="V31" s="2">
        <v>110.61310084458002</v>
      </c>
      <c r="W31" s="2">
        <v>112.9014061207515</v>
      </c>
      <c r="X31" s="2">
        <v>115.35164636901477</v>
      </c>
      <c r="Y31" s="2">
        <v>117.67751254872036</v>
      </c>
      <c r="Z31" s="2">
        <v>121.3570456098646</v>
      </c>
      <c r="AA31" s="2">
        <v>122.03080861918257</v>
      </c>
      <c r="AB31" s="2">
        <v>122.98326041657226</v>
      </c>
      <c r="AC31" s="66">
        <v>102.78214176096409</v>
      </c>
      <c r="AD31" s="11">
        <v>99.832313080050255</v>
      </c>
      <c r="AE31" s="11">
        <v>99.832313080050255</v>
      </c>
    </row>
    <row r="32" spans="1:31">
      <c r="A32" s="9"/>
      <c r="B32" s="30" t="s">
        <v>59</v>
      </c>
      <c r="C32" s="31"/>
      <c r="D32" s="31"/>
      <c r="E32" s="31"/>
      <c r="F32" s="7"/>
      <c r="G32" s="2">
        <v>99.999999999999986</v>
      </c>
      <c r="H32" s="2">
        <v>101.01898169040426</v>
      </c>
      <c r="I32" s="2">
        <v>99.999999999999986</v>
      </c>
      <c r="J32" s="2">
        <v>99.999999999999986</v>
      </c>
      <c r="K32" s="2">
        <v>101.20226847150246</v>
      </c>
      <c r="L32" s="2">
        <v>102.27211746019144</v>
      </c>
      <c r="M32" s="2">
        <v>106.34804422180852</v>
      </c>
      <c r="N32" s="2">
        <v>106.71450783392628</v>
      </c>
      <c r="O32" s="2">
        <v>106.71450783392628</v>
      </c>
      <c r="P32" s="2">
        <v>106.71450783392628</v>
      </c>
      <c r="Q32" s="2">
        <v>106.71450783392628</v>
      </c>
      <c r="R32" s="2">
        <v>114.69197220936817</v>
      </c>
      <c r="S32" s="2">
        <v>119.26730035601246</v>
      </c>
      <c r="T32" s="2">
        <v>117.40845643383162</v>
      </c>
      <c r="U32" s="2">
        <v>121.98378458047588</v>
      </c>
      <c r="V32" s="2">
        <v>121.98378458047588</v>
      </c>
      <c r="W32" s="2">
        <v>127.89715507192048</v>
      </c>
      <c r="X32" s="2">
        <v>127.89733817508734</v>
      </c>
      <c r="Y32" s="2">
        <v>127.89733817508734</v>
      </c>
      <c r="Z32" s="2">
        <v>134.13207101659961</v>
      </c>
      <c r="AA32" s="2">
        <v>136.70163647655554</v>
      </c>
      <c r="AB32" s="2">
        <v>136.70163647655554</v>
      </c>
      <c r="AC32" s="70">
        <v>105.54069775851904</v>
      </c>
      <c r="AD32" s="32">
        <v>100</v>
      </c>
      <c r="AE32" s="32">
        <v>100</v>
      </c>
    </row>
    <row r="33" spans="1:31">
      <c r="A33" s="33"/>
      <c r="B33" s="34" t="s">
        <v>60</v>
      </c>
      <c r="C33" s="35"/>
      <c r="D33" s="36"/>
      <c r="E33" s="37"/>
      <c r="F33" s="7"/>
      <c r="G33" s="2">
        <v>100.00000000000001</v>
      </c>
      <c r="H33" s="2">
        <v>100.00000000000001</v>
      </c>
      <c r="I33" s="2">
        <v>100.00000000000001</v>
      </c>
      <c r="J33" s="2">
        <v>100.00000000000001</v>
      </c>
      <c r="K33" s="2">
        <v>100.1540374539321</v>
      </c>
      <c r="L33" s="2">
        <v>100.1540374539321</v>
      </c>
      <c r="M33" s="2">
        <v>100.1540374539321</v>
      </c>
      <c r="N33" s="2">
        <v>100.1540374539321</v>
      </c>
      <c r="O33" s="2">
        <v>100.1540374539321</v>
      </c>
      <c r="P33" s="2">
        <v>100.30807490786421</v>
      </c>
      <c r="Q33" s="2">
        <v>100.30807490786421</v>
      </c>
      <c r="R33" s="2">
        <v>100.30807490786421</v>
      </c>
      <c r="S33" s="2">
        <v>106.7382961361248</v>
      </c>
      <c r="T33" s="2">
        <v>104.6981588077505</v>
      </c>
      <c r="U33" s="2">
        <v>104.6981588077505</v>
      </c>
      <c r="V33" s="2">
        <v>104.6981588077505</v>
      </c>
      <c r="W33" s="2">
        <v>104.6981588077505</v>
      </c>
      <c r="X33" s="2">
        <v>104.6981588077505</v>
      </c>
      <c r="Y33" s="2">
        <v>104.6981588077505</v>
      </c>
      <c r="Z33" s="2">
        <v>104.6981588077505</v>
      </c>
      <c r="AA33" s="2">
        <v>104.6981588077505</v>
      </c>
      <c r="AB33" s="2">
        <v>104.6981588077505</v>
      </c>
      <c r="AC33" s="71">
        <v>104.37368372256559</v>
      </c>
      <c r="AD33" s="38">
        <v>100</v>
      </c>
      <c r="AE33" s="38">
        <v>100</v>
      </c>
    </row>
    <row r="34" spans="1:31">
      <c r="A34" s="9"/>
      <c r="B34" s="39" t="s">
        <v>61</v>
      </c>
      <c r="C34" s="12"/>
      <c r="D34" s="6"/>
      <c r="E34" s="27"/>
      <c r="F34" s="7"/>
      <c r="G34" s="2">
        <v>100.00000000000001</v>
      </c>
      <c r="H34" s="2">
        <v>100.00000000000001</v>
      </c>
      <c r="I34" s="2">
        <v>100.00000000000001</v>
      </c>
      <c r="J34" s="2">
        <v>100.00000000000001</v>
      </c>
      <c r="K34" s="2">
        <v>100.00000000000001</v>
      </c>
      <c r="L34" s="2">
        <v>100.00000000000001</v>
      </c>
      <c r="M34" s="2">
        <v>100.00000000000001</v>
      </c>
      <c r="N34" s="2">
        <v>101.31173833690318</v>
      </c>
      <c r="O34" s="2">
        <v>101.31173833690318</v>
      </c>
      <c r="P34" s="2">
        <v>101.31173833690318</v>
      </c>
      <c r="Q34" s="2">
        <v>101.31173833690318</v>
      </c>
      <c r="R34" s="2">
        <v>101.31173833690318</v>
      </c>
      <c r="S34" s="2">
        <v>102.29549290185231</v>
      </c>
      <c r="T34" s="2">
        <v>102.29549290185231</v>
      </c>
      <c r="U34" s="2">
        <v>102.29549290185231</v>
      </c>
      <c r="V34" s="2">
        <v>102.29549290185231</v>
      </c>
      <c r="W34" s="2">
        <v>107.18053131935284</v>
      </c>
      <c r="X34" s="2">
        <v>112.06556973685336</v>
      </c>
      <c r="Y34" s="2">
        <v>114.50808894560362</v>
      </c>
      <c r="Z34" s="2">
        <v>112.06556973685336</v>
      </c>
      <c r="AA34" s="2">
        <v>112.06556973685336</v>
      </c>
      <c r="AB34" s="2">
        <v>112.06556973685336</v>
      </c>
      <c r="AC34" s="67">
        <v>101.41615359536516</v>
      </c>
      <c r="AD34" s="14">
        <v>101.17147553173282</v>
      </c>
      <c r="AE34" s="14">
        <v>101.17147553173282</v>
      </c>
    </row>
    <row r="35" spans="1:31">
      <c r="A35" s="9"/>
      <c r="B35" s="39" t="s">
        <v>62</v>
      </c>
      <c r="C35" s="12"/>
      <c r="D35" s="18"/>
      <c r="E35" s="27"/>
      <c r="F35" s="7"/>
      <c r="G35" s="2">
        <v>100</v>
      </c>
      <c r="H35" s="2">
        <v>100</v>
      </c>
      <c r="I35" s="2">
        <v>100</v>
      </c>
      <c r="J35" s="2">
        <v>100</v>
      </c>
      <c r="K35" s="2">
        <v>100</v>
      </c>
      <c r="L35" s="2">
        <v>100</v>
      </c>
      <c r="M35" s="2">
        <v>102.47829145469743</v>
      </c>
      <c r="N35" s="2">
        <v>102.26181773759706</v>
      </c>
      <c r="O35" s="2">
        <v>102.26181773759706</v>
      </c>
      <c r="P35" s="2">
        <v>102.26181773759706</v>
      </c>
      <c r="Q35" s="2">
        <v>102.26181773759706</v>
      </c>
      <c r="R35" s="2">
        <v>102.26181773759706</v>
      </c>
      <c r="S35" s="2">
        <v>104.1974956245686</v>
      </c>
      <c r="T35" s="2">
        <v>106.88992932845453</v>
      </c>
      <c r="U35" s="2">
        <v>104.95425144148298</v>
      </c>
      <c r="V35" s="2">
        <v>104.95425144148298</v>
      </c>
      <c r="W35" s="2">
        <v>104.95425144148298</v>
      </c>
      <c r="X35" s="2">
        <v>104.95425144148298</v>
      </c>
      <c r="Y35" s="2">
        <v>107.53901224268164</v>
      </c>
      <c r="Z35" s="2">
        <v>109.26110912648024</v>
      </c>
      <c r="AA35" s="2">
        <v>109.47763352243004</v>
      </c>
      <c r="AB35" s="2">
        <v>109.47763352243004</v>
      </c>
      <c r="AC35" s="67">
        <v>102.57894089086173</v>
      </c>
      <c r="AD35" s="14">
        <v>102.95882887242378</v>
      </c>
      <c r="AE35" s="14">
        <v>102.95882887242378</v>
      </c>
    </row>
    <row r="36" spans="1:31">
      <c r="A36" s="9"/>
      <c r="B36" s="30" t="s">
        <v>63</v>
      </c>
      <c r="C36" s="31"/>
      <c r="D36" s="31"/>
      <c r="E36" s="31"/>
      <c r="F36" s="7"/>
      <c r="G36" s="2">
        <v>100</v>
      </c>
      <c r="H36" s="2">
        <v>100</v>
      </c>
      <c r="I36" s="2">
        <v>100</v>
      </c>
      <c r="J36" s="2">
        <v>100</v>
      </c>
      <c r="K36" s="2">
        <v>100</v>
      </c>
      <c r="L36" s="2">
        <v>100</v>
      </c>
      <c r="M36" s="2">
        <v>100</v>
      </c>
      <c r="N36" s="2">
        <v>100</v>
      </c>
      <c r="O36" s="2">
        <v>100</v>
      </c>
      <c r="P36" s="2">
        <v>100</v>
      </c>
      <c r="Q36" s="2">
        <v>100</v>
      </c>
      <c r="R36" s="2">
        <v>100</v>
      </c>
      <c r="S36" s="2">
        <v>100</v>
      </c>
      <c r="T36" s="2">
        <v>108.16217508570423</v>
      </c>
      <c r="U36" s="2">
        <v>108.16217508570423</v>
      </c>
      <c r="V36" s="2">
        <v>108.16217508570423</v>
      </c>
      <c r="W36" s="2">
        <v>108.16217508570423</v>
      </c>
      <c r="X36" s="2">
        <v>121.58363261791922</v>
      </c>
      <c r="Y36" s="2">
        <v>130.5312709727292</v>
      </c>
      <c r="Z36" s="2">
        <v>148.42654768234922</v>
      </c>
      <c r="AA36" s="2">
        <v>148.42654768234922</v>
      </c>
      <c r="AB36" s="2">
        <v>148.42654768234922</v>
      </c>
      <c r="AC36" s="70">
        <v>106.3176461108964</v>
      </c>
      <c r="AD36" s="32">
        <v>100</v>
      </c>
      <c r="AE36" s="32">
        <v>100</v>
      </c>
    </row>
    <row r="37" spans="1:31">
      <c r="A37" s="9"/>
      <c r="B37" s="30" t="s">
        <v>64</v>
      </c>
      <c r="C37" s="31"/>
      <c r="D37" s="31"/>
      <c r="E37" s="31"/>
      <c r="F37" s="7"/>
      <c r="G37" s="2">
        <v>100.00000000000001</v>
      </c>
      <c r="H37" s="2">
        <v>100.00000000000001</v>
      </c>
      <c r="I37" s="2">
        <v>100.00000000000001</v>
      </c>
      <c r="J37" s="2">
        <v>100.00000000000001</v>
      </c>
      <c r="K37" s="2">
        <v>100.61554178761861</v>
      </c>
      <c r="L37" s="2">
        <v>100.61554178761861</v>
      </c>
      <c r="M37" s="2">
        <v>102.603736718609</v>
      </c>
      <c r="N37" s="2">
        <v>100.28481454777453</v>
      </c>
      <c r="O37" s="2">
        <v>100.28481454777453</v>
      </c>
      <c r="P37" s="2">
        <v>100.44659981550716</v>
      </c>
      <c r="Q37" s="2">
        <v>102.06445249283354</v>
      </c>
      <c r="R37" s="2">
        <v>102.06445249283354</v>
      </c>
      <c r="S37" s="2">
        <v>106.88019914022557</v>
      </c>
      <c r="T37" s="2">
        <v>109.18437838923785</v>
      </c>
      <c r="U37" s="2">
        <v>109.18437838923785</v>
      </c>
      <c r="V37" s="2">
        <v>109.18437838923785</v>
      </c>
      <c r="W37" s="2">
        <v>109.38750717915198</v>
      </c>
      <c r="X37" s="2">
        <v>109.38750717915198</v>
      </c>
      <c r="Y37" s="2">
        <v>111.42651659126521</v>
      </c>
      <c r="Z37" s="2">
        <v>111.42651659126521</v>
      </c>
      <c r="AA37" s="2">
        <v>111.42856839722396</v>
      </c>
      <c r="AB37" s="2">
        <v>114.53535071784695</v>
      </c>
      <c r="AC37" s="70">
        <v>98.164664807763742</v>
      </c>
      <c r="AD37" s="32">
        <v>98.225950878578772</v>
      </c>
      <c r="AE37" s="32">
        <v>98.225950878578772</v>
      </c>
    </row>
    <row r="38" spans="1:31">
      <c r="A38" s="9" t="s">
        <v>65</v>
      </c>
      <c r="B38" s="10"/>
      <c r="C38" s="6"/>
      <c r="D38" s="18"/>
      <c r="E38" s="27"/>
      <c r="F38" s="7"/>
      <c r="G38" s="2">
        <v>100</v>
      </c>
      <c r="H38" s="2">
        <v>100</v>
      </c>
      <c r="I38" s="2">
        <v>103.08864359325052</v>
      </c>
      <c r="J38" s="2">
        <v>105.29986355070461</v>
      </c>
      <c r="K38" s="2">
        <v>105.29986355070461</v>
      </c>
      <c r="L38" s="2">
        <v>105.29986355070461</v>
      </c>
      <c r="M38" s="2">
        <v>105.29986355070461</v>
      </c>
      <c r="N38" s="2">
        <v>106.89497514940452</v>
      </c>
      <c r="O38" s="2">
        <v>106.89497514940452</v>
      </c>
      <c r="P38" s="2">
        <v>106.89497514940452</v>
      </c>
      <c r="Q38" s="2">
        <v>106.89497514940452</v>
      </c>
      <c r="R38" s="2">
        <v>106.89497514940452</v>
      </c>
      <c r="S38" s="2">
        <v>107.09280617847962</v>
      </c>
      <c r="T38" s="2">
        <v>110.24155213419583</v>
      </c>
      <c r="U38" s="2">
        <v>109.67800871482871</v>
      </c>
      <c r="V38" s="2">
        <v>109.69837775408294</v>
      </c>
      <c r="W38" s="2">
        <v>109.90885782637669</v>
      </c>
      <c r="X38" s="2">
        <v>109.90206814662525</v>
      </c>
      <c r="Y38" s="2">
        <v>109.90206814662525</v>
      </c>
      <c r="Z38" s="2">
        <v>109.90885782637669</v>
      </c>
      <c r="AA38" s="2">
        <v>110.92052010933695</v>
      </c>
      <c r="AB38" s="2">
        <v>110.92052010933695</v>
      </c>
      <c r="AC38" s="66">
        <v>103.42499647371758</v>
      </c>
      <c r="AD38" s="11">
        <v>100.10645324493257</v>
      </c>
      <c r="AE38" s="11">
        <v>100.62099947271732</v>
      </c>
    </row>
    <row r="39" spans="1:31">
      <c r="A39" s="9"/>
      <c r="B39" s="12" t="s">
        <v>66</v>
      </c>
      <c r="C39" s="13"/>
      <c r="D39" s="18"/>
      <c r="E39" s="27"/>
      <c r="F39" s="7"/>
      <c r="G39" s="2">
        <v>99.999999999999972</v>
      </c>
      <c r="H39" s="2">
        <v>99.999999999999972</v>
      </c>
      <c r="I39" s="2">
        <v>99.999999999999972</v>
      </c>
      <c r="J39" s="2">
        <v>104.86873255821993</v>
      </c>
      <c r="K39" s="2">
        <v>104.86873255821993</v>
      </c>
      <c r="L39" s="2">
        <v>104.86873255821993</v>
      </c>
      <c r="M39" s="2">
        <v>104.86873255821993</v>
      </c>
      <c r="N39" s="2">
        <v>108.38089865838764</v>
      </c>
      <c r="O39" s="2">
        <v>108.38089865838764</v>
      </c>
      <c r="P39" s="2">
        <v>108.38089865838764</v>
      </c>
      <c r="Q39" s="2">
        <v>108.38089865838764</v>
      </c>
      <c r="R39" s="2">
        <v>108.38089865838764</v>
      </c>
      <c r="S39" s="2">
        <v>108.81648914274321</v>
      </c>
      <c r="T39" s="2">
        <v>115.74949546826943</v>
      </c>
      <c r="U39" s="2">
        <v>114.50866812108757</v>
      </c>
      <c r="V39" s="2">
        <v>114.55351730231102</v>
      </c>
      <c r="W39" s="2">
        <v>115.0169588416199</v>
      </c>
      <c r="X39" s="2">
        <v>115.0020091145454</v>
      </c>
      <c r="Y39" s="2">
        <v>115.0020091145454</v>
      </c>
      <c r="Z39" s="2">
        <v>115.0169588416199</v>
      </c>
      <c r="AA39" s="2">
        <v>117.24446817571744</v>
      </c>
      <c r="AB39" s="2">
        <v>117.24446817571744</v>
      </c>
      <c r="AC39" s="67">
        <v>107.02521905041694</v>
      </c>
      <c r="AD39" s="14">
        <v>100.21122841803954</v>
      </c>
      <c r="AE39" s="14">
        <v>101.23847524783926</v>
      </c>
    </row>
    <row r="40" spans="1:31">
      <c r="A40" s="9"/>
      <c r="B40" s="12" t="s">
        <v>67</v>
      </c>
      <c r="C40" s="6"/>
      <c r="D40" s="18"/>
      <c r="E40" s="28"/>
      <c r="F40" s="7"/>
      <c r="G40" s="2">
        <v>99.999999999999986</v>
      </c>
      <c r="H40" s="2">
        <v>99.999999999999986</v>
      </c>
      <c r="I40" s="2">
        <v>161.82803584211746</v>
      </c>
      <c r="J40" s="2">
        <v>161.82803584211746</v>
      </c>
      <c r="K40" s="2">
        <v>161.82803584211746</v>
      </c>
      <c r="L40" s="2">
        <v>161.82803584211746</v>
      </c>
      <c r="M40" s="2">
        <v>161.82803584211746</v>
      </c>
      <c r="N40" s="2">
        <v>161.82803584211746</v>
      </c>
      <c r="O40" s="2">
        <v>161.82803584211746</v>
      </c>
      <c r="P40" s="2">
        <v>161.82803584211746</v>
      </c>
      <c r="Q40" s="2">
        <v>161.82803584211746</v>
      </c>
      <c r="R40" s="2">
        <v>161.82803584211746</v>
      </c>
      <c r="S40" s="2">
        <v>161.82803584211746</v>
      </c>
      <c r="T40" s="2">
        <v>161.82803584211746</v>
      </c>
      <c r="U40" s="2">
        <v>161.82803584211746</v>
      </c>
      <c r="V40" s="2">
        <v>161.82803584211746</v>
      </c>
      <c r="W40" s="2">
        <v>161.82803584211746</v>
      </c>
      <c r="X40" s="2">
        <v>161.82803584211746</v>
      </c>
      <c r="Y40" s="2">
        <v>161.82803584211746</v>
      </c>
      <c r="Z40" s="2">
        <v>161.82803584211746</v>
      </c>
      <c r="AA40" s="2">
        <v>161.82803584211746</v>
      </c>
      <c r="AB40" s="2">
        <v>161.82803584211746</v>
      </c>
      <c r="AC40" s="67">
        <v>100</v>
      </c>
      <c r="AD40" s="14">
        <v>100</v>
      </c>
      <c r="AE40" s="14">
        <v>100</v>
      </c>
    </row>
    <row r="41" spans="1:31">
      <c r="A41" s="9"/>
      <c r="B41" s="12" t="s">
        <v>68</v>
      </c>
      <c r="C41" s="6"/>
      <c r="D41" s="18"/>
      <c r="E41" s="40"/>
      <c r="F41" s="7"/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2">
        <v>100</v>
      </c>
      <c r="Q41" s="2">
        <v>100</v>
      </c>
      <c r="R41" s="2">
        <v>100</v>
      </c>
      <c r="S41" s="2">
        <v>100</v>
      </c>
      <c r="T41" s="2">
        <v>100</v>
      </c>
      <c r="U41" s="2">
        <v>100</v>
      </c>
      <c r="V41" s="2">
        <v>100</v>
      </c>
      <c r="W41" s="2">
        <v>100</v>
      </c>
      <c r="X41" s="2">
        <v>100</v>
      </c>
      <c r="Y41" s="2">
        <v>100</v>
      </c>
      <c r="Z41" s="2">
        <v>100</v>
      </c>
      <c r="AA41" s="2">
        <v>100</v>
      </c>
      <c r="AB41" s="2">
        <v>100</v>
      </c>
      <c r="AC41" s="67">
        <v>100</v>
      </c>
      <c r="AD41" s="14">
        <v>100</v>
      </c>
      <c r="AE41" s="14">
        <v>100</v>
      </c>
    </row>
    <row r="42" spans="1:31">
      <c r="A42" s="9" t="s">
        <v>69</v>
      </c>
      <c r="B42" s="10"/>
      <c r="C42" s="6"/>
      <c r="D42" s="18"/>
      <c r="E42" s="41"/>
      <c r="F42" s="7"/>
      <c r="G42" s="2">
        <v>100</v>
      </c>
      <c r="H42" s="2">
        <v>100</v>
      </c>
      <c r="I42" s="2">
        <v>107.27784860847136</v>
      </c>
      <c r="J42" s="2">
        <v>111.57608836365689</v>
      </c>
      <c r="K42" s="2">
        <v>106.76836645717074</v>
      </c>
      <c r="L42" s="2">
        <v>111.31298274712012</v>
      </c>
      <c r="M42" s="2">
        <v>120.70672447967704</v>
      </c>
      <c r="N42" s="2">
        <v>117.55745312188824</v>
      </c>
      <c r="O42" s="2">
        <v>119.01208065547924</v>
      </c>
      <c r="P42" s="2">
        <v>114.43784122788756</v>
      </c>
      <c r="Q42" s="2">
        <v>114.03401929841863</v>
      </c>
      <c r="R42" s="2">
        <v>114.32781106628677</v>
      </c>
      <c r="S42" s="2">
        <v>114.32781106628677</v>
      </c>
      <c r="T42" s="2">
        <v>121.62149067568477</v>
      </c>
      <c r="U42" s="2">
        <v>121.10270314125962</v>
      </c>
      <c r="V42" s="2">
        <v>121.10270314125962</v>
      </c>
      <c r="W42" s="2">
        <v>120.41398220174936</v>
      </c>
      <c r="X42" s="2">
        <v>121.07685693508043</v>
      </c>
      <c r="Y42" s="2">
        <v>113.03008387262767</v>
      </c>
      <c r="Z42" s="2">
        <v>121.94090463560751</v>
      </c>
      <c r="AA42" s="2">
        <v>129.21310964266692</v>
      </c>
      <c r="AB42" s="2">
        <v>129.21310964266692</v>
      </c>
      <c r="AC42" s="66">
        <v>100.27222417415373</v>
      </c>
      <c r="AD42" s="11">
        <v>100.33996312834405</v>
      </c>
      <c r="AE42" s="11">
        <v>100.33996312834405</v>
      </c>
    </row>
    <row r="43" spans="1:31">
      <c r="A43" s="9"/>
      <c r="B43" s="12" t="s">
        <v>70</v>
      </c>
      <c r="C43" s="6"/>
      <c r="D43" s="18"/>
      <c r="E43" s="42"/>
      <c r="F43" s="7"/>
      <c r="G43" s="2">
        <v>100</v>
      </c>
      <c r="H43" s="2">
        <v>100</v>
      </c>
      <c r="I43" s="2">
        <v>100</v>
      </c>
      <c r="J43" s="2">
        <v>109.10430241344655</v>
      </c>
      <c r="K43" s="2">
        <v>109.10430241344655</v>
      </c>
      <c r="L43" s="2">
        <v>109.10430241344655</v>
      </c>
      <c r="M43" s="2">
        <v>109.10430241344655</v>
      </c>
      <c r="N43" s="2">
        <v>109.10430241344655</v>
      </c>
      <c r="O43" s="2">
        <v>109.10430241344655</v>
      </c>
      <c r="P43" s="2">
        <v>109.10430241344655</v>
      </c>
      <c r="Q43" s="2">
        <v>109.10430241344655</v>
      </c>
      <c r="R43" s="2">
        <v>109.10430241344655</v>
      </c>
      <c r="S43" s="2">
        <v>109.10430241344655</v>
      </c>
      <c r="T43" s="2">
        <v>109.10430241344655</v>
      </c>
      <c r="U43" s="2">
        <v>109.10430241344655</v>
      </c>
      <c r="V43" s="2">
        <v>109.10430241344655</v>
      </c>
      <c r="W43" s="2">
        <v>109.10430241344655</v>
      </c>
      <c r="X43" s="2">
        <v>111.42334825994924</v>
      </c>
      <c r="Y43" s="2">
        <v>109.19024289972864</v>
      </c>
      <c r="Z43" s="2">
        <v>109.20252011205466</v>
      </c>
      <c r="AA43" s="2">
        <v>109.19024289972864</v>
      </c>
      <c r="AB43" s="2">
        <v>109.19024289972864</v>
      </c>
      <c r="AC43" s="67">
        <v>100</v>
      </c>
      <c r="AD43" s="14">
        <v>100</v>
      </c>
      <c r="AE43" s="14">
        <v>100</v>
      </c>
    </row>
    <row r="44" spans="1:31">
      <c r="A44" s="9"/>
      <c r="B44" s="12" t="s">
        <v>71</v>
      </c>
      <c r="C44" s="6"/>
      <c r="D44" s="18"/>
      <c r="E44" s="42"/>
      <c r="F44" s="7"/>
      <c r="G44" s="2">
        <v>100.00000000000001</v>
      </c>
      <c r="H44" s="2">
        <v>100.00000000000001</v>
      </c>
      <c r="I44" s="2">
        <v>100.00000000000001</v>
      </c>
      <c r="J44" s="2">
        <v>103.65055437900747</v>
      </c>
      <c r="K44" s="2">
        <v>101.13458544549435</v>
      </c>
      <c r="L44" s="2">
        <v>110.91738563111622</v>
      </c>
      <c r="M44" s="2">
        <v>122.69856441106799</v>
      </c>
      <c r="N44" s="2">
        <v>123.75259771768278</v>
      </c>
      <c r="O44" s="2">
        <v>126.88384788221171</v>
      </c>
      <c r="P44" s="2">
        <v>126.88384788221171</v>
      </c>
      <c r="Q44" s="2">
        <v>126.01457554005523</v>
      </c>
      <c r="R44" s="2">
        <v>126.64699552402413</v>
      </c>
      <c r="S44" s="2">
        <v>126.64699552402413</v>
      </c>
      <c r="T44" s="2">
        <v>142.34746519722509</v>
      </c>
      <c r="U44" s="2">
        <v>140.0491584262162</v>
      </c>
      <c r="V44" s="2">
        <v>140.0491584262162</v>
      </c>
      <c r="W44" s="2">
        <v>131.59803934504916</v>
      </c>
      <c r="X44" s="2">
        <v>131.59803934504916</v>
      </c>
      <c r="Y44" s="2">
        <v>131.59803934504916</v>
      </c>
      <c r="Z44" s="2">
        <v>135.23016027246493</v>
      </c>
      <c r="AA44" s="2">
        <v>135.23016027246493</v>
      </c>
      <c r="AB44" s="2">
        <v>135.23016027246493</v>
      </c>
      <c r="AC44" s="67">
        <v>100</v>
      </c>
      <c r="AD44" s="14">
        <v>100</v>
      </c>
      <c r="AE44" s="14">
        <v>100</v>
      </c>
    </row>
    <row r="45" spans="1:31">
      <c r="A45" s="9"/>
      <c r="B45" s="12" t="s">
        <v>72</v>
      </c>
      <c r="C45" s="6"/>
      <c r="D45" s="18"/>
      <c r="E45" s="42"/>
      <c r="F45" s="7"/>
      <c r="G45" s="2">
        <v>100.00000000000001</v>
      </c>
      <c r="H45" s="2">
        <v>100.00000000000001</v>
      </c>
      <c r="I45" s="2">
        <v>129.15700868403761</v>
      </c>
      <c r="J45" s="2">
        <v>129.15700868403761</v>
      </c>
      <c r="K45" s="2">
        <v>114.5785043420188</v>
      </c>
      <c r="L45" s="2">
        <v>114.5785043420188</v>
      </c>
      <c r="M45" s="2">
        <v>130.28617919512897</v>
      </c>
      <c r="N45" s="2">
        <v>115.70767485311019</v>
      </c>
      <c r="O45" s="2">
        <v>115.70767485311019</v>
      </c>
      <c r="P45" s="2">
        <v>97.382047887207747</v>
      </c>
      <c r="Q45" s="2">
        <v>97.382047887207747</v>
      </c>
      <c r="R45" s="2">
        <v>97.382047887207747</v>
      </c>
      <c r="S45" s="2">
        <v>97.382047887207747</v>
      </c>
      <c r="T45" s="2">
        <v>97.382047887207747</v>
      </c>
      <c r="U45" s="2">
        <v>99.581067085905005</v>
      </c>
      <c r="V45" s="2">
        <v>99.581067085905005</v>
      </c>
      <c r="W45" s="2">
        <v>112.55039937458984</v>
      </c>
      <c r="X45" s="2">
        <v>112.55039937458984</v>
      </c>
      <c r="Y45" s="2">
        <v>82.870112456039976</v>
      </c>
      <c r="Z45" s="2">
        <v>111.79537840866739</v>
      </c>
      <c r="AA45" s="2">
        <v>140.9438365555863</v>
      </c>
      <c r="AB45" s="2">
        <v>140.9438365555863</v>
      </c>
      <c r="AC45" s="67">
        <v>101.30840982067465</v>
      </c>
      <c r="AD45" s="14">
        <v>101.63820068779343</v>
      </c>
      <c r="AE45" s="14">
        <v>101.63820068779343</v>
      </c>
    </row>
    <row r="46" spans="1:31">
      <c r="A46" s="9" t="s">
        <v>73</v>
      </c>
      <c r="B46" s="10"/>
      <c r="C46" s="6"/>
      <c r="D46" s="18"/>
      <c r="E46" s="41"/>
      <c r="F46" s="7"/>
      <c r="G46" s="2">
        <v>100.00000000000001</v>
      </c>
      <c r="H46" s="2">
        <v>100.00000000000001</v>
      </c>
      <c r="I46" s="2">
        <v>100.00000000000001</v>
      </c>
      <c r="J46" s="2">
        <v>100.00000000000001</v>
      </c>
      <c r="K46" s="2">
        <v>100.00000000000001</v>
      </c>
      <c r="L46" s="2">
        <v>100.00000000000001</v>
      </c>
      <c r="M46" s="2">
        <v>100.00000000000001</v>
      </c>
      <c r="N46" s="2">
        <v>100.00000000000001</v>
      </c>
      <c r="O46" s="2">
        <v>100.00000000000001</v>
      </c>
      <c r="P46" s="2">
        <v>100.00000000000001</v>
      </c>
      <c r="Q46" s="2">
        <v>100.00000000000001</v>
      </c>
      <c r="R46" s="2">
        <v>100.00000000000001</v>
      </c>
      <c r="S46" s="2">
        <v>100.00000000000001</v>
      </c>
      <c r="T46" s="2">
        <v>100.00000000000001</v>
      </c>
      <c r="U46" s="2">
        <v>100.00000000000001</v>
      </c>
      <c r="V46" s="2">
        <v>100.00000000000001</v>
      </c>
      <c r="W46" s="2">
        <v>100.00000000000001</v>
      </c>
      <c r="X46" s="2">
        <v>100.00000000000001</v>
      </c>
      <c r="Y46" s="2">
        <v>100.00000000000001</v>
      </c>
      <c r="Z46" s="2">
        <v>100.00000000000001</v>
      </c>
      <c r="AA46" s="2">
        <v>100.00000000000001</v>
      </c>
      <c r="AB46" s="2">
        <v>100.00000000000001</v>
      </c>
      <c r="AC46" s="66">
        <v>100</v>
      </c>
      <c r="AD46" s="11">
        <v>100</v>
      </c>
      <c r="AE46" s="11">
        <v>100</v>
      </c>
    </row>
    <row r="47" spans="1:31">
      <c r="A47" s="9" t="s">
        <v>74</v>
      </c>
      <c r="B47" s="10"/>
      <c r="C47" s="6"/>
      <c r="D47" s="6"/>
      <c r="E47" s="43"/>
      <c r="F47" s="7"/>
      <c r="G47" s="2">
        <v>100</v>
      </c>
      <c r="H47" s="2">
        <v>100</v>
      </c>
      <c r="I47" s="2">
        <v>100</v>
      </c>
      <c r="J47" s="2">
        <v>100</v>
      </c>
      <c r="K47" s="2">
        <v>100</v>
      </c>
      <c r="L47" s="2">
        <v>100</v>
      </c>
      <c r="M47" s="2">
        <v>100.09431813523176</v>
      </c>
      <c r="N47" s="2">
        <v>100.03910607534335</v>
      </c>
      <c r="O47" s="2">
        <v>100.03910607534335</v>
      </c>
      <c r="P47" s="2">
        <v>100.03910607534335</v>
      </c>
      <c r="Q47" s="2">
        <v>100.03910607534335</v>
      </c>
      <c r="R47" s="2">
        <v>99.988316480339876</v>
      </c>
      <c r="S47" s="2">
        <v>101.42820395105718</v>
      </c>
      <c r="T47" s="2">
        <v>102.46873010739408</v>
      </c>
      <c r="U47" s="2">
        <v>102.33329118738479</v>
      </c>
      <c r="V47" s="2">
        <v>102.33329118738479</v>
      </c>
      <c r="W47" s="2">
        <v>102.33329118738479</v>
      </c>
      <c r="X47" s="2">
        <v>102.33329118738479</v>
      </c>
      <c r="Y47" s="2">
        <v>102.33329118738479</v>
      </c>
      <c r="Z47" s="2">
        <v>102.33329118738479</v>
      </c>
      <c r="AA47" s="2">
        <v>104.19045830649958</v>
      </c>
      <c r="AB47" s="2">
        <v>104.19045830649958</v>
      </c>
      <c r="AC47" s="66">
        <v>100</v>
      </c>
      <c r="AD47" s="11">
        <v>100</v>
      </c>
      <c r="AE47" s="11">
        <v>100</v>
      </c>
    </row>
    <row r="48" spans="1:31">
      <c r="A48" s="9"/>
      <c r="B48" s="30" t="s">
        <v>75</v>
      </c>
      <c r="C48" s="31"/>
      <c r="D48" s="31"/>
      <c r="E48" s="31"/>
      <c r="F48" s="7"/>
      <c r="G48" s="2">
        <v>100.00000000000001</v>
      </c>
      <c r="H48" s="2">
        <v>100.00000000000001</v>
      </c>
      <c r="I48" s="2">
        <v>100.00000000000001</v>
      </c>
      <c r="J48" s="2">
        <v>100.00000000000001</v>
      </c>
      <c r="K48" s="2">
        <v>100.00000000000001</v>
      </c>
      <c r="L48" s="2">
        <v>100.00000000000001</v>
      </c>
      <c r="M48" s="2">
        <v>100.22306562982942</v>
      </c>
      <c r="N48" s="2">
        <v>100.29268577305777</v>
      </c>
      <c r="O48" s="2">
        <v>100.29268577305777</v>
      </c>
      <c r="P48" s="2">
        <v>100.29268577305777</v>
      </c>
      <c r="Q48" s="2">
        <v>100.29268577305777</v>
      </c>
      <c r="R48" s="2">
        <v>100.29268577305777</v>
      </c>
      <c r="S48" s="2">
        <v>100.29268577305777</v>
      </c>
      <c r="T48" s="2">
        <v>100.29268577305777</v>
      </c>
      <c r="U48" s="2">
        <v>100.29268577305777</v>
      </c>
      <c r="V48" s="2">
        <v>100.29268577305777</v>
      </c>
      <c r="W48" s="2">
        <v>100.29268577305777</v>
      </c>
      <c r="X48" s="2">
        <v>100.29268577305777</v>
      </c>
      <c r="Y48" s="2">
        <v>100.29268577305777</v>
      </c>
      <c r="Z48" s="2">
        <v>100.29268577305777</v>
      </c>
      <c r="AA48" s="2">
        <v>100.29268577305777</v>
      </c>
      <c r="AB48" s="2">
        <v>100.29268577305777</v>
      </c>
      <c r="AC48" s="70">
        <v>100</v>
      </c>
      <c r="AD48" s="32">
        <v>100</v>
      </c>
      <c r="AE48" s="32">
        <v>100</v>
      </c>
    </row>
    <row r="49" spans="1:31">
      <c r="A49" s="9"/>
      <c r="B49" s="12" t="s">
        <v>76</v>
      </c>
      <c r="C49" s="6"/>
      <c r="D49" s="18"/>
      <c r="E49" s="27"/>
      <c r="F49" s="7"/>
      <c r="G49" s="2">
        <v>100</v>
      </c>
      <c r="H49" s="2">
        <v>100</v>
      </c>
      <c r="I49" s="2">
        <v>100</v>
      </c>
      <c r="J49" s="2">
        <v>100</v>
      </c>
      <c r="K49" s="2">
        <v>100</v>
      </c>
      <c r="L49" s="2">
        <v>100</v>
      </c>
      <c r="M49" s="2">
        <v>100</v>
      </c>
      <c r="N49" s="2">
        <v>99.253314208843818</v>
      </c>
      <c r="O49" s="2">
        <v>99.253314208843818</v>
      </c>
      <c r="P49" s="2">
        <v>99.253314208843818</v>
      </c>
      <c r="Q49" s="2">
        <v>99.253314208843818</v>
      </c>
      <c r="R49" s="2">
        <v>98.805302734150118</v>
      </c>
      <c r="S49" s="2">
        <v>98.805302734150118</v>
      </c>
      <c r="T49" s="2">
        <v>101.63313790734826</v>
      </c>
      <c r="U49" s="2">
        <v>100.4384406414984</v>
      </c>
      <c r="V49" s="2">
        <v>100.4384406414984</v>
      </c>
      <c r="W49" s="2">
        <v>100.4384406414984</v>
      </c>
      <c r="X49" s="2">
        <v>100.4384406414984</v>
      </c>
      <c r="Y49" s="2">
        <v>100.4384406414984</v>
      </c>
      <c r="Z49" s="2">
        <v>100.4384406414984</v>
      </c>
      <c r="AA49" s="2">
        <v>100.4384406414984</v>
      </c>
      <c r="AB49" s="2">
        <v>100.4384406414984</v>
      </c>
      <c r="AC49" s="67">
        <v>100</v>
      </c>
      <c r="AD49" s="14">
        <v>100</v>
      </c>
      <c r="AE49" s="14">
        <v>100</v>
      </c>
    </row>
    <row r="50" spans="1:31">
      <c r="A50" s="9"/>
      <c r="B50" s="12" t="s">
        <v>77</v>
      </c>
      <c r="C50" s="6"/>
      <c r="D50" s="18"/>
      <c r="E50" s="27"/>
      <c r="F50" s="7"/>
      <c r="G50" s="2">
        <v>100</v>
      </c>
      <c r="H50" s="2">
        <v>100</v>
      </c>
      <c r="I50" s="2">
        <v>100</v>
      </c>
      <c r="J50" s="2">
        <v>100</v>
      </c>
      <c r="K50" s="2">
        <v>100</v>
      </c>
      <c r="L50" s="2">
        <v>100</v>
      </c>
      <c r="M50" s="2">
        <v>100</v>
      </c>
      <c r="N50" s="2">
        <v>100</v>
      </c>
      <c r="O50" s="2">
        <v>100</v>
      </c>
      <c r="P50" s="2">
        <v>100</v>
      </c>
      <c r="Q50" s="2">
        <v>100</v>
      </c>
      <c r="R50" s="2">
        <v>100</v>
      </c>
      <c r="S50" s="2">
        <v>103.10450086389184</v>
      </c>
      <c r="T50" s="2">
        <v>104.65675129583776</v>
      </c>
      <c r="U50" s="2">
        <v>104.65675129583776</v>
      </c>
      <c r="V50" s="2">
        <v>104.65675129583776</v>
      </c>
      <c r="W50" s="2">
        <v>104.65675129583776</v>
      </c>
      <c r="X50" s="2">
        <v>104.65675129583776</v>
      </c>
      <c r="Y50" s="2">
        <v>104.65675129583776</v>
      </c>
      <c r="Z50" s="2">
        <v>104.65675129583776</v>
      </c>
      <c r="AA50" s="2">
        <v>108.66093706933511</v>
      </c>
      <c r="AB50" s="2">
        <v>108.66093706933511</v>
      </c>
      <c r="AC50" s="67">
        <v>100</v>
      </c>
      <c r="AD50" s="14">
        <v>100</v>
      </c>
      <c r="AE50" s="14">
        <v>100</v>
      </c>
    </row>
    <row r="51" spans="1:31">
      <c r="A51" s="9" t="s">
        <v>78</v>
      </c>
      <c r="B51" s="10"/>
      <c r="C51" s="6"/>
      <c r="D51" s="18"/>
      <c r="E51" s="27"/>
      <c r="F51" s="7"/>
      <c r="G51" s="2">
        <v>100</v>
      </c>
      <c r="H51" s="2">
        <v>100</v>
      </c>
      <c r="I51" s="2">
        <v>100</v>
      </c>
      <c r="J51" s="2">
        <v>100</v>
      </c>
      <c r="K51" s="2">
        <v>100</v>
      </c>
      <c r="L51" s="2">
        <v>100</v>
      </c>
      <c r="M51" s="2">
        <v>100</v>
      </c>
      <c r="N51" s="2">
        <v>100</v>
      </c>
      <c r="O51" s="2">
        <v>128.57142857142858</v>
      </c>
      <c r="P51" s="2">
        <v>128.57142857142858</v>
      </c>
      <c r="Q51" s="2">
        <v>128.57142857142858</v>
      </c>
      <c r="R51" s="2">
        <v>128.57142857142858</v>
      </c>
      <c r="S51" s="2">
        <v>128.57142857142858</v>
      </c>
      <c r="T51" s="2">
        <v>128.57142857142858</v>
      </c>
      <c r="U51" s="2">
        <v>128.57142857142858</v>
      </c>
      <c r="V51" s="2">
        <v>128.57142857142858</v>
      </c>
      <c r="W51" s="2">
        <v>128.57142857142858</v>
      </c>
      <c r="X51" s="2">
        <v>128.57142857142858</v>
      </c>
      <c r="Y51" s="2">
        <v>128.57142857142858</v>
      </c>
      <c r="Z51" s="2">
        <v>128.57142857142858</v>
      </c>
      <c r="AA51" s="2">
        <v>152.38095238095238</v>
      </c>
      <c r="AB51" s="2">
        <v>152.38095238095238</v>
      </c>
      <c r="AC51" s="66">
        <v>100</v>
      </c>
      <c r="AD51" s="11">
        <v>100</v>
      </c>
      <c r="AE51" s="11">
        <v>100</v>
      </c>
    </row>
    <row r="52" spans="1:31">
      <c r="A52" s="9" t="s">
        <v>79</v>
      </c>
      <c r="B52" s="10"/>
      <c r="C52" s="6"/>
      <c r="D52" s="18"/>
      <c r="E52" s="27"/>
      <c r="F52" s="7"/>
      <c r="G52" s="2">
        <v>100</v>
      </c>
      <c r="H52" s="2">
        <v>100</v>
      </c>
      <c r="I52" s="2">
        <v>100</v>
      </c>
      <c r="J52" s="2">
        <v>100</v>
      </c>
      <c r="K52" s="2">
        <v>100</v>
      </c>
      <c r="L52" s="2">
        <v>102.63515992172829</v>
      </c>
      <c r="M52" s="2">
        <v>102.63515992172829</v>
      </c>
      <c r="N52" s="2">
        <v>102.63515992172829</v>
      </c>
      <c r="O52" s="2">
        <v>102.77788596851848</v>
      </c>
      <c r="P52" s="2">
        <v>102.77788596851848</v>
      </c>
      <c r="Q52" s="2">
        <v>113.31852565543164</v>
      </c>
      <c r="R52" s="2">
        <v>113.31852565543164</v>
      </c>
      <c r="S52" s="2">
        <v>113.31852565543164</v>
      </c>
      <c r="T52" s="2">
        <v>113.31852565543164</v>
      </c>
      <c r="U52" s="2">
        <v>115.45941635728435</v>
      </c>
      <c r="V52" s="2">
        <v>115.45941635728435</v>
      </c>
      <c r="W52" s="2">
        <v>115.45941635728435</v>
      </c>
      <c r="X52" s="2">
        <v>115.45941635728435</v>
      </c>
      <c r="Y52" s="2">
        <v>115.45941635728435</v>
      </c>
      <c r="Z52" s="2">
        <v>115.45941635728435</v>
      </c>
      <c r="AA52" s="2">
        <v>115.45941635728435</v>
      </c>
      <c r="AB52" s="2">
        <v>115.45941635728435</v>
      </c>
      <c r="AC52" s="66">
        <v>100</v>
      </c>
      <c r="AD52" s="11">
        <v>100</v>
      </c>
      <c r="AE52" s="11">
        <v>100</v>
      </c>
    </row>
    <row r="53" spans="1:31">
      <c r="A53" s="9"/>
      <c r="B53" s="12" t="s">
        <v>80</v>
      </c>
      <c r="C53" s="6"/>
      <c r="D53" s="18"/>
      <c r="E53" s="27"/>
      <c r="F53" s="7"/>
      <c r="G53" s="2">
        <v>100</v>
      </c>
      <c r="H53" s="2">
        <v>100</v>
      </c>
      <c r="I53" s="2">
        <v>100</v>
      </c>
      <c r="J53" s="2">
        <v>100</v>
      </c>
      <c r="K53" s="2">
        <v>100</v>
      </c>
      <c r="L53" s="2">
        <v>106.49004355698257</v>
      </c>
      <c r="M53" s="2">
        <v>106.49004355698257</v>
      </c>
      <c r="N53" s="2">
        <v>106.49004355698257</v>
      </c>
      <c r="O53" s="2">
        <v>106.84155856476119</v>
      </c>
      <c r="P53" s="2">
        <v>106.84155856476119</v>
      </c>
      <c r="Q53" s="2">
        <v>132.8017327926915</v>
      </c>
      <c r="R53" s="2">
        <v>132.8017327926915</v>
      </c>
      <c r="S53" s="2">
        <v>132.8017327926915</v>
      </c>
      <c r="T53" s="2">
        <v>132.8017327926915</v>
      </c>
      <c r="U53" s="2">
        <v>138.07445790937066</v>
      </c>
      <c r="V53" s="2">
        <v>138.07445790937066</v>
      </c>
      <c r="W53" s="2">
        <v>138.07445790937066</v>
      </c>
      <c r="X53" s="2">
        <v>138.07445790937066</v>
      </c>
      <c r="Y53" s="2">
        <v>138.07445790937066</v>
      </c>
      <c r="Z53" s="2">
        <v>138.07445790937066</v>
      </c>
      <c r="AA53" s="2">
        <v>138.07445790937066</v>
      </c>
      <c r="AB53" s="2">
        <v>138.07445790937066</v>
      </c>
      <c r="AC53" s="67">
        <v>100</v>
      </c>
      <c r="AD53" s="14">
        <v>100</v>
      </c>
      <c r="AE53" s="14">
        <v>100</v>
      </c>
    </row>
    <row r="54" spans="1:31">
      <c r="A54" s="9"/>
      <c r="B54" s="12" t="s">
        <v>81</v>
      </c>
      <c r="C54" s="6"/>
      <c r="D54" s="18"/>
      <c r="E54" s="42"/>
      <c r="F54" s="7"/>
      <c r="G54" s="2">
        <v>100</v>
      </c>
      <c r="H54" s="2">
        <v>100</v>
      </c>
      <c r="I54" s="2">
        <v>100</v>
      </c>
      <c r="J54" s="2">
        <v>100</v>
      </c>
      <c r="K54" s="2">
        <v>100</v>
      </c>
      <c r="L54" s="2">
        <v>100</v>
      </c>
      <c r="M54" s="2">
        <v>100</v>
      </c>
      <c r="N54" s="2">
        <v>100</v>
      </c>
      <c r="O54" s="2">
        <v>100</v>
      </c>
      <c r="P54" s="2">
        <v>100</v>
      </c>
      <c r="Q54" s="2">
        <v>100</v>
      </c>
      <c r="R54" s="2">
        <v>100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2">
        <v>100</v>
      </c>
      <c r="Y54" s="2">
        <v>100</v>
      </c>
      <c r="Z54" s="2">
        <v>100</v>
      </c>
      <c r="AA54" s="2">
        <v>100</v>
      </c>
      <c r="AB54" s="2">
        <v>100</v>
      </c>
      <c r="AC54" s="67">
        <v>100</v>
      </c>
      <c r="AD54" s="14">
        <v>100</v>
      </c>
      <c r="AE54" s="14">
        <v>100</v>
      </c>
    </row>
    <row r="55" spans="1:31">
      <c r="A55" s="9" t="s">
        <v>82</v>
      </c>
      <c r="B55" s="10"/>
      <c r="C55" s="6"/>
      <c r="D55" s="18"/>
      <c r="E55" s="41"/>
      <c r="F55" s="7"/>
      <c r="G55" s="2">
        <v>99.999999999999986</v>
      </c>
      <c r="H55" s="2">
        <v>102.66766279869972</v>
      </c>
      <c r="I55" s="2">
        <v>102.66766279869972</v>
      </c>
      <c r="J55" s="2">
        <v>102.66766279869972</v>
      </c>
      <c r="K55" s="2">
        <v>102.66766279869972</v>
      </c>
      <c r="L55" s="2">
        <v>102.66766279869972</v>
      </c>
      <c r="M55" s="2">
        <v>103.66290135046476</v>
      </c>
      <c r="N55" s="2">
        <v>102.63679898458696</v>
      </c>
      <c r="O55" s="2">
        <v>102.63679898458696</v>
      </c>
      <c r="P55" s="2">
        <v>102.63679898458696</v>
      </c>
      <c r="Q55" s="2">
        <v>102.19596033646278</v>
      </c>
      <c r="R55" s="2">
        <v>102.19596033646278</v>
      </c>
      <c r="S55" s="2">
        <v>102.19596033646278</v>
      </c>
      <c r="T55" s="2">
        <v>106.06340152232085</v>
      </c>
      <c r="U55" s="2">
        <v>105.92806818422751</v>
      </c>
      <c r="V55" s="2">
        <v>105.91656407322874</v>
      </c>
      <c r="W55" s="2">
        <v>110.45493607096078</v>
      </c>
      <c r="X55" s="2">
        <v>110.59108519917768</v>
      </c>
      <c r="Y55" s="2">
        <v>110.97288726370218</v>
      </c>
      <c r="Z55" s="2">
        <v>112.68913337656717</v>
      </c>
      <c r="AA55" s="2">
        <v>112.49573478574138</v>
      </c>
      <c r="AB55" s="2">
        <v>112.49573478574138</v>
      </c>
      <c r="AC55" s="66">
        <v>105.06335041698571</v>
      </c>
      <c r="AD55" s="11">
        <v>102.96499781728986</v>
      </c>
      <c r="AE55" s="11">
        <v>102.96499781728986</v>
      </c>
    </row>
    <row r="56" spans="1:31">
      <c r="A56" s="9"/>
      <c r="B56" s="12" t="s">
        <v>83</v>
      </c>
      <c r="C56" s="6"/>
      <c r="D56" s="18"/>
      <c r="E56" s="42"/>
      <c r="F56" s="7"/>
      <c r="G56" s="2">
        <v>99.999999999999972</v>
      </c>
      <c r="H56" s="2">
        <v>102.92839791544746</v>
      </c>
      <c r="I56" s="2">
        <v>102.92839791544746</v>
      </c>
      <c r="J56" s="2">
        <v>102.92839791544746</v>
      </c>
      <c r="K56" s="2">
        <v>102.92839791544746</v>
      </c>
      <c r="L56" s="2">
        <v>102.92839791544746</v>
      </c>
      <c r="M56" s="2">
        <v>104.02091024563487</v>
      </c>
      <c r="N56" s="2">
        <v>102.72259692673421</v>
      </c>
      <c r="O56" s="2">
        <v>102.72259692673421</v>
      </c>
      <c r="P56" s="2">
        <v>102.72259692673421</v>
      </c>
      <c r="Q56" s="2">
        <v>102.23867108016741</v>
      </c>
      <c r="R56" s="2">
        <v>102.23867108016741</v>
      </c>
      <c r="S56" s="2">
        <v>102.23867108016741</v>
      </c>
      <c r="T56" s="2">
        <v>105.79173552214483</v>
      </c>
      <c r="U56" s="2">
        <v>105.64317481748748</v>
      </c>
      <c r="V56" s="2">
        <v>105.64317481748748</v>
      </c>
      <c r="W56" s="2">
        <v>110.61249496150165</v>
      </c>
      <c r="X56" s="2">
        <v>110.76195119092267</v>
      </c>
      <c r="Y56" s="2">
        <v>111.17888714952917</v>
      </c>
      <c r="Z56" s="2">
        <v>113.06287771301359</v>
      </c>
      <c r="AA56" s="2">
        <v>112.85275962505821</v>
      </c>
      <c r="AB56" s="2">
        <v>112.85275962505821</v>
      </c>
      <c r="AC56" s="67">
        <v>104.97562923708583</v>
      </c>
      <c r="AD56" s="14">
        <v>103.22476397942029</v>
      </c>
      <c r="AE56" s="14">
        <v>103.22476397942029</v>
      </c>
    </row>
    <row r="57" spans="1:31">
      <c r="A57" s="9"/>
      <c r="B57" s="12" t="s">
        <v>84</v>
      </c>
      <c r="C57" s="6"/>
      <c r="D57" s="18"/>
      <c r="E57" s="40"/>
      <c r="F57" s="44"/>
      <c r="G57" s="3">
        <v>100.00000000000001</v>
      </c>
      <c r="H57" s="3">
        <v>100.00000000000001</v>
      </c>
      <c r="I57" s="3">
        <v>100.00000000000001</v>
      </c>
      <c r="J57" s="3">
        <v>100.00000000000001</v>
      </c>
      <c r="K57" s="3">
        <v>100.00000000000001</v>
      </c>
      <c r="L57" s="3">
        <v>100.00000000000001</v>
      </c>
      <c r="M57" s="3">
        <v>100.00000000000001</v>
      </c>
      <c r="N57" s="3">
        <v>102.23001209653353</v>
      </c>
      <c r="O57" s="3">
        <v>102.23001209653353</v>
      </c>
      <c r="P57" s="3">
        <v>102.23001209653353</v>
      </c>
      <c r="Q57" s="3">
        <v>102.23001209653353</v>
      </c>
      <c r="R57" s="3">
        <v>102.23001209653353</v>
      </c>
      <c r="S57" s="3">
        <v>102.23001209653353</v>
      </c>
      <c r="T57" s="3">
        <v>111.21095892301166</v>
      </c>
      <c r="U57" s="3">
        <v>111.21095892301166</v>
      </c>
      <c r="V57" s="3">
        <v>111.04715224877656</v>
      </c>
      <c r="W57" s="3">
        <v>111.21095892301166</v>
      </c>
      <c r="X57" s="3">
        <v>111.21095892301166</v>
      </c>
      <c r="Y57" s="3">
        <v>111.23927653693589</v>
      </c>
      <c r="Z57" s="3">
        <v>111.23927653693589</v>
      </c>
      <c r="AA57" s="3">
        <v>111.21095892301166</v>
      </c>
      <c r="AB57" s="3">
        <v>111.21095892301166</v>
      </c>
      <c r="AC57" s="67">
        <v>107.19867570153345</v>
      </c>
      <c r="AD57" s="14">
        <v>100</v>
      </c>
      <c r="AE57" s="14">
        <v>100</v>
      </c>
    </row>
    <row r="58" spans="1:31">
      <c r="A58" s="9"/>
      <c r="B58" s="12" t="s">
        <v>111</v>
      </c>
      <c r="C58" s="6"/>
      <c r="D58" s="18"/>
      <c r="E58" s="40"/>
      <c r="F58" s="44"/>
      <c r="G58" s="3">
        <v>100</v>
      </c>
      <c r="H58" s="3">
        <v>100</v>
      </c>
      <c r="I58" s="3">
        <v>100</v>
      </c>
      <c r="J58" s="3">
        <v>100</v>
      </c>
      <c r="K58" s="3">
        <v>100</v>
      </c>
      <c r="L58" s="3">
        <v>100</v>
      </c>
      <c r="M58" s="3">
        <v>100</v>
      </c>
      <c r="N58" s="3">
        <v>100</v>
      </c>
      <c r="O58" s="3">
        <v>100</v>
      </c>
      <c r="P58" s="3">
        <v>100</v>
      </c>
      <c r="Q58" s="3">
        <v>100</v>
      </c>
      <c r="R58" s="3">
        <v>100</v>
      </c>
      <c r="S58" s="3">
        <v>100</v>
      </c>
      <c r="T58" s="3">
        <v>100</v>
      </c>
      <c r="U58" s="3">
        <v>100</v>
      </c>
      <c r="V58" s="3">
        <v>100</v>
      </c>
      <c r="W58" s="3">
        <v>100</v>
      </c>
      <c r="X58" s="3">
        <v>100</v>
      </c>
      <c r="Y58" s="3">
        <v>100</v>
      </c>
      <c r="Z58" s="3">
        <v>100</v>
      </c>
      <c r="AA58" s="3">
        <v>100</v>
      </c>
      <c r="AB58" s="3">
        <v>100</v>
      </c>
      <c r="AC58" s="67">
        <v>100</v>
      </c>
      <c r="AD58" s="14">
        <v>100</v>
      </c>
      <c r="AE58" s="14">
        <v>100</v>
      </c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84"/>
      <c r="AD59" s="84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84"/>
      <c r="AD60" s="84"/>
      <c r="AE60" s="3"/>
    </row>
  </sheetData>
  <mergeCells count="3">
    <mergeCell ref="AC2:AE2"/>
    <mergeCell ref="A3:F4"/>
    <mergeCell ref="A1:AE1"/>
  </mergeCells>
  <conditionalFormatting sqref="A6:E58 AC6:AE58">
    <cfRule type="cellIs" dxfId="0" priority="2" stopIfTrue="1" operator="lessThan">
      <formula>0.001</formula>
    </cfRule>
  </conditionalFormatting>
  <printOptions horizontalCentered="1"/>
  <pageMargins left="0.67" right="0.25" top="0.28000000000000003" bottom="0.26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3"/>
  <sheetViews>
    <sheetView workbookViewId="0">
      <selection activeCell="H38" sqref="H38"/>
    </sheetView>
  </sheetViews>
  <sheetFormatPr defaultRowHeight="12.75"/>
  <cols>
    <col min="1" max="1" width="14.28515625" style="72" customWidth="1"/>
    <col min="2" max="9" width="9.28515625" style="72" customWidth="1"/>
    <col min="10" max="10" width="8.5703125" style="72" customWidth="1"/>
    <col min="11" max="12" width="9.140625" style="72" customWidth="1"/>
    <col min="13" max="13" width="12" style="72" customWidth="1"/>
    <col min="14" max="14" width="9.140625" style="72" customWidth="1"/>
    <col min="15" max="168" width="9.140625" style="72"/>
    <col min="169" max="169" width="16.7109375" style="72" customWidth="1"/>
    <col min="170" max="175" width="9.7109375" style="72" customWidth="1"/>
    <col min="176" max="424" width="9.140625" style="72"/>
    <col min="425" max="425" width="16.7109375" style="72" customWidth="1"/>
    <col min="426" max="431" width="9.7109375" style="72" customWidth="1"/>
    <col min="432" max="680" width="9.140625" style="72"/>
    <col min="681" max="681" width="16.7109375" style="72" customWidth="1"/>
    <col min="682" max="687" width="9.7109375" style="72" customWidth="1"/>
    <col min="688" max="936" width="9.140625" style="72"/>
    <col min="937" max="937" width="16.7109375" style="72" customWidth="1"/>
    <col min="938" max="943" width="9.7109375" style="72" customWidth="1"/>
    <col min="944" max="1192" width="9.140625" style="72"/>
    <col min="1193" max="1193" width="16.7109375" style="72" customWidth="1"/>
    <col min="1194" max="1199" width="9.7109375" style="72" customWidth="1"/>
    <col min="1200" max="1448" width="9.140625" style="72"/>
    <col min="1449" max="1449" width="16.7109375" style="72" customWidth="1"/>
    <col min="1450" max="1455" width="9.7109375" style="72" customWidth="1"/>
    <col min="1456" max="1704" width="9.140625" style="72"/>
    <col min="1705" max="1705" width="16.7109375" style="72" customWidth="1"/>
    <col min="1706" max="1711" width="9.7109375" style="72" customWidth="1"/>
    <col min="1712" max="1960" width="9.140625" style="72"/>
    <col min="1961" max="1961" width="16.7109375" style="72" customWidth="1"/>
    <col min="1962" max="1967" width="9.7109375" style="72" customWidth="1"/>
    <col min="1968" max="2216" width="9.140625" style="72"/>
    <col min="2217" max="2217" width="16.7109375" style="72" customWidth="1"/>
    <col min="2218" max="2223" width="9.7109375" style="72" customWidth="1"/>
    <col min="2224" max="2472" width="9.140625" style="72"/>
    <col min="2473" max="2473" width="16.7109375" style="72" customWidth="1"/>
    <col min="2474" max="2479" width="9.7109375" style="72" customWidth="1"/>
    <col min="2480" max="2728" width="9.140625" style="72"/>
    <col min="2729" max="2729" width="16.7109375" style="72" customWidth="1"/>
    <col min="2730" max="2735" width="9.7109375" style="72" customWidth="1"/>
    <col min="2736" max="2984" width="9.140625" style="72"/>
    <col min="2985" max="2985" width="16.7109375" style="72" customWidth="1"/>
    <col min="2986" max="2991" width="9.7109375" style="72" customWidth="1"/>
    <col min="2992" max="3240" width="9.140625" style="72"/>
    <col min="3241" max="3241" width="16.7109375" style="72" customWidth="1"/>
    <col min="3242" max="3247" width="9.7109375" style="72" customWidth="1"/>
    <col min="3248" max="3496" width="9.140625" style="72"/>
    <col min="3497" max="3497" width="16.7109375" style="72" customWidth="1"/>
    <col min="3498" max="3503" width="9.7109375" style="72" customWidth="1"/>
    <col min="3504" max="3752" width="9.140625" style="72"/>
    <col min="3753" max="3753" width="16.7109375" style="72" customWidth="1"/>
    <col min="3754" max="3759" width="9.7109375" style="72" customWidth="1"/>
    <col min="3760" max="4008" width="9.140625" style="72"/>
    <col min="4009" max="4009" width="16.7109375" style="72" customWidth="1"/>
    <col min="4010" max="4015" width="9.7109375" style="72" customWidth="1"/>
    <col min="4016" max="4264" width="9.140625" style="72"/>
    <col min="4265" max="4265" width="16.7109375" style="72" customWidth="1"/>
    <col min="4266" max="4271" width="9.7109375" style="72" customWidth="1"/>
    <col min="4272" max="4520" width="9.140625" style="72"/>
    <col min="4521" max="4521" width="16.7109375" style="72" customWidth="1"/>
    <col min="4522" max="4527" width="9.7109375" style="72" customWidth="1"/>
    <col min="4528" max="4776" width="9.140625" style="72"/>
    <col min="4777" max="4777" width="16.7109375" style="72" customWidth="1"/>
    <col min="4778" max="4783" width="9.7109375" style="72" customWidth="1"/>
    <col min="4784" max="5032" width="9.140625" style="72"/>
    <col min="5033" max="5033" width="16.7109375" style="72" customWidth="1"/>
    <col min="5034" max="5039" width="9.7109375" style="72" customWidth="1"/>
    <col min="5040" max="5288" width="9.140625" style="72"/>
    <col min="5289" max="5289" width="16.7109375" style="72" customWidth="1"/>
    <col min="5290" max="5295" width="9.7109375" style="72" customWidth="1"/>
    <col min="5296" max="5544" width="9.140625" style="72"/>
    <col min="5545" max="5545" width="16.7109375" style="72" customWidth="1"/>
    <col min="5546" max="5551" width="9.7109375" style="72" customWidth="1"/>
    <col min="5552" max="5800" width="9.140625" style="72"/>
    <col min="5801" max="5801" width="16.7109375" style="72" customWidth="1"/>
    <col min="5802" max="5807" width="9.7109375" style="72" customWidth="1"/>
    <col min="5808" max="6056" width="9.140625" style="72"/>
    <col min="6057" max="6057" width="16.7109375" style="72" customWidth="1"/>
    <col min="6058" max="6063" width="9.7109375" style="72" customWidth="1"/>
    <col min="6064" max="6312" width="9.140625" style="72"/>
    <col min="6313" max="6313" width="16.7109375" style="72" customWidth="1"/>
    <col min="6314" max="6319" width="9.7109375" style="72" customWidth="1"/>
    <col min="6320" max="6568" width="9.140625" style="72"/>
    <col min="6569" max="6569" width="16.7109375" style="72" customWidth="1"/>
    <col min="6570" max="6575" width="9.7109375" style="72" customWidth="1"/>
    <col min="6576" max="6824" width="9.140625" style="72"/>
    <col min="6825" max="6825" width="16.7109375" style="72" customWidth="1"/>
    <col min="6826" max="6831" width="9.7109375" style="72" customWidth="1"/>
    <col min="6832" max="7080" width="9.140625" style="72"/>
    <col min="7081" max="7081" width="16.7109375" style="72" customWidth="1"/>
    <col min="7082" max="7087" width="9.7109375" style="72" customWidth="1"/>
    <col min="7088" max="7336" width="9.140625" style="72"/>
    <col min="7337" max="7337" width="16.7109375" style="72" customWidth="1"/>
    <col min="7338" max="7343" width="9.7109375" style="72" customWidth="1"/>
    <col min="7344" max="7592" width="9.140625" style="72"/>
    <col min="7593" max="7593" width="16.7109375" style="72" customWidth="1"/>
    <col min="7594" max="7599" width="9.7109375" style="72" customWidth="1"/>
    <col min="7600" max="7848" width="9.140625" style="72"/>
    <col min="7849" max="7849" width="16.7109375" style="72" customWidth="1"/>
    <col min="7850" max="7855" width="9.7109375" style="72" customWidth="1"/>
    <col min="7856" max="8104" width="9.140625" style="72"/>
    <col min="8105" max="8105" width="16.7109375" style="72" customWidth="1"/>
    <col min="8106" max="8111" width="9.7109375" style="72" customWidth="1"/>
    <col min="8112" max="8360" width="9.140625" style="72"/>
    <col min="8361" max="8361" width="16.7109375" style="72" customWidth="1"/>
    <col min="8362" max="8367" width="9.7109375" style="72" customWidth="1"/>
    <col min="8368" max="8616" width="9.140625" style="72"/>
    <col min="8617" max="8617" width="16.7109375" style="72" customWidth="1"/>
    <col min="8618" max="8623" width="9.7109375" style="72" customWidth="1"/>
    <col min="8624" max="8872" width="9.140625" style="72"/>
    <col min="8873" max="8873" width="16.7109375" style="72" customWidth="1"/>
    <col min="8874" max="8879" width="9.7109375" style="72" customWidth="1"/>
    <col min="8880" max="9128" width="9.140625" style="72"/>
    <col min="9129" max="9129" width="16.7109375" style="72" customWidth="1"/>
    <col min="9130" max="9135" width="9.7109375" style="72" customWidth="1"/>
    <col min="9136" max="9384" width="9.140625" style="72"/>
    <col min="9385" max="9385" width="16.7109375" style="72" customWidth="1"/>
    <col min="9386" max="9391" width="9.7109375" style="72" customWidth="1"/>
    <col min="9392" max="9640" width="9.140625" style="72"/>
    <col min="9641" max="9641" width="16.7109375" style="72" customWidth="1"/>
    <col min="9642" max="9647" width="9.7109375" style="72" customWidth="1"/>
    <col min="9648" max="9896" width="9.140625" style="72"/>
    <col min="9897" max="9897" width="16.7109375" style="72" customWidth="1"/>
    <col min="9898" max="9903" width="9.7109375" style="72" customWidth="1"/>
    <col min="9904" max="10152" width="9.140625" style="72"/>
    <col min="10153" max="10153" width="16.7109375" style="72" customWidth="1"/>
    <col min="10154" max="10159" width="9.7109375" style="72" customWidth="1"/>
    <col min="10160" max="10408" width="9.140625" style="72"/>
    <col min="10409" max="10409" width="16.7109375" style="72" customWidth="1"/>
    <col min="10410" max="10415" width="9.7109375" style="72" customWidth="1"/>
    <col min="10416" max="10664" width="9.140625" style="72"/>
    <col min="10665" max="10665" width="16.7109375" style="72" customWidth="1"/>
    <col min="10666" max="10671" width="9.7109375" style="72" customWidth="1"/>
    <col min="10672" max="10920" width="9.140625" style="72"/>
    <col min="10921" max="10921" width="16.7109375" style="72" customWidth="1"/>
    <col min="10922" max="10927" width="9.7109375" style="72" customWidth="1"/>
    <col min="10928" max="11176" width="9.140625" style="72"/>
    <col min="11177" max="11177" width="16.7109375" style="72" customWidth="1"/>
    <col min="11178" max="11183" width="9.7109375" style="72" customWidth="1"/>
    <col min="11184" max="11432" width="9.140625" style="72"/>
    <col min="11433" max="11433" width="16.7109375" style="72" customWidth="1"/>
    <col min="11434" max="11439" width="9.7109375" style="72" customWidth="1"/>
    <col min="11440" max="11688" width="9.140625" style="72"/>
    <col min="11689" max="11689" width="16.7109375" style="72" customWidth="1"/>
    <col min="11690" max="11695" width="9.7109375" style="72" customWidth="1"/>
    <col min="11696" max="11944" width="9.140625" style="72"/>
    <col min="11945" max="11945" width="16.7109375" style="72" customWidth="1"/>
    <col min="11946" max="11951" width="9.7109375" style="72" customWidth="1"/>
    <col min="11952" max="12200" width="9.140625" style="72"/>
    <col min="12201" max="12201" width="16.7109375" style="72" customWidth="1"/>
    <col min="12202" max="12207" width="9.7109375" style="72" customWidth="1"/>
    <col min="12208" max="12456" width="9.140625" style="72"/>
    <col min="12457" max="12457" width="16.7109375" style="72" customWidth="1"/>
    <col min="12458" max="12463" width="9.7109375" style="72" customWidth="1"/>
    <col min="12464" max="12712" width="9.140625" style="72"/>
    <col min="12713" max="12713" width="16.7109375" style="72" customWidth="1"/>
    <col min="12714" max="12719" width="9.7109375" style="72" customWidth="1"/>
    <col min="12720" max="12968" width="9.140625" style="72"/>
    <col min="12969" max="12969" width="16.7109375" style="72" customWidth="1"/>
    <col min="12970" max="12975" width="9.7109375" style="72" customWidth="1"/>
    <col min="12976" max="13224" width="9.140625" style="72"/>
    <col min="13225" max="13225" width="16.7109375" style="72" customWidth="1"/>
    <col min="13226" max="13231" width="9.7109375" style="72" customWidth="1"/>
    <col min="13232" max="13480" width="9.140625" style="72"/>
    <col min="13481" max="13481" width="16.7109375" style="72" customWidth="1"/>
    <col min="13482" max="13487" width="9.7109375" style="72" customWidth="1"/>
    <col min="13488" max="13736" width="9.140625" style="72"/>
    <col min="13737" max="13737" width="16.7109375" style="72" customWidth="1"/>
    <col min="13738" max="13743" width="9.7109375" style="72" customWidth="1"/>
    <col min="13744" max="13992" width="9.140625" style="72"/>
    <col min="13993" max="13993" width="16.7109375" style="72" customWidth="1"/>
    <col min="13994" max="13999" width="9.7109375" style="72" customWidth="1"/>
    <col min="14000" max="14248" width="9.140625" style="72"/>
    <col min="14249" max="14249" width="16.7109375" style="72" customWidth="1"/>
    <col min="14250" max="14255" width="9.7109375" style="72" customWidth="1"/>
    <col min="14256" max="14504" width="9.140625" style="72"/>
    <col min="14505" max="14505" width="16.7109375" style="72" customWidth="1"/>
    <col min="14506" max="14511" width="9.7109375" style="72" customWidth="1"/>
    <col min="14512" max="14760" width="9.140625" style="72"/>
    <col min="14761" max="14761" width="16.7109375" style="72" customWidth="1"/>
    <col min="14762" max="14767" width="9.7109375" style="72" customWidth="1"/>
    <col min="14768" max="15016" width="9.140625" style="72"/>
    <col min="15017" max="15017" width="16.7109375" style="72" customWidth="1"/>
    <col min="15018" max="15023" width="9.7109375" style="72" customWidth="1"/>
    <col min="15024" max="15272" width="9.140625" style="72"/>
    <col min="15273" max="15273" width="16.7109375" style="72" customWidth="1"/>
    <col min="15274" max="15279" width="9.7109375" style="72" customWidth="1"/>
    <col min="15280" max="15528" width="9.140625" style="72"/>
    <col min="15529" max="15529" width="16.7109375" style="72" customWidth="1"/>
    <col min="15530" max="15535" width="9.7109375" style="72" customWidth="1"/>
    <col min="15536" max="15784" width="9.140625" style="72"/>
    <col min="15785" max="15785" width="16.7109375" style="72" customWidth="1"/>
    <col min="15786" max="15791" width="9.7109375" style="72" customWidth="1"/>
    <col min="15792" max="16040" width="9.140625" style="72"/>
    <col min="16041" max="16041" width="16.7109375" style="72" customWidth="1"/>
    <col min="16042" max="16047" width="9.7109375" style="72" customWidth="1"/>
    <col min="16048" max="16384" width="9.140625" style="72"/>
  </cols>
  <sheetData>
    <row r="3" spans="1:10">
      <c r="A3" s="334" t="s">
        <v>116</v>
      </c>
      <c r="B3" s="334"/>
      <c r="C3" s="334"/>
      <c r="D3" s="334"/>
      <c r="E3" s="334"/>
      <c r="F3" s="334"/>
      <c r="G3" s="334"/>
      <c r="H3" s="334"/>
      <c r="I3" s="334"/>
    </row>
    <row r="4" spans="1:10" ht="14.25" customHeight="1">
      <c r="A4" s="73"/>
      <c r="B4" s="73"/>
      <c r="C4" s="73"/>
    </row>
    <row r="5" spans="1:10" ht="15" customHeight="1">
      <c r="A5" s="335" t="s">
        <v>101</v>
      </c>
      <c r="B5" s="349" t="s">
        <v>117</v>
      </c>
      <c r="C5" s="350"/>
      <c r="D5" s="350"/>
      <c r="E5" s="351"/>
      <c r="F5" s="339" t="s">
        <v>118</v>
      </c>
      <c r="G5" s="324"/>
      <c r="H5" s="324"/>
      <c r="I5" s="324"/>
    </row>
    <row r="6" spans="1:10" ht="27" customHeight="1">
      <c r="A6" s="336"/>
      <c r="B6" s="349" t="s">
        <v>119</v>
      </c>
      <c r="C6" s="351"/>
      <c r="D6" s="339" t="s">
        <v>120</v>
      </c>
      <c r="E6" s="357"/>
      <c r="F6" s="349" t="s">
        <v>121</v>
      </c>
      <c r="G6" s="351"/>
      <c r="H6" s="349" t="s">
        <v>122</v>
      </c>
      <c r="I6" s="350"/>
    </row>
    <row r="7" spans="1:10">
      <c r="A7" s="336"/>
      <c r="B7" s="83">
        <v>2016</v>
      </c>
      <c r="C7" s="85">
        <v>2017</v>
      </c>
      <c r="D7" s="83">
        <v>2016</v>
      </c>
      <c r="E7" s="85">
        <v>2017</v>
      </c>
      <c r="F7" s="86">
        <v>2016</v>
      </c>
      <c r="G7" s="86">
        <v>2017</v>
      </c>
      <c r="H7" s="83">
        <v>2016</v>
      </c>
      <c r="I7" s="87">
        <v>2017</v>
      </c>
      <c r="J7" s="73"/>
    </row>
    <row r="8" spans="1:10">
      <c r="A8" s="77" t="s">
        <v>100</v>
      </c>
      <c r="B8" s="82">
        <f>SUM(B9:B13)</f>
        <v>9382.6</v>
      </c>
      <c r="C8" s="82">
        <f>SUM(C9:C13)</f>
        <v>10937.9</v>
      </c>
      <c r="D8" s="88">
        <f>SUM(D9:D13)</f>
        <v>84590.400000000009</v>
      </c>
      <c r="E8" s="88">
        <f t="shared" ref="E8:I8" si="0">SUM(E9:E13)</f>
        <v>70872.5</v>
      </c>
      <c r="F8" s="88">
        <f t="shared" si="0"/>
        <v>9475.5</v>
      </c>
      <c r="G8" s="88">
        <f t="shared" si="0"/>
        <v>6688.2999999999993</v>
      </c>
      <c r="H8" s="88">
        <f t="shared" si="0"/>
        <v>79038.499999999985</v>
      </c>
      <c r="I8" s="88">
        <f t="shared" si="0"/>
        <v>68328.2</v>
      </c>
    </row>
    <row r="9" spans="1:10" ht="15.75" customHeight="1">
      <c r="A9" s="79" t="s">
        <v>123</v>
      </c>
      <c r="B9" s="89">
        <v>1110</v>
      </c>
      <c r="C9" s="89">
        <v>2338</v>
      </c>
      <c r="D9" s="81">
        <v>64241.599999999999</v>
      </c>
      <c r="E9" s="81">
        <v>45837.8</v>
      </c>
      <c r="F9" s="90">
        <v>6674.8</v>
      </c>
      <c r="G9" s="90">
        <v>3019.6</v>
      </c>
      <c r="H9" s="81">
        <v>59539.7</v>
      </c>
      <c r="I9" s="81">
        <v>46019.5</v>
      </c>
    </row>
    <row r="10" spans="1:10" ht="15.75" customHeight="1">
      <c r="A10" s="79" t="s">
        <v>124</v>
      </c>
      <c r="B10" s="89">
        <v>156</v>
      </c>
      <c r="C10" s="89">
        <v>343</v>
      </c>
      <c r="D10" s="81">
        <v>4601.7</v>
      </c>
      <c r="E10" s="81">
        <v>4537.6000000000004</v>
      </c>
      <c r="F10" s="90">
        <v>1600.7</v>
      </c>
      <c r="G10" s="90">
        <v>1360.1</v>
      </c>
      <c r="H10" s="81">
        <v>4615.5</v>
      </c>
      <c r="I10" s="81">
        <v>3824.6</v>
      </c>
    </row>
    <row r="11" spans="1:10" ht="15.75" customHeight="1">
      <c r="A11" s="79" t="s">
        <v>125</v>
      </c>
      <c r="B11" s="89">
        <v>7640</v>
      </c>
      <c r="C11" s="89">
        <v>7800</v>
      </c>
      <c r="D11" s="81">
        <v>8570.1</v>
      </c>
      <c r="E11" s="81">
        <v>10826.5</v>
      </c>
      <c r="F11" s="90">
        <v>70.900000000000006</v>
      </c>
      <c r="G11" s="90" t="s">
        <v>150</v>
      </c>
      <c r="H11" s="81">
        <v>8626.2000000000007</v>
      </c>
      <c r="I11" s="81">
        <v>10827.6</v>
      </c>
    </row>
    <row r="12" spans="1:10" ht="15.75" customHeight="1">
      <c r="A12" s="79" t="s">
        <v>126</v>
      </c>
      <c r="B12" s="89">
        <v>182</v>
      </c>
      <c r="C12" s="89">
        <v>140</v>
      </c>
      <c r="D12" s="81">
        <v>2264.3000000000002</v>
      </c>
      <c r="E12" s="81">
        <v>1728.2</v>
      </c>
      <c r="F12" s="90">
        <v>40</v>
      </c>
      <c r="G12" s="90" t="s">
        <v>150</v>
      </c>
      <c r="H12" s="81">
        <v>2248.1999999999998</v>
      </c>
      <c r="I12" s="81">
        <v>1853.6</v>
      </c>
    </row>
    <row r="13" spans="1:10" ht="15.75" customHeight="1">
      <c r="A13" s="79" t="s">
        <v>127</v>
      </c>
      <c r="B13" s="89">
        <v>294.60000000000002</v>
      </c>
      <c r="C13" s="89">
        <v>316.89999999999998</v>
      </c>
      <c r="D13" s="81">
        <v>4912.7</v>
      </c>
      <c r="E13" s="81">
        <v>7942.4</v>
      </c>
      <c r="F13" s="90">
        <v>1089.0999999999999</v>
      </c>
      <c r="G13" s="90">
        <v>2308.6</v>
      </c>
      <c r="H13" s="81">
        <v>4008.9</v>
      </c>
      <c r="I13" s="81">
        <v>5802.9</v>
      </c>
    </row>
    <row r="16" spans="1:10">
      <c r="A16" s="334" t="s">
        <v>128</v>
      </c>
      <c r="B16" s="334"/>
      <c r="C16" s="334"/>
      <c r="D16" s="334"/>
      <c r="E16" s="334"/>
      <c r="F16" s="334"/>
      <c r="G16" s="334"/>
      <c r="H16" s="334"/>
      <c r="I16" s="334"/>
    </row>
    <row r="17" spans="1:13" ht="14.25" customHeight="1">
      <c r="A17" s="73"/>
      <c r="B17" s="73"/>
      <c r="C17" s="73"/>
    </row>
    <row r="18" spans="1:13" ht="24" customHeight="1">
      <c r="A18" s="352" t="s">
        <v>101</v>
      </c>
      <c r="B18" s="319"/>
      <c r="C18" s="319"/>
      <c r="D18" s="355" t="s">
        <v>129</v>
      </c>
      <c r="E18" s="355"/>
      <c r="F18" s="355" t="s">
        <v>130</v>
      </c>
      <c r="G18" s="355"/>
      <c r="H18" s="324" t="s">
        <v>131</v>
      </c>
      <c r="I18" s="324"/>
    </row>
    <row r="19" spans="1:13" ht="15" customHeight="1">
      <c r="A19" s="353"/>
      <c r="B19" s="354"/>
      <c r="C19" s="354"/>
      <c r="D19" s="91">
        <v>2016</v>
      </c>
      <c r="E19" s="91">
        <v>2017</v>
      </c>
      <c r="F19" s="91">
        <v>2016</v>
      </c>
      <c r="G19" s="91">
        <v>2017</v>
      </c>
      <c r="H19" s="87">
        <v>2016</v>
      </c>
      <c r="I19" s="86">
        <v>2017</v>
      </c>
      <c r="J19" s="73"/>
    </row>
    <row r="20" spans="1:13" ht="15" customHeight="1">
      <c r="A20" s="348" t="s">
        <v>100</v>
      </c>
      <c r="B20" s="348"/>
      <c r="C20" s="348"/>
      <c r="D20" s="92">
        <f>SUM(D21:D25)</f>
        <v>146888.69999999998</v>
      </c>
      <c r="E20" s="92">
        <f t="shared" ref="E20:I20" si="1">SUM(E21:E25)</f>
        <v>159718.1</v>
      </c>
      <c r="F20" s="92">
        <f t="shared" si="1"/>
        <v>5302.8</v>
      </c>
      <c r="G20" s="92">
        <f t="shared" si="1"/>
        <v>3727.0999999999995</v>
      </c>
      <c r="H20" s="92">
        <f t="shared" si="1"/>
        <v>3528.1000000000004</v>
      </c>
      <c r="I20" s="92">
        <f t="shared" si="1"/>
        <v>4592.8999999999996</v>
      </c>
      <c r="M20" s="81"/>
    </row>
    <row r="21" spans="1:13" ht="15.75" customHeight="1">
      <c r="A21" s="356" t="s">
        <v>123</v>
      </c>
      <c r="B21" s="356"/>
      <c r="C21" s="356"/>
      <c r="D21" s="93">
        <v>89573</v>
      </c>
      <c r="E21" s="94">
        <v>95754.1</v>
      </c>
      <c r="F21" s="81">
        <v>3859.4</v>
      </c>
      <c r="G21" s="90">
        <v>2923.6</v>
      </c>
      <c r="H21" s="90">
        <v>1680</v>
      </c>
      <c r="I21" s="81">
        <v>2277.8000000000002</v>
      </c>
      <c r="J21" s="81"/>
      <c r="K21" s="81"/>
    </row>
    <row r="22" spans="1:13" ht="15.75" customHeight="1">
      <c r="A22" s="356" t="s">
        <v>124</v>
      </c>
      <c r="B22" s="356"/>
      <c r="C22" s="356"/>
      <c r="D22" s="93">
        <v>15930.3</v>
      </c>
      <c r="E22" s="81">
        <v>14153.1</v>
      </c>
      <c r="F22" s="81">
        <v>949.3</v>
      </c>
      <c r="G22" s="90">
        <v>403.1</v>
      </c>
      <c r="H22" s="90">
        <v>467.7</v>
      </c>
      <c r="I22" s="81">
        <v>802.6</v>
      </c>
      <c r="J22" s="81"/>
      <c r="L22" s="81"/>
      <c r="M22" s="81"/>
    </row>
    <row r="23" spans="1:13" ht="15.75" customHeight="1">
      <c r="A23" s="356" t="s">
        <v>125</v>
      </c>
      <c r="B23" s="356"/>
      <c r="C23" s="356"/>
      <c r="D23" s="93">
        <v>32729.599999999999</v>
      </c>
      <c r="E23" s="81">
        <v>41811.699999999997</v>
      </c>
      <c r="F23" s="81">
        <v>208.1</v>
      </c>
      <c r="G23" s="90">
        <v>229.2</v>
      </c>
      <c r="H23" s="90">
        <v>269.89999999999998</v>
      </c>
      <c r="I23" s="81">
        <v>437.7</v>
      </c>
      <c r="L23" s="81"/>
    </row>
    <row r="24" spans="1:13" ht="15.75" customHeight="1">
      <c r="A24" s="356" t="s">
        <v>126</v>
      </c>
      <c r="B24" s="356"/>
      <c r="C24" s="356"/>
      <c r="D24" s="93">
        <v>2810.5</v>
      </c>
      <c r="E24" s="81">
        <v>1842.8</v>
      </c>
      <c r="F24" s="81">
        <v>185.4</v>
      </c>
      <c r="G24" s="90">
        <v>108.1</v>
      </c>
      <c r="H24" s="90">
        <v>280.8</v>
      </c>
      <c r="I24" s="81">
        <v>221.9</v>
      </c>
      <c r="L24" s="81"/>
    </row>
    <row r="25" spans="1:13" ht="15.75" customHeight="1">
      <c r="A25" s="356" t="s">
        <v>127</v>
      </c>
      <c r="B25" s="356"/>
      <c r="C25" s="356"/>
      <c r="D25" s="93">
        <v>5845.3</v>
      </c>
      <c r="E25" s="81">
        <v>6156.4</v>
      </c>
      <c r="F25" s="81">
        <v>100.6</v>
      </c>
      <c r="G25" s="90">
        <v>63.1</v>
      </c>
      <c r="H25" s="90">
        <v>829.7</v>
      </c>
      <c r="I25" s="81">
        <v>852.9</v>
      </c>
    </row>
    <row r="26" spans="1:13">
      <c r="L26" s="81"/>
    </row>
    <row r="28" spans="1:13">
      <c r="A28" s="334" t="s">
        <v>132</v>
      </c>
      <c r="B28" s="334"/>
      <c r="C28" s="334"/>
      <c r="D28" s="334"/>
      <c r="E28" s="334"/>
      <c r="F28" s="334"/>
      <c r="G28" s="334"/>
      <c r="H28" s="334"/>
      <c r="I28" s="334"/>
    </row>
    <row r="29" spans="1:13" ht="14.25" customHeight="1">
      <c r="A29" s="73"/>
      <c r="B29" s="73"/>
      <c r="C29" s="73"/>
    </row>
    <row r="30" spans="1:13" ht="15" customHeight="1">
      <c r="A30" s="335" t="s">
        <v>101</v>
      </c>
      <c r="B30" s="349" t="s">
        <v>133</v>
      </c>
      <c r="C30" s="350"/>
      <c r="D30" s="350"/>
      <c r="E30" s="351"/>
      <c r="F30" s="339" t="s">
        <v>134</v>
      </c>
      <c r="G30" s="324"/>
      <c r="H30" s="324"/>
      <c r="I30" s="324"/>
    </row>
    <row r="31" spans="1:13" ht="15" customHeight="1">
      <c r="A31" s="336"/>
      <c r="B31" s="349">
        <v>2016</v>
      </c>
      <c r="C31" s="351"/>
      <c r="D31" s="349">
        <v>2017</v>
      </c>
      <c r="E31" s="351"/>
      <c r="F31" s="349">
        <v>2016</v>
      </c>
      <c r="G31" s="351"/>
      <c r="H31" s="349">
        <v>2017</v>
      </c>
      <c r="I31" s="350"/>
      <c r="J31" s="73"/>
    </row>
    <row r="32" spans="1:13">
      <c r="A32" s="77" t="s">
        <v>100</v>
      </c>
      <c r="B32" s="347">
        <f>SUM(B33:C37)</f>
        <v>64703.199999999997</v>
      </c>
      <c r="C32" s="348"/>
      <c r="D32" s="347">
        <f t="shared" ref="D32" si="2">SUM(D33:E37)</f>
        <v>82920.799999999988</v>
      </c>
      <c r="E32" s="348"/>
      <c r="F32" s="347">
        <f t="shared" ref="F32:H32" si="3">SUM(F33:G37)</f>
        <v>8920.9</v>
      </c>
      <c r="G32" s="348"/>
      <c r="H32" s="347">
        <f t="shared" si="3"/>
        <v>16124.6</v>
      </c>
      <c r="I32" s="348"/>
      <c r="J32" s="81"/>
    </row>
    <row r="33" spans="1:11" ht="15.75" customHeight="1">
      <c r="A33" s="79" t="s">
        <v>123</v>
      </c>
      <c r="B33" s="344">
        <v>37879.699999999997</v>
      </c>
      <c r="C33" s="345"/>
      <c r="D33" s="345">
        <v>47663.199999999997</v>
      </c>
      <c r="E33" s="345"/>
      <c r="F33" s="346">
        <v>6131.1</v>
      </c>
      <c r="G33" s="346"/>
      <c r="H33" s="345">
        <v>11126.9</v>
      </c>
      <c r="I33" s="345"/>
      <c r="K33" s="81"/>
    </row>
    <row r="34" spans="1:11" ht="15.75" customHeight="1">
      <c r="A34" s="79" t="s">
        <v>124</v>
      </c>
      <c r="B34" s="344">
        <v>8263.4</v>
      </c>
      <c r="C34" s="345"/>
      <c r="D34" s="345">
        <v>10027.4</v>
      </c>
      <c r="E34" s="345"/>
      <c r="F34" s="346">
        <v>163.4</v>
      </c>
      <c r="G34" s="346"/>
      <c r="H34" s="345">
        <v>262.5</v>
      </c>
      <c r="I34" s="345"/>
      <c r="J34" s="81"/>
      <c r="K34" s="81"/>
    </row>
    <row r="35" spans="1:11" ht="15.75" customHeight="1">
      <c r="A35" s="79" t="s">
        <v>125</v>
      </c>
      <c r="B35" s="344">
        <v>13519.7</v>
      </c>
      <c r="C35" s="345"/>
      <c r="D35" s="345">
        <v>18007.900000000001</v>
      </c>
      <c r="E35" s="345"/>
      <c r="F35" s="346">
        <v>2021.7</v>
      </c>
      <c r="G35" s="346"/>
      <c r="H35" s="345">
        <v>4119.1000000000004</v>
      </c>
      <c r="I35" s="345"/>
      <c r="K35" s="81"/>
    </row>
    <row r="36" spans="1:11" ht="15.75" customHeight="1">
      <c r="A36" s="79" t="s">
        <v>126</v>
      </c>
      <c r="B36" s="344">
        <v>1092.2</v>
      </c>
      <c r="C36" s="345"/>
      <c r="D36" s="345">
        <v>1430.9</v>
      </c>
      <c r="E36" s="345"/>
      <c r="F36" s="346">
        <v>94.8</v>
      </c>
      <c r="G36" s="346"/>
      <c r="H36" s="345">
        <v>147.9</v>
      </c>
      <c r="I36" s="345"/>
      <c r="J36" s="81"/>
    </row>
    <row r="37" spans="1:11" ht="15.75" customHeight="1">
      <c r="A37" s="79" t="s">
        <v>127</v>
      </c>
      <c r="B37" s="344">
        <v>3948.2</v>
      </c>
      <c r="C37" s="345"/>
      <c r="D37" s="345">
        <v>5791.4</v>
      </c>
      <c r="E37" s="345"/>
      <c r="F37" s="346">
        <v>509.9</v>
      </c>
      <c r="G37" s="346"/>
      <c r="H37" s="345">
        <v>468.2</v>
      </c>
      <c r="I37" s="345"/>
    </row>
    <row r="39" spans="1:11" hidden="1"/>
    <row r="40" spans="1:11" hidden="1"/>
    <row r="41" spans="1:11" hidden="1"/>
    <row r="42" spans="1:11" hidden="1"/>
    <row r="43" spans="1:11" hidden="1"/>
    <row r="44" spans="1:11" hidden="1">
      <c r="B44" s="72" t="s">
        <v>135</v>
      </c>
    </row>
    <row r="45" spans="1:11" hidden="1">
      <c r="A45" s="72" t="s">
        <v>136</v>
      </c>
      <c r="B45" s="81">
        <v>0.2</v>
      </c>
    </row>
    <row r="46" spans="1:11" hidden="1">
      <c r="A46" s="72" t="s">
        <v>137</v>
      </c>
      <c r="B46" s="81">
        <v>0.4</v>
      </c>
    </row>
    <row r="47" spans="1:11" hidden="1">
      <c r="A47" s="72" t="s">
        <v>138</v>
      </c>
      <c r="B47" s="81">
        <v>0.2</v>
      </c>
    </row>
    <row r="48" spans="1:11" hidden="1">
      <c r="A48" s="72" t="s">
        <v>139</v>
      </c>
      <c r="B48" s="81">
        <v>0.5</v>
      </c>
    </row>
    <row r="49" spans="1:2" hidden="1">
      <c r="A49" s="72" t="s">
        <v>140</v>
      </c>
      <c r="B49" s="81">
        <v>0.6</v>
      </c>
    </row>
    <row r="50" spans="1:2" hidden="1">
      <c r="A50" s="72" t="s">
        <v>141</v>
      </c>
      <c r="B50" s="81">
        <v>0.6</v>
      </c>
    </row>
    <row r="51" spans="1:2" hidden="1">
      <c r="A51" s="72" t="s">
        <v>142</v>
      </c>
      <c r="B51" s="81">
        <v>0.5</v>
      </c>
    </row>
    <row r="52" spans="1:2" hidden="1">
      <c r="A52" s="72" t="s">
        <v>143</v>
      </c>
      <c r="B52" s="81">
        <v>0.7</v>
      </c>
    </row>
    <row r="53" spans="1:2" hidden="1">
      <c r="A53" s="72" t="s">
        <v>144</v>
      </c>
      <c r="B53" s="81">
        <v>0.7</v>
      </c>
    </row>
    <row r="54" spans="1:2" hidden="1">
      <c r="A54" s="72" t="s">
        <v>145</v>
      </c>
      <c r="B54" s="81">
        <v>1.1000000000000001</v>
      </c>
    </row>
    <row r="55" spans="1:2" hidden="1">
      <c r="A55" s="72" t="s">
        <v>146</v>
      </c>
      <c r="B55" s="81">
        <v>1</v>
      </c>
    </row>
    <row r="56" spans="1:2" hidden="1">
      <c r="A56" s="72" t="s">
        <v>147</v>
      </c>
      <c r="B56" s="81">
        <v>0.8</v>
      </c>
    </row>
    <row r="57" spans="1:2" hidden="1">
      <c r="A57" s="72" t="s">
        <v>148</v>
      </c>
      <c r="B57" s="81">
        <v>0.9</v>
      </c>
    </row>
    <row r="58" spans="1:2" hidden="1">
      <c r="A58" s="72" t="s">
        <v>137</v>
      </c>
      <c r="B58" s="81">
        <v>0.9</v>
      </c>
    </row>
    <row r="59" spans="1:2" hidden="1">
      <c r="A59" s="72" t="s">
        <v>138</v>
      </c>
      <c r="B59" s="81">
        <v>0.9</v>
      </c>
    </row>
    <row r="60" spans="1:2" hidden="1">
      <c r="A60" s="72" t="s">
        <v>139</v>
      </c>
      <c r="B60" s="81">
        <v>1.4</v>
      </c>
    </row>
    <row r="61" spans="1:2" hidden="1">
      <c r="A61" s="72" t="s">
        <v>140</v>
      </c>
      <c r="B61" s="81">
        <v>1.7</v>
      </c>
    </row>
    <row r="62" spans="1:2" hidden="1">
      <c r="A62" s="72" t="s">
        <v>141</v>
      </c>
      <c r="B62" s="81">
        <v>1.6</v>
      </c>
    </row>
    <row r="63" spans="1:2" hidden="1">
      <c r="A63" s="72" t="s">
        <v>142</v>
      </c>
      <c r="B63" s="81">
        <v>1.8</v>
      </c>
    </row>
    <row r="64" spans="1:2" hidden="1">
      <c r="A64" s="72" t="s">
        <v>143</v>
      </c>
      <c r="B64" s="81">
        <v>2.2000000000000002</v>
      </c>
    </row>
    <row r="65" spans="1:2" hidden="1">
      <c r="A65" s="72" t="s">
        <v>144</v>
      </c>
      <c r="B65" s="81">
        <v>2.5</v>
      </c>
    </row>
    <row r="66" spans="1:2" hidden="1">
      <c r="A66" s="72" t="s">
        <v>145</v>
      </c>
      <c r="B66" s="81">
        <v>2.9</v>
      </c>
    </row>
    <row r="67" spans="1:2" hidden="1">
      <c r="A67" s="72" t="s">
        <v>146</v>
      </c>
      <c r="B67" s="81">
        <v>2.9</v>
      </c>
    </row>
    <row r="68" spans="1:2" hidden="1">
      <c r="A68" s="72" t="s">
        <v>147</v>
      </c>
      <c r="B68" s="81">
        <v>3</v>
      </c>
    </row>
    <row r="69" spans="1:2" hidden="1">
      <c r="A69" s="72" t="s">
        <v>149</v>
      </c>
      <c r="B69" s="81">
        <v>3.3</v>
      </c>
    </row>
    <row r="70" spans="1:2" hidden="1">
      <c r="A70" s="72" t="s">
        <v>137</v>
      </c>
      <c r="B70" s="81">
        <v>3.5</v>
      </c>
    </row>
    <row r="71" spans="1:2" hidden="1">
      <c r="A71" s="72" t="s">
        <v>138</v>
      </c>
      <c r="B71" s="81">
        <v>3.2</v>
      </c>
    </row>
    <row r="72" spans="1:2" hidden="1">
      <c r="A72" s="72" t="s">
        <v>139</v>
      </c>
      <c r="B72" s="72">
        <v>4.0999999999999996</v>
      </c>
    </row>
    <row r="73" spans="1:2" hidden="1">
      <c r="A73" s="72" t="s">
        <v>140</v>
      </c>
      <c r="B73" s="72">
        <v>4.2</v>
      </c>
    </row>
    <row r="74" spans="1:2" hidden="1">
      <c r="A74" s="72" t="s">
        <v>141</v>
      </c>
      <c r="B74" s="72">
        <v>4.3</v>
      </c>
    </row>
    <row r="75" spans="1:2" hidden="1">
      <c r="A75" s="72" t="s">
        <v>142</v>
      </c>
      <c r="B75" s="72">
        <v>4.9000000000000004</v>
      </c>
    </row>
    <row r="76" spans="1:2" hidden="1">
      <c r="A76" s="72" t="s">
        <v>143</v>
      </c>
      <c r="B76" s="72">
        <v>4.3</v>
      </c>
    </row>
    <row r="77" spans="1:2" hidden="1">
      <c r="A77" s="72" t="s">
        <v>144</v>
      </c>
      <c r="B77" s="72">
        <v>4.5999999999999996</v>
      </c>
    </row>
    <row r="78" spans="1:2" hidden="1">
      <c r="A78" s="72" t="s">
        <v>145</v>
      </c>
      <c r="B78" s="72">
        <v>5.3</v>
      </c>
    </row>
    <row r="79" spans="1:2" hidden="1"/>
    <row r="80" spans="1:2" hidden="1"/>
    <row r="81" hidden="1"/>
    <row r="82" hidden="1"/>
    <row r="83" hidden="1"/>
  </sheetData>
  <mergeCells count="51">
    <mergeCell ref="A3:I3"/>
    <mergeCell ref="A5:A7"/>
    <mergeCell ref="B5:E5"/>
    <mergeCell ref="F5:I5"/>
    <mergeCell ref="B6:C6"/>
    <mergeCell ref="D6:E6"/>
    <mergeCell ref="F6:G6"/>
    <mergeCell ref="H6:I6"/>
    <mergeCell ref="A28:I28"/>
    <mergeCell ref="A16:I16"/>
    <mergeCell ref="A18:C19"/>
    <mergeCell ref="D18:E18"/>
    <mergeCell ref="F18:G18"/>
    <mergeCell ref="H18:I18"/>
    <mergeCell ref="A20:C20"/>
    <mergeCell ref="A21:C21"/>
    <mergeCell ref="A22:C22"/>
    <mergeCell ref="A23:C23"/>
    <mergeCell ref="A24:C24"/>
    <mergeCell ref="A25:C25"/>
    <mergeCell ref="A30:A31"/>
    <mergeCell ref="B30:E30"/>
    <mergeCell ref="F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</mergeCells>
  <pageMargins left="1" right="0" top="0.47" bottom="0.28000000000000003" header="0" footer="0.3"/>
  <pageSetup paperSize="9" orientation="portrait" r:id="rId1"/>
  <headerFooter scaleWithDoc="0">
    <oddFooter>&amp;R8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36"/>
  <sheetViews>
    <sheetView workbookViewId="0">
      <selection activeCell="J16" sqref="J16"/>
    </sheetView>
  </sheetViews>
  <sheetFormatPr defaultRowHeight="12.75"/>
  <cols>
    <col min="1" max="1" width="9.140625" style="96"/>
    <col min="2" max="2" width="14.42578125" style="96" customWidth="1"/>
    <col min="3" max="5" width="9.140625" style="96"/>
    <col min="6" max="6" width="12.5703125" style="96" customWidth="1"/>
    <col min="7" max="7" width="8.7109375" style="96" customWidth="1"/>
    <col min="8" max="8" width="14.28515625" style="96" customWidth="1"/>
    <col min="9" max="9" width="9.140625" style="96"/>
    <col min="10" max="10" width="9.5703125" style="96" customWidth="1"/>
    <col min="11" max="11" width="9.140625" style="96" hidden="1" customWidth="1"/>
    <col min="12" max="12" width="0" style="96" hidden="1" customWidth="1"/>
    <col min="13" max="13" width="9.5703125" style="96" bestFit="1" customWidth="1"/>
    <col min="14" max="257" width="9.140625" style="96"/>
    <col min="258" max="258" width="12.85546875" style="96" customWidth="1"/>
    <col min="259" max="261" width="9.140625" style="96"/>
    <col min="262" max="262" width="12.5703125" style="96" customWidth="1"/>
    <col min="263" max="263" width="8.7109375" style="96" customWidth="1"/>
    <col min="264" max="264" width="17.140625" style="96" customWidth="1"/>
    <col min="265" max="265" width="9.140625" style="96"/>
    <col min="266" max="266" width="9.5703125" style="96" customWidth="1"/>
    <col min="267" max="268" width="9.140625" style="96"/>
    <col min="269" max="269" width="9.5703125" style="96" bestFit="1" customWidth="1"/>
    <col min="270" max="513" width="9.140625" style="96"/>
    <col min="514" max="514" width="12.85546875" style="96" customWidth="1"/>
    <col min="515" max="517" width="9.140625" style="96"/>
    <col min="518" max="518" width="12.5703125" style="96" customWidth="1"/>
    <col min="519" max="519" width="8.7109375" style="96" customWidth="1"/>
    <col min="520" max="520" width="17.140625" style="96" customWidth="1"/>
    <col min="521" max="521" width="9.140625" style="96"/>
    <col min="522" max="522" width="9.5703125" style="96" customWidth="1"/>
    <col min="523" max="524" width="9.140625" style="96"/>
    <col min="525" max="525" width="9.5703125" style="96" bestFit="1" customWidth="1"/>
    <col min="526" max="769" width="9.140625" style="96"/>
    <col min="770" max="770" width="12.85546875" style="96" customWidth="1"/>
    <col min="771" max="773" width="9.140625" style="96"/>
    <col min="774" max="774" width="12.5703125" style="96" customWidth="1"/>
    <col min="775" max="775" width="8.7109375" style="96" customWidth="1"/>
    <col min="776" max="776" width="17.140625" style="96" customWidth="1"/>
    <col min="777" max="777" width="9.140625" style="96"/>
    <col min="778" max="778" width="9.5703125" style="96" customWidth="1"/>
    <col min="779" max="780" width="9.140625" style="96"/>
    <col min="781" max="781" width="9.5703125" style="96" bestFit="1" customWidth="1"/>
    <col min="782" max="1025" width="9.140625" style="96"/>
    <col min="1026" max="1026" width="12.85546875" style="96" customWidth="1"/>
    <col min="1027" max="1029" width="9.140625" style="96"/>
    <col min="1030" max="1030" width="12.5703125" style="96" customWidth="1"/>
    <col min="1031" max="1031" width="8.7109375" style="96" customWidth="1"/>
    <col min="1032" max="1032" width="17.140625" style="96" customWidth="1"/>
    <col min="1033" max="1033" width="9.140625" style="96"/>
    <col min="1034" max="1034" width="9.5703125" style="96" customWidth="1"/>
    <col min="1035" max="1036" width="9.140625" style="96"/>
    <col min="1037" max="1037" width="9.5703125" style="96" bestFit="1" customWidth="1"/>
    <col min="1038" max="1281" width="9.140625" style="96"/>
    <col min="1282" max="1282" width="12.85546875" style="96" customWidth="1"/>
    <col min="1283" max="1285" width="9.140625" style="96"/>
    <col min="1286" max="1286" width="12.5703125" style="96" customWidth="1"/>
    <col min="1287" max="1287" width="8.7109375" style="96" customWidth="1"/>
    <col min="1288" max="1288" width="17.140625" style="96" customWidth="1"/>
    <col min="1289" max="1289" width="9.140625" style="96"/>
    <col min="1290" max="1290" width="9.5703125" style="96" customWidth="1"/>
    <col min="1291" max="1292" width="9.140625" style="96"/>
    <col min="1293" max="1293" width="9.5703125" style="96" bestFit="1" customWidth="1"/>
    <col min="1294" max="1537" width="9.140625" style="96"/>
    <col min="1538" max="1538" width="12.85546875" style="96" customWidth="1"/>
    <col min="1539" max="1541" width="9.140625" style="96"/>
    <col min="1542" max="1542" width="12.5703125" style="96" customWidth="1"/>
    <col min="1543" max="1543" width="8.7109375" style="96" customWidth="1"/>
    <col min="1544" max="1544" width="17.140625" style="96" customWidth="1"/>
    <col min="1545" max="1545" width="9.140625" style="96"/>
    <col min="1546" max="1546" width="9.5703125" style="96" customWidth="1"/>
    <col min="1547" max="1548" width="9.140625" style="96"/>
    <col min="1549" max="1549" width="9.5703125" style="96" bestFit="1" customWidth="1"/>
    <col min="1550" max="1793" width="9.140625" style="96"/>
    <col min="1794" max="1794" width="12.85546875" style="96" customWidth="1"/>
    <col min="1795" max="1797" width="9.140625" style="96"/>
    <col min="1798" max="1798" width="12.5703125" style="96" customWidth="1"/>
    <col min="1799" max="1799" width="8.7109375" style="96" customWidth="1"/>
    <col min="1800" max="1800" width="17.140625" style="96" customWidth="1"/>
    <col min="1801" max="1801" width="9.140625" style="96"/>
    <col min="1802" max="1802" width="9.5703125" style="96" customWidth="1"/>
    <col min="1803" max="1804" width="9.140625" style="96"/>
    <col min="1805" max="1805" width="9.5703125" style="96" bestFit="1" customWidth="1"/>
    <col min="1806" max="2049" width="9.140625" style="96"/>
    <col min="2050" max="2050" width="12.85546875" style="96" customWidth="1"/>
    <col min="2051" max="2053" width="9.140625" style="96"/>
    <col min="2054" max="2054" width="12.5703125" style="96" customWidth="1"/>
    <col min="2055" max="2055" width="8.7109375" style="96" customWidth="1"/>
    <col min="2056" max="2056" width="17.140625" style="96" customWidth="1"/>
    <col min="2057" max="2057" width="9.140625" style="96"/>
    <col min="2058" max="2058" width="9.5703125" style="96" customWidth="1"/>
    <col min="2059" max="2060" width="9.140625" style="96"/>
    <col min="2061" max="2061" width="9.5703125" style="96" bestFit="1" customWidth="1"/>
    <col min="2062" max="2305" width="9.140625" style="96"/>
    <col min="2306" max="2306" width="12.85546875" style="96" customWidth="1"/>
    <col min="2307" max="2309" width="9.140625" style="96"/>
    <col min="2310" max="2310" width="12.5703125" style="96" customWidth="1"/>
    <col min="2311" max="2311" width="8.7109375" style="96" customWidth="1"/>
    <col min="2312" max="2312" width="17.140625" style="96" customWidth="1"/>
    <col min="2313" max="2313" width="9.140625" style="96"/>
    <col min="2314" max="2314" width="9.5703125" style="96" customWidth="1"/>
    <col min="2315" max="2316" width="9.140625" style="96"/>
    <col min="2317" max="2317" width="9.5703125" style="96" bestFit="1" customWidth="1"/>
    <col min="2318" max="2561" width="9.140625" style="96"/>
    <col min="2562" max="2562" width="12.85546875" style="96" customWidth="1"/>
    <col min="2563" max="2565" width="9.140625" style="96"/>
    <col min="2566" max="2566" width="12.5703125" style="96" customWidth="1"/>
    <col min="2567" max="2567" width="8.7109375" style="96" customWidth="1"/>
    <col min="2568" max="2568" width="17.140625" style="96" customWidth="1"/>
    <col min="2569" max="2569" width="9.140625" style="96"/>
    <col min="2570" max="2570" width="9.5703125" style="96" customWidth="1"/>
    <col min="2571" max="2572" width="9.140625" style="96"/>
    <col min="2573" max="2573" width="9.5703125" style="96" bestFit="1" customWidth="1"/>
    <col min="2574" max="2817" width="9.140625" style="96"/>
    <col min="2818" max="2818" width="12.85546875" style="96" customWidth="1"/>
    <col min="2819" max="2821" width="9.140625" style="96"/>
    <col min="2822" max="2822" width="12.5703125" style="96" customWidth="1"/>
    <col min="2823" max="2823" width="8.7109375" style="96" customWidth="1"/>
    <col min="2824" max="2824" width="17.140625" style="96" customWidth="1"/>
    <col min="2825" max="2825" width="9.140625" style="96"/>
    <col min="2826" max="2826" width="9.5703125" style="96" customWidth="1"/>
    <col min="2827" max="2828" width="9.140625" style="96"/>
    <col min="2829" max="2829" width="9.5703125" style="96" bestFit="1" customWidth="1"/>
    <col min="2830" max="3073" width="9.140625" style="96"/>
    <col min="3074" max="3074" width="12.85546875" style="96" customWidth="1"/>
    <col min="3075" max="3077" width="9.140625" style="96"/>
    <col min="3078" max="3078" width="12.5703125" style="96" customWidth="1"/>
    <col min="3079" max="3079" width="8.7109375" style="96" customWidth="1"/>
    <col min="3080" max="3080" width="17.140625" style="96" customWidth="1"/>
    <col min="3081" max="3081" width="9.140625" style="96"/>
    <col min="3082" max="3082" width="9.5703125" style="96" customWidth="1"/>
    <col min="3083" max="3084" width="9.140625" style="96"/>
    <col min="3085" max="3085" width="9.5703125" style="96" bestFit="1" customWidth="1"/>
    <col min="3086" max="3329" width="9.140625" style="96"/>
    <col min="3330" max="3330" width="12.85546875" style="96" customWidth="1"/>
    <col min="3331" max="3333" width="9.140625" style="96"/>
    <col min="3334" max="3334" width="12.5703125" style="96" customWidth="1"/>
    <col min="3335" max="3335" width="8.7109375" style="96" customWidth="1"/>
    <col min="3336" max="3336" width="17.140625" style="96" customWidth="1"/>
    <col min="3337" max="3337" width="9.140625" style="96"/>
    <col min="3338" max="3338" width="9.5703125" style="96" customWidth="1"/>
    <col min="3339" max="3340" width="9.140625" style="96"/>
    <col min="3341" max="3341" width="9.5703125" style="96" bestFit="1" customWidth="1"/>
    <col min="3342" max="3585" width="9.140625" style="96"/>
    <col min="3586" max="3586" width="12.85546875" style="96" customWidth="1"/>
    <col min="3587" max="3589" width="9.140625" style="96"/>
    <col min="3590" max="3590" width="12.5703125" style="96" customWidth="1"/>
    <col min="3591" max="3591" width="8.7109375" style="96" customWidth="1"/>
    <col min="3592" max="3592" width="17.140625" style="96" customWidth="1"/>
    <col min="3593" max="3593" width="9.140625" style="96"/>
    <col min="3594" max="3594" width="9.5703125" style="96" customWidth="1"/>
    <col min="3595" max="3596" width="9.140625" style="96"/>
    <col min="3597" max="3597" width="9.5703125" style="96" bestFit="1" customWidth="1"/>
    <col min="3598" max="3841" width="9.140625" style="96"/>
    <col min="3842" max="3842" width="12.85546875" style="96" customWidth="1"/>
    <col min="3843" max="3845" width="9.140625" style="96"/>
    <col min="3846" max="3846" width="12.5703125" style="96" customWidth="1"/>
    <col min="3847" max="3847" width="8.7109375" style="96" customWidth="1"/>
    <col min="3848" max="3848" width="17.140625" style="96" customWidth="1"/>
    <col min="3849" max="3849" width="9.140625" style="96"/>
    <col min="3850" max="3850" width="9.5703125" style="96" customWidth="1"/>
    <col min="3851" max="3852" width="9.140625" style="96"/>
    <col min="3853" max="3853" width="9.5703125" style="96" bestFit="1" customWidth="1"/>
    <col min="3854" max="4097" width="9.140625" style="96"/>
    <col min="4098" max="4098" width="12.85546875" style="96" customWidth="1"/>
    <col min="4099" max="4101" width="9.140625" style="96"/>
    <col min="4102" max="4102" width="12.5703125" style="96" customWidth="1"/>
    <col min="4103" max="4103" width="8.7109375" style="96" customWidth="1"/>
    <col min="4104" max="4104" width="17.140625" style="96" customWidth="1"/>
    <col min="4105" max="4105" width="9.140625" style="96"/>
    <col min="4106" max="4106" width="9.5703125" style="96" customWidth="1"/>
    <col min="4107" max="4108" width="9.140625" style="96"/>
    <col min="4109" max="4109" width="9.5703125" style="96" bestFit="1" customWidth="1"/>
    <col min="4110" max="4353" width="9.140625" style="96"/>
    <col min="4354" max="4354" width="12.85546875" style="96" customWidth="1"/>
    <col min="4355" max="4357" width="9.140625" style="96"/>
    <col min="4358" max="4358" width="12.5703125" style="96" customWidth="1"/>
    <col min="4359" max="4359" width="8.7109375" style="96" customWidth="1"/>
    <col min="4360" max="4360" width="17.140625" style="96" customWidth="1"/>
    <col min="4361" max="4361" width="9.140625" style="96"/>
    <col min="4362" max="4362" width="9.5703125" style="96" customWidth="1"/>
    <col min="4363" max="4364" width="9.140625" style="96"/>
    <col min="4365" max="4365" width="9.5703125" style="96" bestFit="1" customWidth="1"/>
    <col min="4366" max="4609" width="9.140625" style="96"/>
    <col min="4610" max="4610" width="12.85546875" style="96" customWidth="1"/>
    <col min="4611" max="4613" width="9.140625" style="96"/>
    <col min="4614" max="4614" width="12.5703125" style="96" customWidth="1"/>
    <col min="4615" max="4615" width="8.7109375" style="96" customWidth="1"/>
    <col min="4616" max="4616" width="17.140625" style="96" customWidth="1"/>
    <col min="4617" max="4617" width="9.140625" style="96"/>
    <col min="4618" max="4618" width="9.5703125" style="96" customWidth="1"/>
    <col min="4619" max="4620" width="9.140625" style="96"/>
    <col min="4621" max="4621" width="9.5703125" style="96" bestFit="1" customWidth="1"/>
    <col min="4622" max="4865" width="9.140625" style="96"/>
    <col min="4866" max="4866" width="12.85546875" style="96" customWidth="1"/>
    <col min="4867" max="4869" width="9.140625" style="96"/>
    <col min="4870" max="4870" width="12.5703125" style="96" customWidth="1"/>
    <col min="4871" max="4871" width="8.7109375" style="96" customWidth="1"/>
    <col min="4872" max="4872" width="17.140625" style="96" customWidth="1"/>
    <col min="4873" max="4873" width="9.140625" style="96"/>
    <col min="4874" max="4874" width="9.5703125" style="96" customWidth="1"/>
    <col min="4875" max="4876" width="9.140625" style="96"/>
    <col min="4877" max="4877" width="9.5703125" style="96" bestFit="1" customWidth="1"/>
    <col min="4878" max="5121" width="9.140625" style="96"/>
    <col min="5122" max="5122" width="12.85546875" style="96" customWidth="1"/>
    <col min="5123" max="5125" width="9.140625" style="96"/>
    <col min="5126" max="5126" width="12.5703125" style="96" customWidth="1"/>
    <col min="5127" max="5127" width="8.7109375" style="96" customWidth="1"/>
    <col min="5128" max="5128" width="17.140625" style="96" customWidth="1"/>
    <col min="5129" max="5129" width="9.140625" style="96"/>
    <col min="5130" max="5130" width="9.5703125" style="96" customWidth="1"/>
    <col min="5131" max="5132" width="9.140625" style="96"/>
    <col min="5133" max="5133" width="9.5703125" style="96" bestFit="1" customWidth="1"/>
    <col min="5134" max="5377" width="9.140625" style="96"/>
    <col min="5378" max="5378" width="12.85546875" style="96" customWidth="1"/>
    <col min="5379" max="5381" width="9.140625" style="96"/>
    <col min="5382" max="5382" width="12.5703125" style="96" customWidth="1"/>
    <col min="5383" max="5383" width="8.7109375" style="96" customWidth="1"/>
    <col min="5384" max="5384" width="17.140625" style="96" customWidth="1"/>
    <col min="5385" max="5385" width="9.140625" style="96"/>
    <col min="5386" max="5386" width="9.5703125" style="96" customWidth="1"/>
    <col min="5387" max="5388" width="9.140625" style="96"/>
    <col min="5389" max="5389" width="9.5703125" style="96" bestFit="1" customWidth="1"/>
    <col min="5390" max="5633" width="9.140625" style="96"/>
    <col min="5634" max="5634" width="12.85546875" style="96" customWidth="1"/>
    <col min="5635" max="5637" width="9.140625" style="96"/>
    <col min="5638" max="5638" width="12.5703125" style="96" customWidth="1"/>
    <col min="5639" max="5639" width="8.7109375" style="96" customWidth="1"/>
    <col min="5640" max="5640" width="17.140625" style="96" customWidth="1"/>
    <col min="5641" max="5641" width="9.140625" style="96"/>
    <col min="5642" max="5642" width="9.5703125" style="96" customWidth="1"/>
    <col min="5643" max="5644" width="9.140625" style="96"/>
    <col min="5645" max="5645" width="9.5703125" style="96" bestFit="1" customWidth="1"/>
    <col min="5646" max="5889" width="9.140625" style="96"/>
    <col min="5890" max="5890" width="12.85546875" style="96" customWidth="1"/>
    <col min="5891" max="5893" width="9.140625" style="96"/>
    <col min="5894" max="5894" width="12.5703125" style="96" customWidth="1"/>
    <col min="5895" max="5895" width="8.7109375" style="96" customWidth="1"/>
    <col min="5896" max="5896" width="17.140625" style="96" customWidth="1"/>
    <col min="5897" max="5897" width="9.140625" style="96"/>
    <col min="5898" max="5898" width="9.5703125" style="96" customWidth="1"/>
    <col min="5899" max="5900" width="9.140625" style="96"/>
    <col min="5901" max="5901" width="9.5703125" style="96" bestFit="1" customWidth="1"/>
    <col min="5902" max="6145" width="9.140625" style="96"/>
    <col min="6146" max="6146" width="12.85546875" style="96" customWidth="1"/>
    <col min="6147" max="6149" width="9.140625" style="96"/>
    <col min="6150" max="6150" width="12.5703125" style="96" customWidth="1"/>
    <col min="6151" max="6151" width="8.7109375" style="96" customWidth="1"/>
    <col min="6152" max="6152" width="17.140625" style="96" customWidth="1"/>
    <col min="6153" max="6153" width="9.140625" style="96"/>
    <col min="6154" max="6154" width="9.5703125" style="96" customWidth="1"/>
    <col min="6155" max="6156" width="9.140625" style="96"/>
    <col min="6157" max="6157" width="9.5703125" style="96" bestFit="1" customWidth="1"/>
    <col min="6158" max="6401" width="9.140625" style="96"/>
    <col min="6402" max="6402" width="12.85546875" style="96" customWidth="1"/>
    <col min="6403" max="6405" width="9.140625" style="96"/>
    <col min="6406" max="6406" width="12.5703125" style="96" customWidth="1"/>
    <col min="6407" max="6407" width="8.7109375" style="96" customWidth="1"/>
    <col min="6408" max="6408" width="17.140625" style="96" customWidth="1"/>
    <col min="6409" max="6409" width="9.140625" style="96"/>
    <col min="6410" max="6410" width="9.5703125" style="96" customWidth="1"/>
    <col min="6411" max="6412" width="9.140625" style="96"/>
    <col min="6413" max="6413" width="9.5703125" style="96" bestFit="1" customWidth="1"/>
    <col min="6414" max="6657" width="9.140625" style="96"/>
    <col min="6658" max="6658" width="12.85546875" style="96" customWidth="1"/>
    <col min="6659" max="6661" width="9.140625" style="96"/>
    <col min="6662" max="6662" width="12.5703125" style="96" customWidth="1"/>
    <col min="6663" max="6663" width="8.7109375" style="96" customWidth="1"/>
    <col min="6664" max="6664" width="17.140625" style="96" customWidth="1"/>
    <col min="6665" max="6665" width="9.140625" style="96"/>
    <col min="6666" max="6666" width="9.5703125" style="96" customWidth="1"/>
    <col min="6667" max="6668" width="9.140625" style="96"/>
    <col min="6669" max="6669" width="9.5703125" style="96" bestFit="1" customWidth="1"/>
    <col min="6670" max="6913" width="9.140625" style="96"/>
    <col min="6914" max="6914" width="12.85546875" style="96" customWidth="1"/>
    <col min="6915" max="6917" width="9.140625" style="96"/>
    <col min="6918" max="6918" width="12.5703125" style="96" customWidth="1"/>
    <col min="6919" max="6919" width="8.7109375" style="96" customWidth="1"/>
    <col min="6920" max="6920" width="17.140625" style="96" customWidth="1"/>
    <col min="6921" max="6921" width="9.140625" style="96"/>
    <col min="6922" max="6922" width="9.5703125" style="96" customWidth="1"/>
    <col min="6923" max="6924" width="9.140625" style="96"/>
    <col min="6925" max="6925" width="9.5703125" style="96" bestFit="1" customWidth="1"/>
    <col min="6926" max="7169" width="9.140625" style="96"/>
    <col min="7170" max="7170" width="12.85546875" style="96" customWidth="1"/>
    <col min="7171" max="7173" width="9.140625" style="96"/>
    <col min="7174" max="7174" width="12.5703125" style="96" customWidth="1"/>
    <col min="7175" max="7175" width="8.7109375" style="96" customWidth="1"/>
    <col min="7176" max="7176" width="17.140625" style="96" customWidth="1"/>
    <col min="7177" max="7177" width="9.140625" style="96"/>
    <col min="7178" max="7178" width="9.5703125" style="96" customWidth="1"/>
    <col min="7179" max="7180" width="9.140625" style="96"/>
    <col min="7181" max="7181" width="9.5703125" style="96" bestFit="1" customWidth="1"/>
    <col min="7182" max="7425" width="9.140625" style="96"/>
    <col min="7426" max="7426" width="12.85546875" style="96" customWidth="1"/>
    <col min="7427" max="7429" width="9.140625" style="96"/>
    <col min="7430" max="7430" width="12.5703125" style="96" customWidth="1"/>
    <col min="7431" max="7431" width="8.7109375" style="96" customWidth="1"/>
    <col min="7432" max="7432" width="17.140625" style="96" customWidth="1"/>
    <col min="7433" max="7433" width="9.140625" style="96"/>
    <col min="7434" max="7434" width="9.5703125" style="96" customWidth="1"/>
    <col min="7435" max="7436" width="9.140625" style="96"/>
    <col min="7437" max="7437" width="9.5703125" style="96" bestFit="1" customWidth="1"/>
    <col min="7438" max="7681" width="9.140625" style="96"/>
    <col min="7682" max="7682" width="12.85546875" style="96" customWidth="1"/>
    <col min="7683" max="7685" width="9.140625" style="96"/>
    <col min="7686" max="7686" width="12.5703125" style="96" customWidth="1"/>
    <col min="7687" max="7687" width="8.7109375" style="96" customWidth="1"/>
    <col min="7688" max="7688" width="17.140625" style="96" customWidth="1"/>
    <col min="7689" max="7689" width="9.140625" style="96"/>
    <col min="7690" max="7690" width="9.5703125" style="96" customWidth="1"/>
    <col min="7691" max="7692" width="9.140625" style="96"/>
    <col min="7693" max="7693" width="9.5703125" style="96" bestFit="1" customWidth="1"/>
    <col min="7694" max="7937" width="9.140625" style="96"/>
    <col min="7938" max="7938" width="12.85546875" style="96" customWidth="1"/>
    <col min="7939" max="7941" width="9.140625" style="96"/>
    <col min="7942" max="7942" width="12.5703125" style="96" customWidth="1"/>
    <col min="7943" max="7943" width="8.7109375" style="96" customWidth="1"/>
    <col min="7944" max="7944" width="17.140625" style="96" customWidth="1"/>
    <col min="7945" max="7945" width="9.140625" style="96"/>
    <col min="7946" max="7946" width="9.5703125" style="96" customWidth="1"/>
    <col min="7947" max="7948" width="9.140625" style="96"/>
    <col min="7949" max="7949" width="9.5703125" style="96" bestFit="1" customWidth="1"/>
    <col min="7950" max="8193" width="9.140625" style="96"/>
    <col min="8194" max="8194" width="12.85546875" style="96" customWidth="1"/>
    <col min="8195" max="8197" width="9.140625" style="96"/>
    <col min="8198" max="8198" width="12.5703125" style="96" customWidth="1"/>
    <col min="8199" max="8199" width="8.7109375" style="96" customWidth="1"/>
    <col min="8200" max="8200" width="17.140625" style="96" customWidth="1"/>
    <col min="8201" max="8201" width="9.140625" style="96"/>
    <col min="8202" max="8202" width="9.5703125" style="96" customWidth="1"/>
    <col min="8203" max="8204" width="9.140625" style="96"/>
    <col min="8205" max="8205" width="9.5703125" style="96" bestFit="1" customWidth="1"/>
    <col min="8206" max="8449" width="9.140625" style="96"/>
    <col min="8450" max="8450" width="12.85546875" style="96" customWidth="1"/>
    <col min="8451" max="8453" width="9.140625" style="96"/>
    <col min="8454" max="8454" width="12.5703125" style="96" customWidth="1"/>
    <col min="8455" max="8455" width="8.7109375" style="96" customWidth="1"/>
    <col min="8456" max="8456" width="17.140625" style="96" customWidth="1"/>
    <col min="8457" max="8457" width="9.140625" style="96"/>
    <col min="8458" max="8458" width="9.5703125" style="96" customWidth="1"/>
    <col min="8459" max="8460" width="9.140625" style="96"/>
    <col min="8461" max="8461" width="9.5703125" style="96" bestFit="1" customWidth="1"/>
    <col min="8462" max="8705" width="9.140625" style="96"/>
    <col min="8706" max="8706" width="12.85546875" style="96" customWidth="1"/>
    <col min="8707" max="8709" width="9.140625" style="96"/>
    <col min="8710" max="8710" width="12.5703125" style="96" customWidth="1"/>
    <col min="8711" max="8711" width="8.7109375" style="96" customWidth="1"/>
    <col min="8712" max="8712" width="17.140625" style="96" customWidth="1"/>
    <col min="8713" max="8713" width="9.140625" style="96"/>
    <col min="8714" max="8714" width="9.5703125" style="96" customWidth="1"/>
    <col min="8715" max="8716" width="9.140625" style="96"/>
    <col min="8717" max="8717" width="9.5703125" style="96" bestFit="1" customWidth="1"/>
    <col min="8718" max="8961" width="9.140625" style="96"/>
    <col min="8962" max="8962" width="12.85546875" style="96" customWidth="1"/>
    <col min="8963" max="8965" width="9.140625" style="96"/>
    <col min="8966" max="8966" width="12.5703125" style="96" customWidth="1"/>
    <col min="8967" max="8967" width="8.7109375" style="96" customWidth="1"/>
    <col min="8968" max="8968" width="17.140625" style="96" customWidth="1"/>
    <col min="8969" max="8969" width="9.140625" style="96"/>
    <col min="8970" max="8970" width="9.5703125" style="96" customWidth="1"/>
    <col min="8971" max="8972" width="9.140625" style="96"/>
    <col min="8973" max="8973" width="9.5703125" style="96" bestFit="1" customWidth="1"/>
    <col min="8974" max="9217" width="9.140625" style="96"/>
    <col min="9218" max="9218" width="12.85546875" style="96" customWidth="1"/>
    <col min="9219" max="9221" width="9.140625" style="96"/>
    <col min="9222" max="9222" width="12.5703125" style="96" customWidth="1"/>
    <col min="9223" max="9223" width="8.7109375" style="96" customWidth="1"/>
    <col min="9224" max="9224" width="17.140625" style="96" customWidth="1"/>
    <col min="9225" max="9225" width="9.140625" style="96"/>
    <col min="9226" max="9226" width="9.5703125" style="96" customWidth="1"/>
    <col min="9227" max="9228" width="9.140625" style="96"/>
    <col min="9229" max="9229" width="9.5703125" style="96" bestFit="1" customWidth="1"/>
    <col min="9230" max="9473" width="9.140625" style="96"/>
    <col min="9474" max="9474" width="12.85546875" style="96" customWidth="1"/>
    <col min="9475" max="9477" width="9.140625" style="96"/>
    <col min="9478" max="9478" width="12.5703125" style="96" customWidth="1"/>
    <col min="9479" max="9479" width="8.7109375" style="96" customWidth="1"/>
    <col min="9480" max="9480" width="17.140625" style="96" customWidth="1"/>
    <col min="9481" max="9481" width="9.140625" style="96"/>
    <col min="9482" max="9482" width="9.5703125" style="96" customWidth="1"/>
    <col min="9483" max="9484" width="9.140625" style="96"/>
    <col min="9485" max="9485" width="9.5703125" style="96" bestFit="1" customWidth="1"/>
    <col min="9486" max="9729" width="9.140625" style="96"/>
    <col min="9730" max="9730" width="12.85546875" style="96" customWidth="1"/>
    <col min="9731" max="9733" width="9.140625" style="96"/>
    <col min="9734" max="9734" width="12.5703125" style="96" customWidth="1"/>
    <col min="9735" max="9735" width="8.7109375" style="96" customWidth="1"/>
    <col min="9736" max="9736" width="17.140625" style="96" customWidth="1"/>
    <col min="9737" max="9737" width="9.140625" style="96"/>
    <col min="9738" max="9738" width="9.5703125" style="96" customWidth="1"/>
    <col min="9739" max="9740" width="9.140625" style="96"/>
    <col min="9741" max="9741" width="9.5703125" style="96" bestFit="1" customWidth="1"/>
    <col min="9742" max="9985" width="9.140625" style="96"/>
    <col min="9986" max="9986" width="12.85546875" style="96" customWidth="1"/>
    <col min="9987" max="9989" width="9.140625" style="96"/>
    <col min="9990" max="9990" width="12.5703125" style="96" customWidth="1"/>
    <col min="9991" max="9991" width="8.7109375" style="96" customWidth="1"/>
    <col min="9992" max="9992" width="17.140625" style="96" customWidth="1"/>
    <col min="9993" max="9993" width="9.140625" style="96"/>
    <col min="9994" max="9994" width="9.5703125" style="96" customWidth="1"/>
    <col min="9995" max="9996" width="9.140625" style="96"/>
    <col min="9997" max="9997" width="9.5703125" style="96" bestFit="1" customWidth="1"/>
    <col min="9998" max="10241" width="9.140625" style="96"/>
    <col min="10242" max="10242" width="12.85546875" style="96" customWidth="1"/>
    <col min="10243" max="10245" width="9.140625" style="96"/>
    <col min="10246" max="10246" width="12.5703125" style="96" customWidth="1"/>
    <col min="10247" max="10247" width="8.7109375" style="96" customWidth="1"/>
    <col min="10248" max="10248" width="17.140625" style="96" customWidth="1"/>
    <col min="10249" max="10249" width="9.140625" style="96"/>
    <col min="10250" max="10250" width="9.5703125" style="96" customWidth="1"/>
    <col min="10251" max="10252" width="9.140625" style="96"/>
    <col min="10253" max="10253" width="9.5703125" style="96" bestFit="1" customWidth="1"/>
    <col min="10254" max="10497" width="9.140625" style="96"/>
    <col min="10498" max="10498" width="12.85546875" style="96" customWidth="1"/>
    <col min="10499" max="10501" width="9.140625" style="96"/>
    <col min="10502" max="10502" width="12.5703125" style="96" customWidth="1"/>
    <col min="10503" max="10503" width="8.7109375" style="96" customWidth="1"/>
    <col min="10504" max="10504" width="17.140625" style="96" customWidth="1"/>
    <col min="10505" max="10505" width="9.140625" style="96"/>
    <col min="10506" max="10506" width="9.5703125" style="96" customWidth="1"/>
    <col min="10507" max="10508" width="9.140625" style="96"/>
    <col min="10509" max="10509" width="9.5703125" style="96" bestFit="1" customWidth="1"/>
    <col min="10510" max="10753" width="9.140625" style="96"/>
    <col min="10754" max="10754" width="12.85546875" style="96" customWidth="1"/>
    <col min="10755" max="10757" width="9.140625" style="96"/>
    <col min="10758" max="10758" width="12.5703125" style="96" customWidth="1"/>
    <col min="10759" max="10759" width="8.7109375" style="96" customWidth="1"/>
    <col min="10760" max="10760" width="17.140625" style="96" customWidth="1"/>
    <col min="10761" max="10761" width="9.140625" style="96"/>
    <col min="10762" max="10762" width="9.5703125" style="96" customWidth="1"/>
    <col min="10763" max="10764" width="9.140625" style="96"/>
    <col min="10765" max="10765" width="9.5703125" style="96" bestFit="1" customWidth="1"/>
    <col min="10766" max="11009" width="9.140625" style="96"/>
    <col min="11010" max="11010" width="12.85546875" style="96" customWidth="1"/>
    <col min="11011" max="11013" width="9.140625" style="96"/>
    <col min="11014" max="11014" width="12.5703125" style="96" customWidth="1"/>
    <col min="11015" max="11015" width="8.7109375" style="96" customWidth="1"/>
    <col min="11016" max="11016" width="17.140625" style="96" customWidth="1"/>
    <col min="11017" max="11017" width="9.140625" style="96"/>
    <col min="11018" max="11018" width="9.5703125" style="96" customWidth="1"/>
    <col min="11019" max="11020" width="9.140625" style="96"/>
    <col min="11021" max="11021" width="9.5703125" style="96" bestFit="1" customWidth="1"/>
    <col min="11022" max="11265" width="9.140625" style="96"/>
    <col min="11266" max="11266" width="12.85546875" style="96" customWidth="1"/>
    <col min="11267" max="11269" width="9.140625" style="96"/>
    <col min="11270" max="11270" width="12.5703125" style="96" customWidth="1"/>
    <col min="11271" max="11271" width="8.7109375" style="96" customWidth="1"/>
    <col min="11272" max="11272" width="17.140625" style="96" customWidth="1"/>
    <col min="11273" max="11273" width="9.140625" style="96"/>
    <col min="11274" max="11274" width="9.5703125" style="96" customWidth="1"/>
    <col min="11275" max="11276" width="9.140625" style="96"/>
    <col min="11277" max="11277" width="9.5703125" style="96" bestFit="1" customWidth="1"/>
    <col min="11278" max="11521" width="9.140625" style="96"/>
    <col min="11522" max="11522" width="12.85546875" style="96" customWidth="1"/>
    <col min="11523" max="11525" width="9.140625" style="96"/>
    <col min="11526" max="11526" width="12.5703125" style="96" customWidth="1"/>
    <col min="11527" max="11527" width="8.7109375" style="96" customWidth="1"/>
    <col min="11528" max="11528" width="17.140625" style="96" customWidth="1"/>
    <col min="11529" max="11529" width="9.140625" style="96"/>
    <col min="11530" max="11530" width="9.5703125" style="96" customWidth="1"/>
    <col min="11531" max="11532" width="9.140625" style="96"/>
    <col min="11533" max="11533" width="9.5703125" style="96" bestFit="1" customWidth="1"/>
    <col min="11534" max="11777" width="9.140625" style="96"/>
    <col min="11778" max="11778" width="12.85546875" style="96" customWidth="1"/>
    <col min="11779" max="11781" width="9.140625" style="96"/>
    <col min="11782" max="11782" width="12.5703125" style="96" customWidth="1"/>
    <col min="11783" max="11783" width="8.7109375" style="96" customWidth="1"/>
    <col min="11784" max="11784" width="17.140625" style="96" customWidth="1"/>
    <col min="11785" max="11785" width="9.140625" style="96"/>
    <col min="11786" max="11786" width="9.5703125" style="96" customWidth="1"/>
    <col min="11787" max="11788" width="9.140625" style="96"/>
    <col min="11789" max="11789" width="9.5703125" style="96" bestFit="1" customWidth="1"/>
    <col min="11790" max="12033" width="9.140625" style="96"/>
    <col min="12034" max="12034" width="12.85546875" style="96" customWidth="1"/>
    <col min="12035" max="12037" width="9.140625" style="96"/>
    <col min="12038" max="12038" width="12.5703125" style="96" customWidth="1"/>
    <col min="12039" max="12039" width="8.7109375" style="96" customWidth="1"/>
    <col min="12040" max="12040" width="17.140625" style="96" customWidth="1"/>
    <col min="12041" max="12041" width="9.140625" style="96"/>
    <col min="12042" max="12042" width="9.5703125" style="96" customWidth="1"/>
    <col min="12043" max="12044" width="9.140625" style="96"/>
    <col min="12045" max="12045" width="9.5703125" style="96" bestFit="1" customWidth="1"/>
    <col min="12046" max="12289" width="9.140625" style="96"/>
    <col min="12290" max="12290" width="12.85546875" style="96" customWidth="1"/>
    <col min="12291" max="12293" width="9.140625" style="96"/>
    <col min="12294" max="12294" width="12.5703125" style="96" customWidth="1"/>
    <col min="12295" max="12295" width="8.7109375" style="96" customWidth="1"/>
    <col min="12296" max="12296" width="17.140625" style="96" customWidth="1"/>
    <col min="12297" max="12297" width="9.140625" style="96"/>
    <col min="12298" max="12298" width="9.5703125" style="96" customWidth="1"/>
    <col min="12299" max="12300" width="9.140625" style="96"/>
    <col min="12301" max="12301" width="9.5703125" style="96" bestFit="1" customWidth="1"/>
    <col min="12302" max="12545" width="9.140625" style="96"/>
    <col min="12546" max="12546" width="12.85546875" style="96" customWidth="1"/>
    <col min="12547" max="12549" width="9.140625" style="96"/>
    <col min="12550" max="12550" width="12.5703125" style="96" customWidth="1"/>
    <col min="12551" max="12551" width="8.7109375" style="96" customWidth="1"/>
    <col min="12552" max="12552" width="17.140625" style="96" customWidth="1"/>
    <col min="12553" max="12553" width="9.140625" style="96"/>
    <col min="12554" max="12554" width="9.5703125" style="96" customWidth="1"/>
    <col min="12555" max="12556" width="9.140625" style="96"/>
    <col min="12557" max="12557" width="9.5703125" style="96" bestFit="1" customWidth="1"/>
    <col min="12558" max="12801" width="9.140625" style="96"/>
    <col min="12802" max="12802" width="12.85546875" style="96" customWidth="1"/>
    <col min="12803" max="12805" width="9.140625" style="96"/>
    <col min="12806" max="12806" width="12.5703125" style="96" customWidth="1"/>
    <col min="12807" max="12807" width="8.7109375" style="96" customWidth="1"/>
    <col min="12808" max="12808" width="17.140625" style="96" customWidth="1"/>
    <col min="12809" max="12809" width="9.140625" style="96"/>
    <col min="12810" max="12810" width="9.5703125" style="96" customWidth="1"/>
    <col min="12811" max="12812" width="9.140625" style="96"/>
    <col min="12813" max="12813" width="9.5703125" style="96" bestFit="1" customWidth="1"/>
    <col min="12814" max="13057" width="9.140625" style="96"/>
    <col min="13058" max="13058" width="12.85546875" style="96" customWidth="1"/>
    <col min="13059" max="13061" width="9.140625" style="96"/>
    <col min="13062" max="13062" width="12.5703125" style="96" customWidth="1"/>
    <col min="13063" max="13063" width="8.7109375" style="96" customWidth="1"/>
    <col min="13064" max="13064" width="17.140625" style="96" customWidth="1"/>
    <col min="13065" max="13065" width="9.140625" style="96"/>
    <col min="13066" max="13066" width="9.5703125" style="96" customWidth="1"/>
    <col min="13067" max="13068" width="9.140625" style="96"/>
    <col min="13069" max="13069" width="9.5703125" style="96" bestFit="1" customWidth="1"/>
    <col min="13070" max="13313" width="9.140625" style="96"/>
    <col min="13314" max="13314" width="12.85546875" style="96" customWidth="1"/>
    <col min="13315" max="13317" width="9.140625" style="96"/>
    <col min="13318" max="13318" width="12.5703125" style="96" customWidth="1"/>
    <col min="13319" max="13319" width="8.7109375" style="96" customWidth="1"/>
    <col min="13320" max="13320" width="17.140625" style="96" customWidth="1"/>
    <col min="13321" max="13321" width="9.140625" style="96"/>
    <col min="13322" max="13322" width="9.5703125" style="96" customWidth="1"/>
    <col min="13323" max="13324" width="9.140625" style="96"/>
    <col min="13325" max="13325" width="9.5703125" style="96" bestFit="1" customWidth="1"/>
    <col min="13326" max="13569" width="9.140625" style="96"/>
    <col min="13570" max="13570" width="12.85546875" style="96" customWidth="1"/>
    <col min="13571" max="13573" width="9.140625" style="96"/>
    <col min="13574" max="13574" width="12.5703125" style="96" customWidth="1"/>
    <col min="13575" max="13575" width="8.7109375" style="96" customWidth="1"/>
    <col min="13576" max="13576" width="17.140625" style="96" customWidth="1"/>
    <col min="13577" max="13577" width="9.140625" style="96"/>
    <col min="13578" max="13578" width="9.5703125" style="96" customWidth="1"/>
    <col min="13579" max="13580" width="9.140625" style="96"/>
    <col min="13581" max="13581" width="9.5703125" style="96" bestFit="1" customWidth="1"/>
    <col min="13582" max="13825" width="9.140625" style="96"/>
    <col min="13826" max="13826" width="12.85546875" style="96" customWidth="1"/>
    <col min="13827" max="13829" width="9.140625" style="96"/>
    <col min="13830" max="13830" width="12.5703125" style="96" customWidth="1"/>
    <col min="13831" max="13831" width="8.7109375" style="96" customWidth="1"/>
    <col min="13832" max="13832" width="17.140625" style="96" customWidth="1"/>
    <col min="13833" max="13833" width="9.140625" style="96"/>
    <col min="13834" max="13834" width="9.5703125" style="96" customWidth="1"/>
    <col min="13835" max="13836" width="9.140625" style="96"/>
    <col min="13837" max="13837" width="9.5703125" style="96" bestFit="1" customWidth="1"/>
    <col min="13838" max="14081" width="9.140625" style="96"/>
    <col min="14082" max="14082" width="12.85546875" style="96" customWidth="1"/>
    <col min="14083" max="14085" width="9.140625" style="96"/>
    <col min="14086" max="14086" width="12.5703125" style="96" customWidth="1"/>
    <col min="14087" max="14087" width="8.7109375" style="96" customWidth="1"/>
    <col min="14088" max="14088" width="17.140625" style="96" customWidth="1"/>
    <col min="14089" max="14089" width="9.140625" style="96"/>
    <col min="14090" max="14090" width="9.5703125" style="96" customWidth="1"/>
    <col min="14091" max="14092" width="9.140625" style="96"/>
    <col min="14093" max="14093" width="9.5703125" style="96" bestFit="1" customWidth="1"/>
    <col min="14094" max="14337" width="9.140625" style="96"/>
    <col min="14338" max="14338" width="12.85546875" style="96" customWidth="1"/>
    <col min="14339" max="14341" width="9.140625" style="96"/>
    <col min="14342" max="14342" width="12.5703125" style="96" customWidth="1"/>
    <col min="14343" max="14343" width="8.7109375" style="96" customWidth="1"/>
    <col min="14344" max="14344" width="17.140625" style="96" customWidth="1"/>
    <col min="14345" max="14345" width="9.140625" style="96"/>
    <col min="14346" max="14346" width="9.5703125" style="96" customWidth="1"/>
    <col min="14347" max="14348" width="9.140625" style="96"/>
    <col min="14349" max="14349" width="9.5703125" style="96" bestFit="1" customWidth="1"/>
    <col min="14350" max="14593" width="9.140625" style="96"/>
    <col min="14594" max="14594" width="12.85546875" style="96" customWidth="1"/>
    <col min="14595" max="14597" width="9.140625" style="96"/>
    <col min="14598" max="14598" width="12.5703125" style="96" customWidth="1"/>
    <col min="14599" max="14599" width="8.7109375" style="96" customWidth="1"/>
    <col min="14600" max="14600" width="17.140625" style="96" customWidth="1"/>
    <col min="14601" max="14601" width="9.140625" style="96"/>
    <col min="14602" max="14602" width="9.5703125" style="96" customWidth="1"/>
    <col min="14603" max="14604" width="9.140625" style="96"/>
    <col min="14605" max="14605" width="9.5703125" style="96" bestFit="1" customWidth="1"/>
    <col min="14606" max="14849" width="9.140625" style="96"/>
    <col min="14850" max="14850" width="12.85546875" style="96" customWidth="1"/>
    <col min="14851" max="14853" width="9.140625" style="96"/>
    <col min="14854" max="14854" width="12.5703125" style="96" customWidth="1"/>
    <col min="14855" max="14855" width="8.7109375" style="96" customWidth="1"/>
    <col min="14856" max="14856" width="17.140625" style="96" customWidth="1"/>
    <col min="14857" max="14857" width="9.140625" style="96"/>
    <col min="14858" max="14858" width="9.5703125" style="96" customWidth="1"/>
    <col min="14859" max="14860" width="9.140625" style="96"/>
    <col min="14861" max="14861" width="9.5703125" style="96" bestFit="1" customWidth="1"/>
    <col min="14862" max="15105" width="9.140625" style="96"/>
    <col min="15106" max="15106" width="12.85546875" style="96" customWidth="1"/>
    <col min="15107" max="15109" width="9.140625" style="96"/>
    <col min="15110" max="15110" width="12.5703125" style="96" customWidth="1"/>
    <col min="15111" max="15111" width="8.7109375" style="96" customWidth="1"/>
    <col min="15112" max="15112" width="17.140625" style="96" customWidth="1"/>
    <col min="15113" max="15113" width="9.140625" style="96"/>
    <col min="15114" max="15114" width="9.5703125" style="96" customWidth="1"/>
    <col min="15115" max="15116" width="9.140625" style="96"/>
    <col min="15117" max="15117" width="9.5703125" style="96" bestFit="1" customWidth="1"/>
    <col min="15118" max="15361" width="9.140625" style="96"/>
    <col min="15362" max="15362" width="12.85546875" style="96" customWidth="1"/>
    <col min="15363" max="15365" width="9.140625" style="96"/>
    <col min="15366" max="15366" width="12.5703125" style="96" customWidth="1"/>
    <col min="15367" max="15367" width="8.7109375" style="96" customWidth="1"/>
    <col min="15368" max="15368" width="17.140625" style="96" customWidth="1"/>
    <col min="15369" max="15369" width="9.140625" style="96"/>
    <col min="15370" max="15370" width="9.5703125" style="96" customWidth="1"/>
    <col min="15371" max="15372" width="9.140625" style="96"/>
    <col min="15373" max="15373" width="9.5703125" style="96" bestFit="1" customWidth="1"/>
    <col min="15374" max="15617" width="9.140625" style="96"/>
    <col min="15618" max="15618" width="12.85546875" style="96" customWidth="1"/>
    <col min="15619" max="15621" width="9.140625" style="96"/>
    <col min="15622" max="15622" width="12.5703125" style="96" customWidth="1"/>
    <col min="15623" max="15623" width="8.7109375" style="96" customWidth="1"/>
    <col min="15624" max="15624" width="17.140625" style="96" customWidth="1"/>
    <col min="15625" max="15625" width="9.140625" style="96"/>
    <col min="15626" max="15626" width="9.5703125" style="96" customWidth="1"/>
    <col min="15627" max="15628" width="9.140625" style="96"/>
    <col min="15629" max="15629" width="9.5703125" style="96" bestFit="1" customWidth="1"/>
    <col min="15630" max="15873" width="9.140625" style="96"/>
    <col min="15874" max="15874" width="12.85546875" style="96" customWidth="1"/>
    <col min="15875" max="15877" width="9.140625" style="96"/>
    <col min="15878" max="15878" width="12.5703125" style="96" customWidth="1"/>
    <col min="15879" max="15879" width="8.7109375" style="96" customWidth="1"/>
    <col min="15880" max="15880" width="17.140625" style="96" customWidth="1"/>
    <col min="15881" max="15881" width="9.140625" style="96"/>
    <col min="15882" max="15882" width="9.5703125" style="96" customWidth="1"/>
    <col min="15883" max="15884" width="9.140625" style="96"/>
    <col min="15885" max="15885" width="9.5703125" style="96" bestFit="1" customWidth="1"/>
    <col min="15886" max="16129" width="9.140625" style="96"/>
    <col min="16130" max="16130" width="12.85546875" style="96" customWidth="1"/>
    <col min="16131" max="16133" width="9.140625" style="96"/>
    <col min="16134" max="16134" width="12.5703125" style="96" customWidth="1"/>
    <col min="16135" max="16135" width="8.7109375" style="96" customWidth="1"/>
    <col min="16136" max="16136" width="17.140625" style="96" customWidth="1"/>
    <col min="16137" max="16137" width="9.140625" style="96"/>
    <col min="16138" max="16138" width="9.5703125" style="96" customWidth="1"/>
    <col min="16139" max="16140" width="9.140625" style="96"/>
    <col min="16141" max="16141" width="9.5703125" style="96" bestFit="1" customWidth="1"/>
    <col min="16142" max="16384" width="9.140625" style="96"/>
  </cols>
  <sheetData>
    <row r="1" spans="1:17" ht="19.5" customHeight="1">
      <c r="A1" s="95"/>
      <c r="B1" s="95"/>
      <c r="C1" s="359"/>
      <c r="D1" s="359"/>
      <c r="E1" s="359"/>
      <c r="F1" s="359"/>
      <c r="G1" s="359"/>
      <c r="H1" s="95"/>
    </row>
    <row r="2" spans="1:17" ht="20.25" customHeight="1">
      <c r="A2" s="95"/>
      <c r="B2" s="360" t="s">
        <v>151</v>
      </c>
      <c r="C2" s="360"/>
      <c r="D2" s="360"/>
      <c r="E2" s="360"/>
      <c r="F2" s="360"/>
      <c r="G2" s="360"/>
      <c r="H2" s="360"/>
    </row>
    <row r="3" spans="1:17" ht="15">
      <c r="A3" s="97"/>
      <c r="B3" s="97"/>
      <c r="C3" s="97"/>
      <c r="D3" s="97"/>
      <c r="E3" s="97"/>
      <c r="F3" s="97"/>
      <c r="G3" s="97"/>
      <c r="H3" s="97"/>
    </row>
    <row r="4" spans="1:17" ht="12.75" customHeight="1">
      <c r="A4" s="97"/>
      <c r="B4" s="97"/>
      <c r="C4" s="97"/>
      <c r="D4" s="97"/>
      <c r="E4" s="97"/>
      <c r="F4" s="97"/>
      <c r="G4" s="97"/>
      <c r="H4" s="97"/>
    </row>
    <row r="5" spans="1:17" ht="35.25" customHeight="1">
      <c r="A5" s="286"/>
      <c r="B5" s="287"/>
      <c r="C5" s="280">
        <v>2014</v>
      </c>
      <c r="D5" s="281">
        <v>2015</v>
      </c>
      <c r="E5" s="281">
        <v>2016</v>
      </c>
      <c r="F5" s="280" t="s">
        <v>152</v>
      </c>
      <c r="G5" s="281">
        <v>2017</v>
      </c>
      <c r="H5" s="285" t="s">
        <v>153</v>
      </c>
      <c r="J5" s="98"/>
      <c r="K5" s="98"/>
      <c r="N5" s="361"/>
      <c r="O5" s="361"/>
      <c r="P5" s="361"/>
      <c r="Q5" s="361"/>
    </row>
    <row r="6" spans="1:17" ht="14.25" customHeight="1">
      <c r="A6" s="362" t="s">
        <v>154</v>
      </c>
      <c r="B6" s="362"/>
      <c r="C6" s="283">
        <v>2051</v>
      </c>
      <c r="D6" s="224">
        <v>534</v>
      </c>
      <c r="E6" s="223">
        <v>7486</v>
      </c>
      <c r="F6" s="99">
        <f>(C6+D6+E6)/3</f>
        <v>3357</v>
      </c>
      <c r="G6" s="100">
        <v>29447</v>
      </c>
      <c r="H6" s="101">
        <f>F6-G6</f>
        <v>-26090</v>
      </c>
      <c r="I6" s="225"/>
      <c r="J6" s="98"/>
      <c r="K6" s="102"/>
      <c r="M6" s="109"/>
    </row>
    <row r="7" spans="1:17" ht="14.25" customHeight="1">
      <c r="A7" s="103"/>
      <c r="B7" s="104" t="s">
        <v>155</v>
      </c>
      <c r="C7" s="284">
        <v>0</v>
      </c>
      <c r="D7" s="106"/>
      <c r="E7" s="106">
        <v>0</v>
      </c>
      <c r="F7" s="99">
        <f t="shared" ref="F7:F21" si="0">(C7+D7+E7)/3</f>
        <v>0</v>
      </c>
      <c r="G7" s="100">
        <v>2</v>
      </c>
      <c r="H7" s="101">
        <f t="shared" ref="H7:H21" si="1">F7-G7</f>
        <v>-2</v>
      </c>
      <c r="I7" s="225"/>
      <c r="J7" s="98"/>
      <c r="K7" s="102"/>
      <c r="M7" s="109"/>
    </row>
    <row r="8" spans="1:17" ht="14.25" customHeight="1">
      <c r="A8" s="103"/>
      <c r="B8" s="104" t="s">
        <v>156</v>
      </c>
      <c r="C8" s="284">
        <v>232</v>
      </c>
      <c r="D8" s="106">
        <v>54</v>
      </c>
      <c r="E8" s="106">
        <v>402</v>
      </c>
      <c r="F8" s="99">
        <f t="shared" si="0"/>
        <v>229.33333333333334</v>
      </c>
      <c r="G8" s="100">
        <v>531</v>
      </c>
      <c r="H8" s="101">
        <f t="shared" si="1"/>
        <v>-301.66666666666663</v>
      </c>
      <c r="I8" s="225"/>
      <c r="J8" s="98"/>
      <c r="K8" s="102"/>
      <c r="M8" s="109"/>
    </row>
    <row r="9" spans="1:17" ht="14.25" customHeight="1">
      <c r="A9" s="103"/>
      <c r="B9" s="104" t="s">
        <v>157</v>
      </c>
      <c r="C9" s="284">
        <v>314</v>
      </c>
      <c r="D9" s="106">
        <v>70</v>
      </c>
      <c r="E9" s="106">
        <v>878</v>
      </c>
      <c r="F9" s="99">
        <f t="shared" si="0"/>
        <v>420.66666666666669</v>
      </c>
      <c r="G9" s="100">
        <v>3160</v>
      </c>
      <c r="H9" s="101">
        <f t="shared" si="1"/>
        <v>-2739.3333333333335</v>
      </c>
      <c r="I9" s="107"/>
      <c r="J9" s="98"/>
      <c r="K9" s="102"/>
      <c r="M9" s="109"/>
    </row>
    <row r="10" spans="1:17" ht="14.25" customHeight="1">
      <c r="A10" s="103"/>
      <c r="B10" s="104" t="s">
        <v>158</v>
      </c>
      <c r="C10" s="284">
        <v>712</v>
      </c>
      <c r="D10" s="106">
        <v>196</v>
      </c>
      <c r="E10" s="106">
        <v>2966</v>
      </c>
      <c r="F10" s="99">
        <f t="shared" si="0"/>
        <v>1291.3333333333333</v>
      </c>
      <c r="G10" s="100">
        <v>12647</v>
      </c>
      <c r="H10" s="101">
        <f t="shared" si="1"/>
        <v>-11355.666666666666</v>
      </c>
      <c r="I10" s="226"/>
      <c r="J10" s="226"/>
      <c r="K10" s="102"/>
      <c r="M10" s="109"/>
    </row>
    <row r="11" spans="1:17" ht="14.25" customHeight="1">
      <c r="A11" s="103"/>
      <c r="B11" s="104" t="s">
        <v>159</v>
      </c>
      <c r="C11" s="284">
        <v>793</v>
      </c>
      <c r="D11" s="106">
        <v>214</v>
      </c>
      <c r="E11" s="106">
        <v>3240</v>
      </c>
      <c r="F11" s="99">
        <f t="shared" si="0"/>
        <v>1415.6666666666667</v>
      </c>
      <c r="G11" s="100">
        <v>13107</v>
      </c>
      <c r="H11" s="101">
        <f t="shared" si="1"/>
        <v>-11691.333333333334</v>
      </c>
      <c r="I11" s="226"/>
      <c r="J11" s="226"/>
      <c r="K11" s="102"/>
      <c r="M11" s="109"/>
    </row>
    <row r="12" spans="1:17" ht="14.25" customHeight="1">
      <c r="A12" s="103"/>
      <c r="B12" s="103"/>
      <c r="C12" s="284"/>
      <c r="D12" s="106"/>
      <c r="E12" s="106"/>
      <c r="F12" s="99"/>
      <c r="G12" s="100"/>
      <c r="H12" s="101"/>
      <c r="J12" s="98"/>
      <c r="K12" s="98"/>
    </row>
    <row r="13" spans="1:17" ht="14.25" customHeight="1">
      <c r="A13" s="103"/>
      <c r="B13" s="103"/>
      <c r="C13" s="284"/>
      <c r="D13" s="106"/>
      <c r="E13" s="106"/>
      <c r="F13" s="99"/>
      <c r="G13" s="100"/>
      <c r="H13" s="101"/>
      <c r="K13" s="98"/>
    </row>
    <row r="14" spans="1:17" ht="14.25" customHeight="1">
      <c r="A14" s="363" t="s">
        <v>160</v>
      </c>
      <c r="B14" s="363"/>
      <c r="C14" s="284">
        <v>36</v>
      </c>
      <c r="D14" s="106">
        <v>256</v>
      </c>
      <c r="E14" s="106">
        <v>61</v>
      </c>
      <c r="F14" s="99">
        <f t="shared" si="0"/>
        <v>117.66666666666667</v>
      </c>
      <c r="G14" s="100">
        <v>262</v>
      </c>
      <c r="H14" s="101">
        <f t="shared" si="1"/>
        <v>-144.33333333333331</v>
      </c>
    </row>
    <row r="15" spans="1:17" ht="14.25" customHeight="1">
      <c r="A15" s="105"/>
      <c r="B15" s="105"/>
      <c r="C15" s="284"/>
      <c r="D15" s="106"/>
      <c r="E15" s="106"/>
      <c r="F15" s="99"/>
      <c r="G15" s="100"/>
      <c r="H15" s="101"/>
    </row>
    <row r="16" spans="1:17" ht="24.75" customHeight="1">
      <c r="A16" s="358" t="s">
        <v>161</v>
      </c>
      <c r="B16" s="358"/>
      <c r="C16" s="284">
        <v>0.06</v>
      </c>
      <c r="D16" s="106">
        <v>0.1</v>
      </c>
      <c r="E16" s="197">
        <v>0.2</v>
      </c>
      <c r="F16" s="108">
        <f t="shared" si="0"/>
        <v>0.12</v>
      </c>
      <c r="G16" s="100">
        <v>0.6</v>
      </c>
      <c r="H16" s="101">
        <f t="shared" si="1"/>
        <v>-0.48</v>
      </c>
      <c r="K16" s="96">
        <v>4157223</v>
      </c>
      <c r="L16" s="109">
        <f>54818/K16*100</f>
        <v>1.3186206272793159</v>
      </c>
    </row>
    <row r="17" spans="1:12" ht="14.25" customHeight="1">
      <c r="A17" s="105"/>
      <c r="B17" s="105" t="s">
        <v>155</v>
      </c>
      <c r="C17" s="284">
        <v>0</v>
      </c>
      <c r="D17" s="106">
        <v>0</v>
      </c>
      <c r="E17" s="106">
        <v>0</v>
      </c>
      <c r="F17" s="108">
        <f t="shared" si="0"/>
        <v>0</v>
      </c>
      <c r="G17" s="100">
        <v>0.1</v>
      </c>
      <c r="H17" s="101">
        <f t="shared" si="1"/>
        <v>-0.1</v>
      </c>
      <c r="K17" s="96">
        <v>1945</v>
      </c>
      <c r="L17" s="109">
        <f>21/K17*100</f>
        <v>1.0796915167095116</v>
      </c>
    </row>
    <row r="18" spans="1:12" ht="14.25" customHeight="1">
      <c r="A18" s="105"/>
      <c r="B18" s="105" t="s">
        <v>156</v>
      </c>
      <c r="C18" s="284">
        <v>0.1</v>
      </c>
      <c r="D18" s="106">
        <v>0.2</v>
      </c>
      <c r="E18" s="106">
        <v>0.2</v>
      </c>
      <c r="F18" s="108">
        <f t="shared" si="0"/>
        <v>0.16666666666666666</v>
      </c>
      <c r="G18" s="100">
        <v>0.2</v>
      </c>
      <c r="H18" s="101">
        <f t="shared" si="1"/>
        <v>-3.3333333333333354E-2</v>
      </c>
      <c r="K18" s="96">
        <v>183343</v>
      </c>
      <c r="L18" s="109">
        <f>4410/K18*100</f>
        <v>2.4053277190839029</v>
      </c>
    </row>
    <row r="19" spans="1:12" ht="14.25" customHeight="1">
      <c r="A19" s="105"/>
      <c r="B19" s="105" t="s">
        <v>157</v>
      </c>
      <c r="C19" s="284">
        <v>0.1</v>
      </c>
      <c r="D19" s="106">
        <v>0.1</v>
      </c>
      <c r="E19" s="106">
        <v>0.2</v>
      </c>
      <c r="F19" s="108">
        <f t="shared" si="0"/>
        <v>0.13333333333333333</v>
      </c>
      <c r="G19" s="100">
        <v>0.7</v>
      </c>
      <c r="H19" s="101">
        <f t="shared" si="1"/>
        <v>-0.56666666666666665</v>
      </c>
      <c r="K19" s="96">
        <v>355375</v>
      </c>
      <c r="L19" s="109">
        <f>4410/K19*100</f>
        <v>1.2409426661976786</v>
      </c>
    </row>
    <row r="20" spans="1:12" ht="14.25" customHeight="1">
      <c r="A20" s="105"/>
      <c r="B20" s="105" t="s">
        <v>158</v>
      </c>
      <c r="C20" s="284">
        <v>0.04</v>
      </c>
      <c r="D20" s="106">
        <v>0.1</v>
      </c>
      <c r="E20" s="106">
        <v>0.1</v>
      </c>
      <c r="F20" s="197">
        <f t="shared" si="0"/>
        <v>0.08</v>
      </c>
      <c r="G20" s="198">
        <v>0.5</v>
      </c>
      <c r="H20" s="101">
        <f t="shared" si="1"/>
        <v>-0.42</v>
      </c>
      <c r="K20" s="96">
        <v>1997118</v>
      </c>
      <c r="L20" s="109">
        <f>24428/K20*100</f>
        <v>1.2231625772738517</v>
      </c>
    </row>
    <row r="21" spans="1:12" ht="14.25" customHeight="1">
      <c r="A21" s="105"/>
      <c r="B21" s="105" t="s">
        <v>159</v>
      </c>
      <c r="C21" s="284">
        <v>0.06</v>
      </c>
      <c r="D21" s="106">
        <v>0.1</v>
      </c>
      <c r="E21" s="106">
        <v>0.2</v>
      </c>
      <c r="F21" s="197">
        <f t="shared" si="0"/>
        <v>0.12</v>
      </c>
      <c r="G21" s="198">
        <v>0.7</v>
      </c>
      <c r="H21" s="282">
        <f t="shared" si="1"/>
        <v>-0.57999999999999996</v>
      </c>
      <c r="K21" s="96">
        <v>1619442</v>
      </c>
      <c r="L21" s="109">
        <f>23266/K21*100</f>
        <v>1.4366676917110954</v>
      </c>
    </row>
    <row r="22" spans="1:12" ht="15">
      <c r="A22" s="97"/>
      <c r="B22" s="97"/>
      <c r="C22" s="97"/>
      <c r="D22" s="97"/>
      <c r="E22" s="97"/>
      <c r="F22" s="110"/>
      <c r="G22" s="97"/>
      <c r="H22" s="110"/>
    </row>
    <row r="23" spans="1:12" ht="15">
      <c r="A23" s="97"/>
      <c r="B23" s="97"/>
      <c r="C23" s="97"/>
      <c r="D23" s="97"/>
      <c r="E23" s="97"/>
      <c r="F23" s="110"/>
      <c r="G23" s="97"/>
      <c r="H23" s="110"/>
    </row>
    <row r="24" spans="1:12" ht="15">
      <c r="A24" s="97"/>
      <c r="B24" s="97"/>
      <c r="C24" s="97"/>
      <c r="D24" s="97"/>
      <c r="E24" s="97"/>
      <c r="F24" s="110"/>
      <c r="G24" s="97"/>
      <c r="H24" s="110"/>
    </row>
    <row r="25" spans="1:12" ht="15.75" customHeight="1">
      <c r="A25" s="227"/>
      <c r="B25" s="227"/>
      <c r="C25" s="227"/>
      <c r="D25" s="227"/>
      <c r="E25" s="227"/>
      <c r="F25" s="227"/>
      <c r="G25" s="227"/>
      <c r="H25" s="227"/>
      <c r="I25" s="227"/>
    </row>
    <row r="26" spans="1:12" ht="14.25">
      <c r="A26" s="227"/>
      <c r="B26" s="227"/>
      <c r="C26" s="227"/>
      <c r="D26" s="227"/>
      <c r="E26" s="227"/>
      <c r="F26" s="227"/>
      <c r="G26" s="227"/>
      <c r="H26" s="227"/>
      <c r="I26" s="227"/>
    </row>
    <row r="27" spans="1:12" ht="33" customHeight="1">
      <c r="A27" s="227"/>
      <c r="B27" s="227"/>
      <c r="C27" s="227"/>
      <c r="D27" s="227"/>
      <c r="E27" s="227"/>
      <c r="F27" s="227"/>
      <c r="G27" s="227"/>
      <c r="H27" s="227"/>
    </row>
    <row r="29" spans="1:12" ht="15">
      <c r="B29" s="97"/>
      <c r="C29" s="228">
        <v>2014</v>
      </c>
      <c r="D29" s="228">
        <v>2015</v>
      </c>
      <c r="E29" s="228">
        <v>2016</v>
      </c>
      <c r="F29" s="228">
        <v>2017</v>
      </c>
      <c r="G29" s="97"/>
    </row>
    <row r="30" spans="1:12">
      <c r="B30" s="96" t="s">
        <v>100</v>
      </c>
      <c r="C30" s="223">
        <v>2051</v>
      </c>
      <c r="D30" s="224">
        <v>534</v>
      </c>
      <c r="E30" s="223">
        <v>7486</v>
      </c>
      <c r="F30" s="100">
        <v>29447</v>
      </c>
    </row>
    <row r="31" spans="1:12" ht="15">
      <c r="B31" s="111" t="s">
        <v>155</v>
      </c>
      <c r="C31" s="106">
        <v>0</v>
      </c>
      <c r="D31" s="106"/>
      <c r="E31" s="106">
        <v>0</v>
      </c>
      <c r="F31" s="100">
        <v>2</v>
      </c>
    </row>
    <row r="32" spans="1:12" ht="15">
      <c r="B32" s="111" t="s">
        <v>156</v>
      </c>
      <c r="C32" s="106">
        <v>232</v>
      </c>
      <c r="D32" s="106">
        <v>54</v>
      </c>
      <c r="E32" s="106">
        <v>402</v>
      </c>
      <c r="F32" s="100">
        <v>531</v>
      </c>
    </row>
    <row r="33" spans="2:7" ht="15">
      <c r="B33" s="111" t="s">
        <v>157</v>
      </c>
      <c r="C33" s="106">
        <v>314</v>
      </c>
      <c r="D33" s="106">
        <v>70</v>
      </c>
      <c r="E33" s="106">
        <v>878</v>
      </c>
      <c r="F33" s="100">
        <v>3160</v>
      </c>
    </row>
    <row r="34" spans="2:7" ht="15">
      <c r="B34" s="111" t="s">
        <v>158</v>
      </c>
      <c r="C34" s="106">
        <v>712</v>
      </c>
      <c r="D34" s="106">
        <v>196</v>
      </c>
      <c r="E34" s="106">
        <v>2966</v>
      </c>
      <c r="F34" s="100">
        <v>12647</v>
      </c>
      <c r="G34" s="110"/>
    </row>
    <row r="35" spans="2:7" ht="15">
      <c r="B35" s="111" t="s">
        <v>159</v>
      </c>
      <c r="C35" s="106">
        <v>793</v>
      </c>
      <c r="D35" s="106">
        <v>214</v>
      </c>
      <c r="E35" s="106">
        <v>3240</v>
      </c>
      <c r="F35" s="100">
        <v>13107</v>
      </c>
    </row>
    <row r="36" spans="2:7">
      <c r="C36" s="206"/>
      <c r="D36" s="206"/>
      <c r="E36" s="206"/>
    </row>
  </sheetData>
  <mergeCells count="6">
    <mergeCell ref="A16:B16"/>
    <mergeCell ref="C1:G1"/>
    <mergeCell ref="B2:H2"/>
    <mergeCell ref="N5:Q5"/>
    <mergeCell ref="A6:B6"/>
    <mergeCell ref="A14:B14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Q33"/>
  <sheetViews>
    <sheetView workbookViewId="0">
      <selection activeCell="J25" sqref="J25"/>
    </sheetView>
  </sheetViews>
  <sheetFormatPr defaultRowHeight="12.75"/>
  <cols>
    <col min="1" max="1" width="0.140625" style="113" customWidth="1"/>
    <col min="2" max="2" width="18.140625" style="113" customWidth="1"/>
    <col min="3" max="3" width="14.42578125" style="113" customWidth="1"/>
    <col min="4" max="4" width="15" style="113" customWidth="1"/>
    <col min="5" max="5" width="12.140625" style="113" customWidth="1"/>
    <col min="6" max="6" width="14" style="113" customWidth="1"/>
    <col min="7" max="7" width="13" style="113" customWidth="1"/>
    <col min="8" max="8" width="13.140625" style="113" customWidth="1"/>
    <col min="9" max="9" width="15.42578125" style="113" customWidth="1"/>
    <col min="10" max="10" width="9.28515625" style="113" customWidth="1"/>
    <col min="11" max="11" width="9.28515625" style="113" hidden="1" customWidth="1"/>
    <col min="12" max="252" width="9.140625" style="113"/>
    <col min="253" max="253" width="5.140625" style="113" customWidth="1"/>
    <col min="254" max="254" width="18.28515625" style="113" customWidth="1"/>
    <col min="255" max="255" width="14.42578125" style="113" customWidth="1"/>
    <col min="256" max="256" width="15" style="113" customWidth="1"/>
    <col min="257" max="257" width="12.140625" style="113" customWidth="1"/>
    <col min="258" max="258" width="14" style="113" customWidth="1"/>
    <col min="259" max="259" width="13" style="113" customWidth="1"/>
    <col min="260" max="260" width="13.140625" style="113" customWidth="1"/>
    <col min="261" max="261" width="15.28515625" style="113" customWidth="1"/>
    <col min="262" max="263" width="0.140625" style="113" customWidth="1"/>
    <col min="264" max="508" width="9.140625" style="113"/>
    <col min="509" max="509" width="5.140625" style="113" customWidth="1"/>
    <col min="510" max="510" width="18.28515625" style="113" customWidth="1"/>
    <col min="511" max="511" width="14.42578125" style="113" customWidth="1"/>
    <col min="512" max="512" width="15" style="113" customWidth="1"/>
    <col min="513" max="513" width="12.140625" style="113" customWidth="1"/>
    <col min="514" max="514" width="14" style="113" customWidth="1"/>
    <col min="515" max="515" width="13" style="113" customWidth="1"/>
    <col min="516" max="516" width="13.140625" style="113" customWidth="1"/>
    <col min="517" max="517" width="15.28515625" style="113" customWidth="1"/>
    <col min="518" max="519" width="0.140625" style="113" customWidth="1"/>
    <col min="520" max="764" width="9.140625" style="113"/>
    <col min="765" max="765" width="5.140625" style="113" customWidth="1"/>
    <col min="766" max="766" width="18.28515625" style="113" customWidth="1"/>
    <col min="767" max="767" width="14.42578125" style="113" customWidth="1"/>
    <col min="768" max="768" width="15" style="113" customWidth="1"/>
    <col min="769" max="769" width="12.140625" style="113" customWidth="1"/>
    <col min="770" max="770" width="14" style="113" customWidth="1"/>
    <col min="771" max="771" width="13" style="113" customWidth="1"/>
    <col min="772" max="772" width="13.140625" style="113" customWidth="1"/>
    <col min="773" max="773" width="15.28515625" style="113" customWidth="1"/>
    <col min="774" max="775" width="0.140625" style="113" customWidth="1"/>
    <col min="776" max="1020" width="9.140625" style="113"/>
    <col min="1021" max="1021" width="5.140625" style="113" customWidth="1"/>
    <col min="1022" max="1022" width="18.28515625" style="113" customWidth="1"/>
    <col min="1023" max="1023" width="14.42578125" style="113" customWidth="1"/>
    <col min="1024" max="1024" width="15" style="113" customWidth="1"/>
    <col min="1025" max="1025" width="12.140625" style="113" customWidth="1"/>
    <col min="1026" max="1026" width="14" style="113" customWidth="1"/>
    <col min="1027" max="1027" width="13" style="113" customWidth="1"/>
    <col min="1028" max="1028" width="13.140625" style="113" customWidth="1"/>
    <col min="1029" max="1029" width="15.28515625" style="113" customWidth="1"/>
    <col min="1030" max="1031" width="0.140625" style="113" customWidth="1"/>
    <col min="1032" max="1276" width="9.140625" style="113"/>
    <col min="1277" max="1277" width="5.140625" style="113" customWidth="1"/>
    <col min="1278" max="1278" width="18.28515625" style="113" customWidth="1"/>
    <col min="1279" max="1279" width="14.42578125" style="113" customWidth="1"/>
    <col min="1280" max="1280" width="15" style="113" customWidth="1"/>
    <col min="1281" max="1281" width="12.140625" style="113" customWidth="1"/>
    <col min="1282" max="1282" width="14" style="113" customWidth="1"/>
    <col min="1283" max="1283" width="13" style="113" customWidth="1"/>
    <col min="1284" max="1284" width="13.140625" style="113" customWidth="1"/>
    <col min="1285" max="1285" width="15.28515625" style="113" customWidth="1"/>
    <col min="1286" max="1287" width="0.140625" style="113" customWidth="1"/>
    <col min="1288" max="1532" width="9.140625" style="113"/>
    <col min="1533" max="1533" width="5.140625" style="113" customWidth="1"/>
    <col min="1534" max="1534" width="18.28515625" style="113" customWidth="1"/>
    <col min="1535" max="1535" width="14.42578125" style="113" customWidth="1"/>
    <col min="1536" max="1536" width="15" style="113" customWidth="1"/>
    <col min="1537" max="1537" width="12.140625" style="113" customWidth="1"/>
    <col min="1538" max="1538" width="14" style="113" customWidth="1"/>
    <col min="1539" max="1539" width="13" style="113" customWidth="1"/>
    <col min="1540" max="1540" width="13.140625" style="113" customWidth="1"/>
    <col min="1541" max="1541" width="15.28515625" style="113" customWidth="1"/>
    <col min="1542" max="1543" width="0.140625" style="113" customWidth="1"/>
    <col min="1544" max="1788" width="9.140625" style="113"/>
    <col min="1789" max="1789" width="5.140625" style="113" customWidth="1"/>
    <col min="1790" max="1790" width="18.28515625" style="113" customWidth="1"/>
    <col min="1791" max="1791" width="14.42578125" style="113" customWidth="1"/>
    <col min="1792" max="1792" width="15" style="113" customWidth="1"/>
    <col min="1793" max="1793" width="12.140625" style="113" customWidth="1"/>
    <col min="1794" max="1794" width="14" style="113" customWidth="1"/>
    <col min="1795" max="1795" width="13" style="113" customWidth="1"/>
    <col min="1796" max="1796" width="13.140625" style="113" customWidth="1"/>
    <col min="1797" max="1797" width="15.28515625" style="113" customWidth="1"/>
    <col min="1798" max="1799" width="0.140625" style="113" customWidth="1"/>
    <col min="1800" max="2044" width="9.140625" style="113"/>
    <col min="2045" max="2045" width="5.140625" style="113" customWidth="1"/>
    <col min="2046" max="2046" width="18.28515625" style="113" customWidth="1"/>
    <col min="2047" max="2047" width="14.42578125" style="113" customWidth="1"/>
    <col min="2048" max="2048" width="15" style="113" customWidth="1"/>
    <col min="2049" max="2049" width="12.140625" style="113" customWidth="1"/>
    <col min="2050" max="2050" width="14" style="113" customWidth="1"/>
    <col min="2051" max="2051" width="13" style="113" customWidth="1"/>
    <col min="2052" max="2052" width="13.140625" style="113" customWidth="1"/>
    <col min="2053" max="2053" width="15.28515625" style="113" customWidth="1"/>
    <col min="2054" max="2055" width="0.140625" style="113" customWidth="1"/>
    <col min="2056" max="2300" width="9.140625" style="113"/>
    <col min="2301" max="2301" width="5.140625" style="113" customWidth="1"/>
    <col min="2302" max="2302" width="18.28515625" style="113" customWidth="1"/>
    <col min="2303" max="2303" width="14.42578125" style="113" customWidth="1"/>
    <col min="2304" max="2304" width="15" style="113" customWidth="1"/>
    <col min="2305" max="2305" width="12.140625" style="113" customWidth="1"/>
    <col min="2306" max="2306" width="14" style="113" customWidth="1"/>
    <col min="2307" max="2307" width="13" style="113" customWidth="1"/>
    <col min="2308" max="2308" width="13.140625" style="113" customWidth="1"/>
    <col min="2309" max="2309" width="15.28515625" style="113" customWidth="1"/>
    <col min="2310" max="2311" width="0.140625" style="113" customWidth="1"/>
    <col min="2312" max="2556" width="9.140625" style="113"/>
    <col min="2557" max="2557" width="5.140625" style="113" customWidth="1"/>
    <col min="2558" max="2558" width="18.28515625" style="113" customWidth="1"/>
    <col min="2559" max="2559" width="14.42578125" style="113" customWidth="1"/>
    <col min="2560" max="2560" width="15" style="113" customWidth="1"/>
    <col min="2561" max="2561" width="12.140625" style="113" customWidth="1"/>
    <col min="2562" max="2562" width="14" style="113" customWidth="1"/>
    <col min="2563" max="2563" width="13" style="113" customWidth="1"/>
    <col min="2564" max="2564" width="13.140625" style="113" customWidth="1"/>
    <col min="2565" max="2565" width="15.28515625" style="113" customWidth="1"/>
    <col min="2566" max="2567" width="0.140625" style="113" customWidth="1"/>
    <col min="2568" max="2812" width="9.140625" style="113"/>
    <col min="2813" max="2813" width="5.140625" style="113" customWidth="1"/>
    <col min="2814" max="2814" width="18.28515625" style="113" customWidth="1"/>
    <col min="2815" max="2815" width="14.42578125" style="113" customWidth="1"/>
    <col min="2816" max="2816" width="15" style="113" customWidth="1"/>
    <col min="2817" max="2817" width="12.140625" style="113" customWidth="1"/>
    <col min="2818" max="2818" width="14" style="113" customWidth="1"/>
    <col min="2819" max="2819" width="13" style="113" customWidth="1"/>
    <col min="2820" max="2820" width="13.140625" style="113" customWidth="1"/>
    <col min="2821" max="2821" width="15.28515625" style="113" customWidth="1"/>
    <col min="2822" max="2823" width="0.140625" style="113" customWidth="1"/>
    <col min="2824" max="3068" width="9.140625" style="113"/>
    <col min="3069" max="3069" width="5.140625" style="113" customWidth="1"/>
    <col min="3070" max="3070" width="18.28515625" style="113" customWidth="1"/>
    <col min="3071" max="3071" width="14.42578125" style="113" customWidth="1"/>
    <col min="3072" max="3072" width="15" style="113" customWidth="1"/>
    <col min="3073" max="3073" width="12.140625" style="113" customWidth="1"/>
    <col min="3074" max="3074" width="14" style="113" customWidth="1"/>
    <col min="3075" max="3075" width="13" style="113" customWidth="1"/>
    <col min="3076" max="3076" width="13.140625" style="113" customWidth="1"/>
    <col min="3077" max="3077" width="15.28515625" style="113" customWidth="1"/>
    <col min="3078" max="3079" width="0.140625" style="113" customWidth="1"/>
    <col min="3080" max="3324" width="9.140625" style="113"/>
    <col min="3325" max="3325" width="5.140625" style="113" customWidth="1"/>
    <col min="3326" max="3326" width="18.28515625" style="113" customWidth="1"/>
    <col min="3327" max="3327" width="14.42578125" style="113" customWidth="1"/>
    <col min="3328" max="3328" width="15" style="113" customWidth="1"/>
    <col min="3329" max="3329" width="12.140625" style="113" customWidth="1"/>
    <col min="3330" max="3330" width="14" style="113" customWidth="1"/>
    <col min="3331" max="3331" width="13" style="113" customWidth="1"/>
    <col min="3332" max="3332" width="13.140625" style="113" customWidth="1"/>
    <col min="3333" max="3333" width="15.28515625" style="113" customWidth="1"/>
    <col min="3334" max="3335" width="0.140625" style="113" customWidth="1"/>
    <col min="3336" max="3580" width="9.140625" style="113"/>
    <col min="3581" max="3581" width="5.140625" style="113" customWidth="1"/>
    <col min="3582" max="3582" width="18.28515625" style="113" customWidth="1"/>
    <col min="3583" max="3583" width="14.42578125" style="113" customWidth="1"/>
    <col min="3584" max="3584" width="15" style="113" customWidth="1"/>
    <col min="3585" max="3585" width="12.140625" style="113" customWidth="1"/>
    <col min="3586" max="3586" width="14" style="113" customWidth="1"/>
    <col min="3587" max="3587" width="13" style="113" customWidth="1"/>
    <col min="3588" max="3588" width="13.140625" style="113" customWidth="1"/>
    <col min="3589" max="3589" width="15.28515625" style="113" customWidth="1"/>
    <col min="3590" max="3591" width="0.140625" style="113" customWidth="1"/>
    <col min="3592" max="3836" width="9.140625" style="113"/>
    <col min="3837" max="3837" width="5.140625" style="113" customWidth="1"/>
    <col min="3838" max="3838" width="18.28515625" style="113" customWidth="1"/>
    <col min="3839" max="3839" width="14.42578125" style="113" customWidth="1"/>
    <col min="3840" max="3840" width="15" style="113" customWidth="1"/>
    <col min="3841" max="3841" width="12.140625" style="113" customWidth="1"/>
    <col min="3842" max="3842" width="14" style="113" customWidth="1"/>
    <col min="3843" max="3843" width="13" style="113" customWidth="1"/>
    <col min="3844" max="3844" width="13.140625" style="113" customWidth="1"/>
    <col min="3845" max="3845" width="15.28515625" style="113" customWidth="1"/>
    <col min="3846" max="3847" width="0.140625" style="113" customWidth="1"/>
    <col min="3848" max="4092" width="9.140625" style="113"/>
    <col min="4093" max="4093" width="5.140625" style="113" customWidth="1"/>
    <col min="4094" max="4094" width="18.28515625" style="113" customWidth="1"/>
    <col min="4095" max="4095" width="14.42578125" style="113" customWidth="1"/>
    <col min="4096" max="4096" width="15" style="113" customWidth="1"/>
    <col min="4097" max="4097" width="12.140625" style="113" customWidth="1"/>
    <col min="4098" max="4098" width="14" style="113" customWidth="1"/>
    <col min="4099" max="4099" width="13" style="113" customWidth="1"/>
    <col min="4100" max="4100" width="13.140625" style="113" customWidth="1"/>
    <col min="4101" max="4101" width="15.28515625" style="113" customWidth="1"/>
    <col min="4102" max="4103" width="0.140625" style="113" customWidth="1"/>
    <col min="4104" max="4348" width="9.140625" style="113"/>
    <col min="4349" max="4349" width="5.140625" style="113" customWidth="1"/>
    <col min="4350" max="4350" width="18.28515625" style="113" customWidth="1"/>
    <col min="4351" max="4351" width="14.42578125" style="113" customWidth="1"/>
    <col min="4352" max="4352" width="15" style="113" customWidth="1"/>
    <col min="4353" max="4353" width="12.140625" style="113" customWidth="1"/>
    <col min="4354" max="4354" width="14" style="113" customWidth="1"/>
    <col min="4355" max="4355" width="13" style="113" customWidth="1"/>
    <col min="4356" max="4356" width="13.140625" style="113" customWidth="1"/>
    <col min="4357" max="4357" width="15.28515625" style="113" customWidth="1"/>
    <col min="4358" max="4359" width="0.140625" style="113" customWidth="1"/>
    <col min="4360" max="4604" width="9.140625" style="113"/>
    <col min="4605" max="4605" width="5.140625" style="113" customWidth="1"/>
    <col min="4606" max="4606" width="18.28515625" style="113" customWidth="1"/>
    <col min="4607" max="4607" width="14.42578125" style="113" customWidth="1"/>
    <col min="4608" max="4608" width="15" style="113" customWidth="1"/>
    <col min="4609" max="4609" width="12.140625" style="113" customWidth="1"/>
    <col min="4610" max="4610" width="14" style="113" customWidth="1"/>
    <col min="4611" max="4611" width="13" style="113" customWidth="1"/>
    <col min="4612" max="4612" width="13.140625" style="113" customWidth="1"/>
    <col min="4613" max="4613" width="15.28515625" style="113" customWidth="1"/>
    <col min="4614" max="4615" width="0.140625" style="113" customWidth="1"/>
    <col min="4616" max="4860" width="9.140625" style="113"/>
    <col min="4861" max="4861" width="5.140625" style="113" customWidth="1"/>
    <col min="4862" max="4862" width="18.28515625" style="113" customWidth="1"/>
    <col min="4863" max="4863" width="14.42578125" style="113" customWidth="1"/>
    <col min="4864" max="4864" width="15" style="113" customWidth="1"/>
    <col min="4865" max="4865" width="12.140625" style="113" customWidth="1"/>
    <col min="4866" max="4866" width="14" style="113" customWidth="1"/>
    <col min="4867" max="4867" width="13" style="113" customWidth="1"/>
    <col min="4868" max="4868" width="13.140625" style="113" customWidth="1"/>
    <col min="4869" max="4869" width="15.28515625" style="113" customWidth="1"/>
    <col min="4870" max="4871" width="0.140625" style="113" customWidth="1"/>
    <col min="4872" max="5116" width="9.140625" style="113"/>
    <col min="5117" max="5117" width="5.140625" style="113" customWidth="1"/>
    <col min="5118" max="5118" width="18.28515625" style="113" customWidth="1"/>
    <col min="5119" max="5119" width="14.42578125" style="113" customWidth="1"/>
    <col min="5120" max="5120" width="15" style="113" customWidth="1"/>
    <col min="5121" max="5121" width="12.140625" style="113" customWidth="1"/>
    <col min="5122" max="5122" width="14" style="113" customWidth="1"/>
    <col min="5123" max="5123" width="13" style="113" customWidth="1"/>
    <col min="5124" max="5124" width="13.140625" style="113" customWidth="1"/>
    <col min="5125" max="5125" width="15.28515625" style="113" customWidth="1"/>
    <col min="5126" max="5127" width="0.140625" style="113" customWidth="1"/>
    <col min="5128" max="5372" width="9.140625" style="113"/>
    <col min="5373" max="5373" width="5.140625" style="113" customWidth="1"/>
    <col min="5374" max="5374" width="18.28515625" style="113" customWidth="1"/>
    <col min="5375" max="5375" width="14.42578125" style="113" customWidth="1"/>
    <col min="5376" max="5376" width="15" style="113" customWidth="1"/>
    <col min="5377" max="5377" width="12.140625" style="113" customWidth="1"/>
    <col min="5378" max="5378" width="14" style="113" customWidth="1"/>
    <col min="5379" max="5379" width="13" style="113" customWidth="1"/>
    <col min="5380" max="5380" width="13.140625" style="113" customWidth="1"/>
    <col min="5381" max="5381" width="15.28515625" style="113" customWidth="1"/>
    <col min="5382" max="5383" width="0.140625" style="113" customWidth="1"/>
    <col min="5384" max="5628" width="9.140625" style="113"/>
    <col min="5629" max="5629" width="5.140625" style="113" customWidth="1"/>
    <col min="5630" max="5630" width="18.28515625" style="113" customWidth="1"/>
    <col min="5631" max="5631" width="14.42578125" style="113" customWidth="1"/>
    <col min="5632" max="5632" width="15" style="113" customWidth="1"/>
    <col min="5633" max="5633" width="12.140625" style="113" customWidth="1"/>
    <col min="5634" max="5634" width="14" style="113" customWidth="1"/>
    <col min="5635" max="5635" width="13" style="113" customWidth="1"/>
    <col min="5636" max="5636" width="13.140625" style="113" customWidth="1"/>
    <col min="5637" max="5637" width="15.28515625" style="113" customWidth="1"/>
    <col min="5638" max="5639" width="0.140625" style="113" customWidth="1"/>
    <col min="5640" max="5884" width="9.140625" style="113"/>
    <col min="5885" max="5885" width="5.140625" style="113" customWidth="1"/>
    <col min="5886" max="5886" width="18.28515625" style="113" customWidth="1"/>
    <col min="5887" max="5887" width="14.42578125" style="113" customWidth="1"/>
    <col min="5888" max="5888" width="15" style="113" customWidth="1"/>
    <col min="5889" max="5889" width="12.140625" style="113" customWidth="1"/>
    <col min="5890" max="5890" width="14" style="113" customWidth="1"/>
    <col min="5891" max="5891" width="13" style="113" customWidth="1"/>
    <col min="5892" max="5892" width="13.140625" style="113" customWidth="1"/>
    <col min="5893" max="5893" width="15.28515625" style="113" customWidth="1"/>
    <col min="5894" max="5895" width="0.140625" style="113" customWidth="1"/>
    <col min="5896" max="6140" width="9.140625" style="113"/>
    <col min="6141" max="6141" width="5.140625" style="113" customWidth="1"/>
    <col min="6142" max="6142" width="18.28515625" style="113" customWidth="1"/>
    <col min="6143" max="6143" width="14.42578125" style="113" customWidth="1"/>
    <col min="6144" max="6144" width="15" style="113" customWidth="1"/>
    <col min="6145" max="6145" width="12.140625" style="113" customWidth="1"/>
    <col min="6146" max="6146" width="14" style="113" customWidth="1"/>
    <col min="6147" max="6147" width="13" style="113" customWidth="1"/>
    <col min="6148" max="6148" width="13.140625" style="113" customWidth="1"/>
    <col min="6149" max="6149" width="15.28515625" style="113" customWidth="1"/>
    <col min="6150" max="6151" width="0.140625" style="113" customWidth="1"/>
    <col min="6152" max="6396" width="9.140625" style="113"/>
    <col min="6397" max="6397" width="5.140625" style="113" customWidth="1"/>
    <col min="6398" max="6398" width="18.28515625" style="113" customWidth="1"/>
    <col min="6399" max="6399" width="14.42578125" style="113" customWidth="1"/>
    <col min="6400" max="6400" width="15" style="113" customWidth="1"/>
    <col min="6401" max="6401" width="12.140625" style="113" customWidth="1"/>
    <col min="6402" max="6402" width="14" style="113" customWidth="1"/>
    <col min="6403" max="6403" width="13" style="113" customWidth="1"/>
    <col min="6404" max="6404" width="13.140625" style="113" customWidth="1"/>
    <col min="6405" max="6405" width="15.28515625" style="113" customWidth="1"/>
    <col min="6406" max="6407" width="0.140625" style="113" customWidth="1"/>
    <col min="6408" max="6652" width="9.140625" style="113"/>
    <col min="6653" max="6653" width="5.140625" style="113" customWidth="1"/>
    <col min="6654" max="6654" width="18.28515625" style="113" customWidth="1"/>
    <col min="6655" max="6655" width="14.42578125" style="113" customWidth="1"/>
    <col min="6656" max="6656" width="15" style="113" customWidth="1"/>
    <col min="6657" max="6657" width="12.140625" style="113" customWidth="1"/>
    <col min="6658" max="6658" width="14" style="113" customWidth="1"/>
    <col min="6659" max="6659" width="13" style="113" customWidth="1"/>
    <col min="6660" max="6660" width="13.140625" style="113" customWidth="1"/>
    <col min="6661" max="6661" width="15.28515625" style="113" customWidth="1"/>
    <col min="6662" max="6663" width="0.140625" style="113" customWidth="1"/>
    <col min="6664" max="6908" width="9.140625" style="113"/>
    <col min="6909" max="6909" width="5.140625" style="113" customWidth="1"/>
    <col min="6910" max="6910" width="18.28515625" style="113" customWidth="1"/>
    <col min="6911" max="6911" width="14.42578125" style="113" customWidth="1"/>
    <col min="6912" max="6912" width="15" style="113" customWidth="1"/>
    <col min="6913" max="6913" width="12.140625" style="113" customWidth="1"/>
    <col min="6914" max="6914" width="14" style="113" customWidth="1"/>
    <col min="6915" max="6915" width="13" style="113" customWidth="1"/>
    <col min="6916" max="6916" width="13.140625" style="113" customWidth="1"/>
    <col min="6917" max="6917" width="15.28515625" style="113" customWidth="1"/>
    <col min="6918" max="6919" width="0.140625" style="113" customWidth="1"/>
    <col min="6920" max="7164" width="9.140625" style="113"/>
    <col min="7165" max="7165" width="5.140625" style="113" customWidth="1"/>
    <col min="7166" max="7166" width="18.28515625" style="113" customWidth="1"/>
    <col min="7167" max="7167" width="14.42578125" style="113" customWidth="1"/>
    <col min="7168" max="7168" width="15" style="113" customWidth="1"/>
    <col min="7169" max="7169" width="12.140625" style="113" customWidth="1"/>
    <col min="7170" max="7170" width="14" style="113" customWidth="1"/>
    <col min="7171" max="7171" width="13" style="113" customWidth="1"/>
    <col min="7172" max="7172" width="13.140625" style="113" customWidth="1"/>
    <col min="7173" max="7173" width="15.28515625" style="113" customWidth="1"/>
    <col min="7174" max="7175" width="0.140625" style="113" customWidth="1"/>
    <col min="7176" max="7420" width="9.140625" style="113"/>
    <col min="7421" max="7421" width="5.140625" style="113" customWidth="1"/>
    <col min="7422" max="7422" width="18.28515625" style="113" customWidth="1"/>
    <col min="7423" max="7423" width="14.42578125" style="113" customWidth="1"/>
    <col min="7424" max="7424" width="15" style="113" customWidth="1"/>
    <col min="7425" max="7425" width="12.140625" style="113" customWidth="1"/>
    <col min="7426" max="7426" width="14" style="113" customWidth="1"/>
    <col min="7427" max="7427" width="13" style="113" customWidth="1"/>
    <col min="7428" max="7428" width="13.140625" style="113" customWidth="1"/>
    <col min="7429" max="7429" width="15.28515625" style="113" customWidth="1"/>
    <col min="7430" max="7431" width="0.140625" style="113" customWidth="1"/>
    <col min="7432" max="7676" width="9.140625" style="113"/>
    <col min="7677" max="7677" width="5.140625" style="113" customWidth="1"/>
    <col min="7678" max="7678" width="18.28515625" style="113" customWidth="1"/>
    <col min="7679" max="7679" width="14.42578125" style="113" customWidth="1"/>
    <col min="7680" max="7680" width="15" style="113" customWidth="1"/>
    <col min="7681" max="7681" width="12.140625" style="113" customWidth="1"/>
    <col min="7682" max="7682" width="14" style="113" customWidth="1"/>
    <col min="7683" max="7683" width="13" style="113" customWidth="1"/>
    <col min="7684" max="7684" width="13.140625" style="113" customWidth="1"/>
    <col min="7685" max="7685" width="15.28515625" style="113" customWidth="1"/>
    <col min="7686" max="7687" width="0.140625" style="113" customWidth="1"/>
    <col min="7688" max="7932" width="9.140625" style="113"/>
    <col min="7933" max="7933" width="5.140625" style="113" customWidth="1"/>
    <col min="7934" max="7934" width="18.28515625" style="113" customWidth="1"/>
    <col min="7935" max="7935" width="14.42578125" style="113" customWidth="1"/>
    <col min="7936" max="7936" width="15" style="113" customWidth="1"/>
    <col min="7937" max="7937" width="12.140625" style="113" customWidth="1"/>
    <col min="7938" max="7938" width="14" style="113" customWidth="1"/>
    <col min="7939" max="7939" width="13" style="113" customWidth="1"/>
    <col min="7940" max="7940" width="13.140625" style="113" customWidth="1"/>
    <col min="7941" max="7941" width="15.28515625" style="113" customWidth="1"/>
    <col min="7942" max="7943" width="0.140625" style="113" customWidth="1"/>
    <col min="7944" max="8188" width="9.140625" style="113"/>
    <col min="8189" max="8189" width="5.140625" style="113" customWidth="1"/>
    <col min="8190" max="8190" width="18.28515625" style="113" customWidth="1"/>
    <col min="8191" max="8191" width="14.42578125" style="113" customWidth="1"/>
    <col min="8192" max="8192" width="15" style="113" customWidth="1"/>
    <col min="8193" max="8193" width="12.140625" style="113" customWidth="1"/>
    <col min="8194" max="8194" width="14" style="113" customWidth="1"/>
    <col min="8195" max="8195" width="13" style="113" customWidth="1"/>
    <col min="8196" max="8196" width="13.140625" style="113" customWidth="1"/>
    <col min="8197" max="8197" width="15.28515625" style="113" customWidth="1"/>
    <col min="8198" max="8199" width="0.140625" style="113" customWidth="1"/>
    <col min="8200" max="8444" width="9.140625" style="113"/>
    <col min="8445" max="8445" width="5.140625" style="113" customWidth="1"/>
    <col min="8446" max="8446" width="18.28515625" style="113" customWidth="1"/>
    <col min="8447" max="8447" width="14.42578125" style="113" customWidth="1"/>
    <col min="8448" max="8448" width="15" style="113" customWidth="1"/>
    <col min="8449" max="8449" width="12.140625" style="113" customWidth="1"/>
    <col min="8450" max="8450" width="14" style="113" customWidth="1"/>
    <col min="8451" max="8451" width="13" style="113" customWidth="1"/>
    <col min="8452" max="8452" width="13.140625" style="113" customWidth="1"/>
    <col min="8453" max="8453" width="15.28515625" style="113" customWidth="1"/>
    <col min="8454" max="8455" width="0.140625" style="113" customWidth="1"/>
    <col min="8456" max="8700" width="9.140625" style="113"/>
    <col min="8701" max="8701" width="5.140625" style="113" customWidth="1"/>
    <col min="8702" max="8702" width="18.28515625" style="113" customWidth="1"/>
    <col min="8703" max="8703" width="14.42578125" style="113" customWidth="1"/>
    <col min="8704" max="8704" width="15" style="113" customWidth="1"/>
    <col min="8705" max="8705" width="12.140625" style="113" customWidth="1"/>
    <col min="8706" max="8706" width="14" style="113" customWidth="1"/>
    <col min="8707" max="8707" width="13" style="113" customWidth="1"/>
    <col min="8708" max="8708" width="13.140625" style="113" customWidth="1"/>
    <col min="8709" max="8709" width="15.28515625" style="113" customWidth="1"/>
    <col min="8710" max="8711" width="0.140625" style="113" customWidth="1"/>
    <col min="8712" max="8956" width="9.140625" style="113"/>
    <col min="8957" max="8957" width="5.140625" style="113" customWidth="1"/>
    <col min="8958" max="8958" width="18.28515625" style="113" customWidth="1"/>
    <col min="8959" max="8959" width="14.42578125" style="113" customWidth="1"/>
    <col min="8960" max="8960" width="15" style="113" customWidth="1"/>
    <col min="8961" max="8961" width="12.140625" style="113" customWidth="1"/>
    <col min="8962" max="8962" width="14" style="113" customWidth="1"/>
    <col min="8963" max="8963" width="13" style="113" customWidth="1"/>
    <col min="8964" max="8964" width="13.140625" style="113" customWidth="1"/>
    <col min="8965" max="8965" width="15.28515625" style="113" customWidth="1"/>
    <col min="8966" max="8967" width="0.140625" style="113" customWidth="1"/>
    <col min="8968" max="9212" width="9.140625" style="113"/>
    <col min="9213" max="9213" width="5.140625" style="113" customWidth="1"/>
    <col min="9214" max="9214" width="18.28515625" style="113" customWidth="1"/>
    <col min="9215" max="9215" width="14.42578125" style="113" customWidth="1"/>
    <col min="9216" max="9216" width="15" style="113" customWidth="1"/>
    <col min="9217" max="9217" width="12.140625" style="113" customWidth="1"/>
    <col min="9218" max="9218" width="14" style="113" customWidth="1"/>
    <col min="9219" max="9219" width="13" style="113" customWidth="1"/>
    <col min="9220" max="9220" width="13.140625" style="113" customWidth="1"/>
    <col min="9221" max="9221" width="15.28515625" style="113" customWidth="1"/>
    <col min="9222" max="9223" width="0.140625" style="113" customWidth="1"/>
    <col min="9224" max="9468" width="9.140625" style="113"/>
    <col min="9469" max="9469" width="5.140625" style="113" customWidth="1"/>
    <col min="9470" max="9470" width="18.28515625" style="113" customWidth="1"/>
    <col min="9471" max="9471" width="14.42578125" style="113" customWidth="1"/>
    <col min="9472" max="9472" width="15" style="113" customWidth="1"/>
    <col min="9473" max="9473" width="12.140625" style="113" customWidth="1"/>
    <col min="9474" max="9474" width="14" style="113" customWidth="1"/>
    <col min="9475" max="9475" width="13" style="113" customWidth="1"/>
    <col min="9476" max="9476" width="13.140625" style="113" customWidth="1"/>
    <col min="9477" max="9477" width="15.28515625" style="113" customWidth="1"/>
    <col min="9478" max="9479" width="0.140625" style="113" customWidth="1"/>
    <col min="9480" max="9724" width="9.140625" style="113"/>
    <col min="9725" max="9725" width="5.140625" style="113" customWidth="1"/>
    <col min="9726" max="9726" width="18.28515625" style="113" customWidth="1"/>
    <col min="9727" max="9727" width="14.42578125" style="113" customWidth="1"/>
    <col min="9728" max="9728" width="15" style="113" customWidth="1"/>
    <col min="9729" max="9729" width="12.140625" style="113" customWidth="1"/>
    <col min="9730" max="9730" width="14" style="113" customWidth="1"/>
    <col min="9731" max="9731" width="13" style="113" customWidth="1"/>
    <col min="9732" max="9732" width="13.140625" style="113" customWidth="1"/>
    <col min="9733" max="9733" width="15.28515625" style="113" customWidth="1"/>
    <col min="9734" max="9735" width="0.140625" style="113" customWidth="1"/>
    <col min="9736" max="9980" width="9.140625" style="113"/>
    <col min="9981" max="9981" width="5.140625" style="113" customWidth="1"/>
    <col min="9982" max="9982" width="18.28515625" style="113" customWidth="1"/>
    <col min="9983" max="9983" width="14.42578125" style="113" customWidth="1"/>
    <col min="9984" max="9984" width="15" style="113" customWidth="1"/>
    <col min="9985" max="9985" width="12.140625" style="113" customWidth="1"/>
    <col min="9986" max="9986" width="14" style="113" customWidth="1"/>
    <col min="9987" max="9987" width="13" style="113" customWidth="1"/>
    <col min="9988" max="9988" width="13.140625" style="113" customWidth="1"/>
    <col min="9989" max="9989" width="15.28515625" style="113" customWidth="1"/>
    <col min="9990" max="9991" width="0.140625" style="113" customWidth="1"/>
    <col min="9992" max="10236" width="9.140625" style="113"/>
    <col min="10237" max="10237" width="5.140625" style="113" customWidth="1"/>
    <col min="10238" max="10238" width="18.28515625" style="113" customWidth="1"/>
    <col min="10239" max="10239" width="14.42578125" style="113" customWidth="1"/>
    <col min="10240" max="10240" width="15" style="113" customWidth="1"/>
    <col min="10241" max="10241" width="12.140625" style="113" customWidth="1"/>
    <col min="10242" max="10242" width="14" style="113" customWidth="1"/>
    <col min="10243" max="10243" width="13" style="113" customWidth="1"/>
    <col min="10244" max="10244" width="13.140625" style="113" customWidth="1"/>
    <col min="10245" max="10245" width="15.28515625" style="113" customWidth="1"/>
    <col min="10246" max="10247" width="0.140625" style="113" customWidth="1"/>
    <col min="10248" max="10492" width="9.140625" style="113"/>
    <col min="10493" max="10493" width="5.140625" style="113" customWidth="1"/>
    <col min="10494" max="10494" width="18.28515625" style="113" customWidth="1"/>
    <col min="10495" max="10495" width="14.42578125" style="113" customWidth="1"/>
    <col min="10496" max="10496" width="15" style="113" customWidth="1"/>
    <col min="10497" max="10497" width="12.140625" style="113" customWidth="1"/>
    <col min="10498" max="10498" width="14" style="113" customWidth="1"/>
    <col min="10499" max="10499" width="13" style="113" customWidth="1"/>
    <col min="10500" max="10500" width="13.140625" style="113" customWidth="1"/>
    <col min="10501" max="10501" width="15.28515625" style="113" customWidth="1"/>
    <col min="10502" max="10503" width="0.140625" style="113" customWidth="1"/>
    <col min="10504" max="10748" width="9.140625" style="113"/>
    <col min="10749" max="10749" width="5.140625" style="113" customWidth="1"/>
    <col min="10750" max="10750" width="18.28515625" style="113" customWidth="1"/>
    <col min="10751" max="10751" width="14.42578125" style="113" customWidth="1"/>
    <col min="10752" max="10752" width="15" style="113" customWidth="1"/>
    <col min="10753" max="10753" width="12.140625" style="113" customWidth="1"/>
    <col min="10754" max="10754" width="14" style="113" customWidth="1"/>
    <col min="10755" max="10755" width="13" style="113" customWidth="1"/>
    <col min="10756" max="10756" width="13.140625" style="113" customWidth="1"/>
    <col min="10757" max="10757" width="15.28515625" style="113" customWidth="1"/>
    <col min="10758" max="10759" width="0.140625" style="113" customWidth="1"/>
    <col min="10760" max="11004" width="9.140625" style="113"/>
    <col min="11005" max="11005" width="5.140625" style="113" customWidth="1"/>
    <col min="11006" max="11006" width="18.28515625" style="113" customWidth="1"/>
    <col min="11007" max="11007" width="14.42578125" style="113" customWidth="1"/>
    <col min="11008" max="11008" width="15" style="113" customWidth="1"/>
    <col min="11009" max="11009" width="12.140625" style="113" customWidth="1"/>
    <col min="11010" max="11010" width="14" style="113" customWidth="1"/>
    <col min="11011" max="11011" width="13" style="113" customWidth="1"/>
    <col min="11012" max="11012" width="13.140625" style="113" customWidth="1"/>
    <col min="11013" max="11013" width="15.28515625" style="113" customWidth="1"/>
    <col min="11014" max="11015" width="0.140625" style="113" customWidth="1"/>
    <col min="11016" max="11260" width="9.140625" style="113"/>
    <col min="11261" max="11261" width="5.140625" style="113" customWidth="1"/>
    <col min="11262" max="11262" width="18.28515625" style="113" customWidth="1"/>
    <col min="11263" max="11263" width="14.42578125" style="113" customWidth="1"/>
    <col min="11264" max="11264" width="15" style="113" customWidth="1"/>
    <col min="11265" max="11265" width="12.140625" style="113" customWidth="1"/>
    <col min="11266" max="11266" width="14" style="113" customWidth="1"/>
    <col min="11267" max="11267" width="13" style="113" customWidth="1"/>
    <col min="11268" max="11268" width="13.140625" style="113" customWidth="1"/>
    <col min="11269" max="11269" width="15.28515625" style="113" customWidth="1"/>
    <col min="11270" max="11271" width="0.140625" style="113" customWidth="1"/>
    <col min="11272" max="11516" width="9.140625" style="113"/>
    <col min="11517" max="11517" width="5.140625" style="113" customWidth="1"/>
    <col min="11518" max="11518" width="18.28515625" style="113" customWidth="1"/>
    <col min="11519" max="11519" width="14.42578125" style="113" customWidth="1"/>
    <col min="11520" max="11520" width="15" style="113" customWidth="1"/>
    <col min="11521" max="11521" width="12.140625" style="113" customWidth="1"/>
    <col min="11522" max="11522" width="14" style="113" customWidth="1"/>
    <col min="11523" max="11523" width="13" style="113" customWidth="1"/>
    <col min="11524" max="11524" width="13.140625" style="113" customWidth="1"/>
    <col min="11525" max="11525" width="15.28515625" style="113" customWidth="1"/>
    <col min="11526" max="11527" width="0.140625" style="113" customWidth="1"/>
    <col min="11528" max="11772" width="9.140625" style="113"/>
    <col min="11773" max="11773" width="5.140625" style="113" customWidth="1"/>
    <col min="11774" max="11774" width="18.28515625" style="113" customWidth="1"/>
    <col min="11775" max="11775" width="14.42578125" style="113" customWidth="1"/>
    <col min="11776" max="11776" width="15" style="113" customWidth="1"/>
    <col min="11777" max="11777" width="12.140625" style="113" customWidth="1"/>
    <col min="11778" max="11778" width="14" style="113" customWidth="1"/>
    <col min="11779" max="11779" width="13" style="113" customWidth="1"/>
    <col min="11780" max="11780" width="13.140625" style="113" customWidth="1"/>
    <col min="11781" max="11781" width="15.28515625" style="113" customWidth="1"/>
    <col min="11782" max="11783" width="0.140625" style="113" customWidth="1"/>
    <col min="11784" max="12028" width="9.140625" style="113"/>
    <col min="12029" max="12029" width="5.140625" style="113" customWidth="1"/>
    <col min="12030" max="12030" width="18.28515625" style="113" customWidth="1"/>
    <col min="12031" max="12031" width="14.42578125" style="113" customWidth="1"/>
    <col min="12032" max="12032" width="15" style="113" customWidth="1"/>
    <col min="12033" max="12033" width="12.140625" style="113" customWidth="1"/>
    <col min="12034" max="12034" width="14" style="113" customWidth="1"/>
    <col min="12035" max="12035" width="13" style="113" customWidth="1"/>
    <col min="12036" max="12036" width="13.140625" style="113" customWidth="1"/>
    <col min="12037" max="12037" width="15.28515625" style="113" customWidth="1"/>
    <col min="12038" max="12039" width="0.140625" style="113" customWidth="1"/>
    <col min="12040" max="12284" width="9.140625" style="113"/>
    <col min="12285" max="12285" width="5.140625" style="113" customWidth="1"/>
    <col min="12286" max="12286" width="18.28515625" style="113" customWidth="1"/>
    <col min="12287" max="12287" width="14.42578125" style="113" customWidth="1"/>
    <col min="12288" max="12288" width="15" style="113" customWidth="1"/>
    <col min="12289" max="12289" width="12.140625" style="113" customWidth="1"/>
    <col min="12290" max="12290" width="14" style="113" customWidth="1"/>
    <col min="12291" max="12291" width="13" style="113" customWidth="1"/>
    <col min="12292" max="12292" width="13.140625" style="113" customWidth="1"/>
    <col min="12293" max="12293" width="15.28515625" style="113" customWidth="1"/>
    <col min="12294" max="12295" width="0.140625" style="113" customWidth="1"/>
    <col min="12296" max="12540" width="9.140625" style="113"/>
    <col min="12541" max="12541" width="5.140625" style="113" customWidth="1"/>
    <col min="12542" max="12542" width="18.28515625" style="113" customWidth="1"/>
    <col min="12543" max="12543" width="14.42578125" style="113" customWidth="1"/>
    <col min="12544" max="12544" width="15" style="113" customWidth="1"/>
    <col min="12545" max="12545" width="12.140625" style="113" customWidth="1"/>
    <col min="12546" max="12546" width="14" style="113" customWidth="1"/>
    <col min="12547" max="12547" width="13" style="113" customWidth="1"/>
    <col min="12548" max="12548" width="13.140625" style="113" customWidth="1"/>
    <col min="12549" max="12549" width="15.28515625" style="113" customWidth="1"/>
    <col min="12550" max="12551" width="0.140625" style="113" customWidth="1"/>
    <col min="12552" max="12796" width="9.140625" style="113"/>
    <col min="12797" max="12797" width="5.140625" style="113" customWidth="1"/>
    <col min="12798" max="12798" width="18.28515625" style="113" customWidth="1"/>
    <col min="12799" max="12799" width="14.42578125" style="113" customWidth="1"/>
    <col min="12800" max="12800" width="15" style="113" customWidth="1"/>
    <col min="12801" max="12801" width="12.140625" style="113" customWidth="1"/>
    <col min="12802" max="12802" width="14" style="113" customWidth="1"/>
    <col min="12803" max="12803" width="13" style="113" customWidth="1"/>
    <col min="12804" max="12804" width="13.140625" style="113" customWidth="1"/>
    <col min="12805" max="12805" width="15.28515625" style="113" customWidth="1"/>
    <col min="12806" max="12807" width="0.140625" style="113" customWidth="1"/>
    <col min="12808" max="13052" width="9.140625" style="113"/>
    <col min="13053" max="13053" width="5.140625" style="113" customWidth="1"/>
    <col min="13054" max="13054" width="18.28515625" style="113" customWidth="1"/>
    <col min="13055" max="13055" width="14.42578125" style="113" customWidth="1"/>
    <col min="13056" max="13056" width="15" style="113" customWidth="1"/>
    <col min="13057" max="13057" width="12.140625" style="113" customWidth="1"/>
    <col min="13058" max="13058" width="14" style="113" customWidth="1"/>
    <col min="13059" max="13059" width="13" style="113" customWidth="1"/>
    <col min="13060" max="13060" width="13.140625" style="113" customWidth="1"/>
    <col min="13061" max="13061" width="15.28515625" style="113" customWidth="1"/>
    <col min="13062" max="13063" width="0.140625" style="113" customWidth="1"/>
    <col min="13064" max="13308" width="9.140625" style="113"/>
    <col min="13309" max="13309" width="5.140625" style="113" customWidth="1"/>
    <col min="13310" max="13310" width="18.28515625" style="113" customWidth="1"/>
    <col min="13311" max="13311" width="14.42578125" style="113" customWidth="1"/>
    <col min="13312" max="13312" width="15" style="113" customWidth="1"/>
    <col min="13313" max="13313" width="12.140625" style="113" customWidth="1"/>
    <col min="13314" max="13314" width="14" style="113" customWidth="1"/>
    <col min="13315" max="13315" width="13" style="113" customWidth="1"/>
    <col min="13316" max="13316" width="13.140625" style="113" customWidth="1"/>
    <col min="13317" max="13317" width="15.28515625" style="113" customWidth="1"/>
    <col min="13318" max="13319" width="0.140625" style="113" customWidth="1"/>
    <col min="13320" max="13564" width="9.140625" style="113"/>
    <col min="13565" max="13565" width="5.140625" style="113" customWidth="1"/>
    <col min="13566" max="13566" width="18.28515625" style="113" customWidth="1"/>
    <col min="13567" max="13567" width="14.42578125" style="113" customWidth="1"/>
    <col min="13568" max="13568" width="15" style="113" customWidth="1"/>
    <col min="13569" max="13569" width="12.140625" style="113" customWidth="1"/>
    <col min="13570" max="13570" width="14" style="113" customWidth="1"/>
    <col min="13571" max="13571" width="13" style="113" customWidth="1"/>
    <col min="13572" max="13572" width="13.140625" style="113" customWidth="1"/>
    <col min="13573" max="13573" width="15.28515625" style="113" customWidth="1"/>
    <col min="13574" max="13575" width="0.140625" style="113" customWidth="1"/>
    <col min="13576" max="13820" width="9.140625" style="113"/>
    <col min="13821" max="13821" width="5.140625" style="113" customWidth="1"/>
    <col min="13822" max="13822" width="18.28515625" style="113" customWidth="1"/>
    <col min="13823" max="13823" width="14.42578125" style="113" customWidth="1"/>
    <col min="13824" max="13824" width="15" style="113" customWidth="1"/>
    <col min="13825" max="13825" width="12.140625" style="113" customWidth="1"/>
    <col min="13826" max="13826" width="14" style="113" customWidth="1"/>
    <col min="13827" max="13827" width="13" style="113" customWidth="1"/>
    <col min="13828" max="13828" width="13.140625" style="113" customWidth="1"/>
    <col min="13829" max="13829" width="15.28515625" style="113" customWidth="1"/>
    <col min="13830" max="13831" width="0.140625" style="113" customWidth="1"/>
    <col min="13832" max="14076" width="9.140625" style="113"/>
    <col min="14077" max="14077" width="5.140625" style="113" customWidth="1"/>
    <col min="14078" max="14078" width="18.28515625" style="113" customWidth="1"/>
    <col min="14079" max="14079" width="14.42578125" style="113" customWidth="1"/>
    <col min="14080" max="14080" width="15" style="113" customWidth="1"/>
    <col min="14081" max="14081" width="12.140625" style="113" customWidth="1"/>
    <col min="14082" max="14082" width="14" style="113" customWidth="1"/>
    <col min="14083" max="14083" width="13" style="113" customWidth="1"/>
    <col min="14084" max="14084" width="13.140625" style="113" customWidth="1"/>
    <col min="14085" max="14085" width="15.28515625" style="113" customWidth="1"/>
    <col min="14086" max="14087" width="0.140625" style="113" customWidth="1"/>
    <col min="14088" max="14332" width="9.140625" style="113"/>
    <col min="14333" max="14333" width="5.140625" style="113" customWidth="1"/>
    <col min="14334" max="14334" width="18.28515625" style="113" customWidth="1"/>
    <col min="14335" max="14335" width="14.42578125" style="113" customWidth="1"/>
    <col min="14336" max="14336" width="15" style="113" customWidth="1"/>
    <col min="14337" max="14337" width="12.140625" style="113" customWidth="1"/>
    <col min="14338" max="14338" width="14" style="113" customWidth="1"/>
    <col min="14339" max="14339" width="13" style="113" customWidth="1"/>
    <col min="14340" max="14340" width="13.140625" style="113" customWidth="1"/>
    <col min="14341" max="14341" width="15.28515625" style="113" customWidth="1"/>
    <col min="14342" max="14343" width="0.140625" style="113" customWidth="1"/>
    <col min="14344" max="14588" width="9.140625" style="113"/>
    <col min="14589" max="14589" width="5.140625" style="113" customWidth="1"/>
    <col min="14590" max="14590" width="18.28515625" style="113" customWidth="1"/>
    <col min="14591" max="14591" width="14.42578125" style="113" customWidth="1"/>
    <col min="14592" max="14592" width="15" style="113" customWidth="1"/>
    <col min="14593" max="14593" width="12.140625" style="113" customWidth="1"/>
    <col min="14594" max="14594" width="14" style="113" customWidth="1"/>
    <col min="14595" max="14595" width="13" style="113" customWidth="1"/>
    <col min="14596" max="14596" width="13.140625" style="113" customWidth="1"/>
    <col min="14597" max="14597" width="15.28515625" style="113" customWidth="1"/>
    <col min="14598" max="14599" width="0.140625" style="113" customWidth="1"/>
    <col min="14600" max="14844" width="9.140625" style="113"/>
    <col min="14845" max="14845" width="5.140625" style="113" customWidth="1"/>
    <col min="14846" max="14846" width="18.28515625" style="113" customWidth="1"/>
    <col min="14847" max="14847" width="14.42578125" style="113" customWidth="1"/>
    <col min="14848" max="14848" width="15" style="113" customWidth="1"/>
    <col min="14849" max="14849" width="12.140625" style="113" customWidth="1"/>
    <col min="14850" max="14850" width="14" style="113" customWidth="1"/>
    <col min="14851" max="14851" width="13" style="113" customWidth="1"/>
    <col min="14852" max="14852" width="13.140625" style="113" customWidth="1"/>
    <col min="14853" max="14853" width="15.28515625" style="113" customWidth="1"/>
    <col min="14854" max="14855" width="0.140625" style="113" customWidth="1"/>
    <col min="14856" max="15100" width="9.140625" style="113"/>
    <col min="15101" max="15101" width="5.140625" style="113" customWidth="1"/>
    <col min="15102" max="15102" width="18.28515625" style="113" customWidth="1"/>
    <col min="15103" max="15103" width="14.42578125" style="113" customWidth="1"/>
    <col min="15104" max="15104" width="15" style="113" customWidth="1"/>
    <col min="15105" max="15105" width="12.140625" style="113" customWidth="1"/>
    <col min="15106" max="15106" width="14" style="113" customWidth="1"/>
    <col min="15107" max="15107" width="13" style="113" customWidth="1"/>
    <col min="15108" max="15108" width="13.140625" style="113" customWidth="1"/>
    <col min="15109" max="15109" width="15.28515625" style="113" customWidth="1"/>
    <col min="15110" max="15111" width="0.140625" style="113" customWidth="1"/>
    <col min="15112" max="15356" width="9.140625" style="113"/>
    <col min="15357" max="15357" width="5.140625" style="113" customWidth="1"/>
    <col min="15358" max="15358" width="18.28515625" style="113" customWidth="1"/>
    <col min="15359" max="15359" width="14.42578125" style="113" customWidth="1"/>
    <col min="15360" max="15360" width="15" style="113" customWidth="1"/>
    <col min="15361" max="15361" width="12.140625" style="113" customWidth="1"/>
    <col min="15362" max="15362" width="14" style="113" customWidth="1"/>
    <col min="15363" max="15363" width="13" style="113" customWidth="1"/>
    <col min="15364" max="15364" width="13.140625" style="113" customWidth="1"/>
    <col min="15365" max="15365" width="15.28515625" style="113" customWidth="1"/>
    <col min="15366" max="15367" width="0.140625" style="113" customWidth="1"/>
    <col min="15368" max="15612" width="9.140625" style="113"/>
    <col min="15613" max="15613" width="5.140625" style="113" customWidth="1"/>
    <col min="15614" max="15614" width="18.28515625" style="113" customWidth="1"/>
    <col min="15615" max="15615" width="14.42578125" style="113" customWidth="1"/>
    <col min="15616" max="15616" width="15" style="113" customWidth="1"/>
    <col min="15617" max="15617" width="12.140625" style="113" customWidth="1"/>
    <col min="15618" max="15618" width="14" style="113" customWidth="1"/>
    <col min="15619" max="15619" width="13" style="113" customWidth="1"/>
    <col min="15620" max="15620" width="13.140625" style="113" customWidth="1"/>
    <col min="15621" max="15621" width="15.28515625" style="113" customWidth="1"/>
    <col min="15622" max="15623" width="0.140625" style="113" customWidth="1"/>
    <col min="15624" max="15868" width="9.140625" style="113"/>
    <col min="15869" max="15869" width="5.140625" style="113" customWidth="1"/>
    <col min="15870" max="15870" width="18.28515625" style="113" customWidth="1"/>
    <col min="15871" max="15871" width="14.42578125" style="113" customWidth="1"/>
    <col min="15872" max="15872" width="15" style="113" customWidth="1"/>
    <col min="15873" max="15873" width="12.140625" style="113" customWidth="1"/>
    <col min="15874" max="15874" width="14" style="113" customWidth="1"/>
    <col min="15875" max="15875" width="13" style="113" customWidth="1"/>
    <col min="15876" max="15876" width="13.140625" style="113" customWidth="1"/>
    <col min="15877" max="15877" width="15.28515625" style="113" customWidth="1"/>
    <col min="15878" max="15879" width="0.140625" style="113" customWidth="1"/>
    <col min="15880" max="16124" width="9.140625" style="113"/>
    <col min="16125" max="16125" width="5.140625" style="113" customWidth="1"/>
    <col min="16126" max="16126" width="18.28515625" style="113" customWidth="1"/>
    <col min="16127" max="16127" width="14.42578125" style="113" customWidth="1"/>
    <col min="16128" max="16128" width="15" style="113" customWidth="1"/>
    <col min="16129" max="16129" width="12.140625" style="113" customWidth="1"/>
    <col min="16130" max="16130" width="14" style="113" customWidth="1"/>
    <col min="16131" max="16131" width="13" style="113" customWidth="1"/>
    <col min="16132" max="16132" width="13.140625" style="113" customWidth="1"/>
    <col min="16133" max="16133" width="15.28515625" style="113" customWidth="1"/>
    <col min="16134" max="16135" width="0.140625" style="113" customWidth="1"/>
    <col min="16136" max="16384" width="9.140625" style="113"/>
  </cols>
  <sheetData>
    <row r="2" spans="1:17">
      <c r="A2" s="365" t="s">
        <v>162</v>
      </c>
      <c r="B2" s="365"/>
      <c r="C2" s="365"/>
      <c r="D2" s="365"/>
      <c r="E2" s="365"/>
      <c r="F2" s="365"/>
      <c r="G2" s="365"/>
      <c r="H2" s="365"/>
      <c r="I2" s="365"/>
      <c r="J2" s="112"/>
    </row>
    <row r="3" spans="1:17">
      <c r="A3" s="366"/>
      <c r="B3" s="366"/>
      <c r="C3" s="366"/>
      <c r="D3" s="366"/>
      <c r="E3" s="366"/>
      <c r="F3" s="366"/>
      <c r="G3" s="366"/>
      <c r="H3" s="366"/>
      <c r="I3" s="366"/>
      <c r="J3" s="207"/>
    </row>
    <row r="4" spans="1:17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7" ht="24.75" customHeight="1">
      <c r="A5" s="367"/>
      <c r="B5" s="292"/>
      <c r="C5" s="369">
        <v>2016</v>
      </c>
      <c r="D5" s="369"/>
      <c r="E5" s="369">
        <v>2017</v>
      </c>
      <c r="F5" s="369"/>
      <c r="G5" s="369"/>
      <c r="H5" s="370" t="s">
        <v>163</v>
      </c>
      <c r="I5" s="371"/>
      <c r="J5" s="115"/>
    </row>
    <row r="6" spans="1:17" ht="42" customHeight="1">
      <c r="A6" s="368"/>
      <c r="B6" s="291"/>
      <c r="C6" s="288" t="s">
        <v>164</v>
      </c>
      <c r="D6" s="288" t="s">
        <v>165</v>
      </c>
      <c r="E6" s="288" t="s">
        <v>164</v>
      </c>
      <c r="F6" s="288" t="s">
        <v>165</v>
      </c>
      <c r="G6" s="288" t="s">
        <v>166</v>
      </c>
      <c r="H6" s="289" t="s">
        <v>164</v>
      </c>
      <c r="I6" s="290" t="s">
        <v>167</v>
      </c>
      <c r="J6" s="116"/>
    </row>
    <row r="7" spans="1:17" ht="15.75" customHeight="1">
      <c r="A7" s="364" t="s">
        <v>100</v>
      </c>
      <c r="B7" s="364"/>
      <c r="C7" s="293">
        <f>SUM(C8:C30)</f>
        <v>7486</v>
      </c>
      <c r="D7" s="124">
        <v>9.1608489553585401E-2</v>
      </c>
      <c r="E7" s="119">
        <f>SUM(E8:E30)</f>
        <v>29447</v>
      </c>
      <c r="F7" s="124">
        <f>E7/K31*100</f>
        <v>0.57859631790553911</v>
      </c>
      <c r="G7" s="117">
        <f>E7-C7</f>
        <v>21961</v>
      </c>
      <c r="H7" s="117">
        <f>SUM(H8:H30)</f>
        <v>262</v>
      </c>
      <c r="I7" s="122">
        <f>H7/E7*100</f>
        <v>0.88973409854993712</v>
      </c>
      <c r="J7" s="116"/>
    </row>
    <row r="8" spans="1:17" ht="15" customHeight="1">
      <c r="A8" s="229">
        <v>1</v>
      </c>
      <c r="B8" s="118" t="s">
        <v>87</v>
      </c>
      <c r="C8" s="294">
        <v>266</v>
      </c>
      <c r="D8" s="120">
        <v>2.0181304475886071E-2</v>
      </c>
      <c r="E8" s="119">
        <v>112</v>
      </c>
      <c r="F8" s="121">
        <f>E8/K8*100</f>
        <v>5.103249676490422E-2</v>
      </c>
      <c r="G8" s="117">
        <f t="shared" ref="G8:G30" si="0">E8-C8</f>
        <v>-154</v>
      </c>
      <c r="H8" s="230">
        <v>0</v>
      </c>
      <c r="I8" s="122">
        <f>H8/E8*100</f>
        <v>0</v>
      </c>
      <c r="K8" s="113">
        <v>219468</v>
      </c>
      <c r="M8" s="118"/>
      <c r="N8" s="122"/>
      <c r="P8" s="118"/>
      <c r="Q8" s="119"/>
    </row>
    <row r="9" spans="1:17" ht="15" customHeight="1">
      <c r="A9" s="229">
        <v>2</v>
      </c>
      <c r="B9" s="123" t="s">
        <v>88</v>
      </c>
      <c r="C9" s="294">
        <v>247</v>
      </c>
      <c r="D9" s="120">
        <v>0</v>
      </c>
      <c r="E9" s="119">
        <v>691</v>
      </c>
      <c r="F9" s="121">
        <f t="shared" ref="F9:F30" si="1">E9/K9*100</f>
        <v>0.218155872528777</v>
      </c>
      <c r="G9" s="117">
        <f t="shared" si="0"/>
        <v>444</v>
      </c>
      <c r="H9" s="231">
        <v>0</v>
      </c>
      <c r="I9" s="122">
        <f t="shared" ref="I9:I30" si="2">H9/E9*100</f>
        <v>0</v>
      </c>
      <c r="K9" s="113">
        <v>316746</v>
      </c>
      <c r="M9" s="123"/>
      <c r="N9" s="122"/>
      <c r="P9" s="123"/>
      <c r="Q9" s="119"/>
    </row>
    <row r="10" spans="1:17" ht="15" customHeight="1">
      <c r="A10" s="229">
        <v>3</v>
      </c>
      <c r="B10" s="123" t="s">
        <v>168</v>
      </c>
      <c r="C10" s="294">
        <v>127</v>
      </c>
      <c r="D10" s="120">
        <v>4.116689433206714E-2</v>
      </c>
      <c r="E10" s="119">
        <v>499</v>
      </c>
      <c r="F10" s="121">
        <f t="shared" si="1"/>
        <v>0.2003895347669819</v>
      </c>
      <c r="G10" s="117">
        <f t="shared" si="0"/>
        <v>372</v>
      </c>
      <c r="H10" s="231">
        <v>0</v>
      </c>
      <c r="I10" s="122">
        <f t="shared" si="2"/>
        <v>0</v>
      </c>
      <c r="K10" s="113">
        <v>249015</v>
      </c>
      <c r="M10" s="123"/>
      <c r="N10" s="122"/>
      <c r="P10" s="123"/>
      <c r="Q10" s="119"/>
    </row>
    <row r="11" spans="1:17" ht="15" customHeight="1">
      <c r="A11" s="229">
        <v>4</v>
      </c>
      <c r="B11" s="123" t="s">
        <v>89</v>
      </c>
      <c r="C11" s="294">
        <v>486</v>
      </c>
      <c r="D11" s="120">
        <v>0.10199243945953364</v>
      </c>
      <c r="E11" s="119">
        <v>2309</v>
      </c>
      <c r="F11" s="121">
        <f t="shared" si="1"/>
        <v>0.5999521909037997</v>
      </c>
      <c r="G11" s="117">
        <f t="shared" si="0"/>
        <v>1823</v>
      </c>
      <c r="H11" s="231">
        <v>111</v>
      </c>
      <c r="I11" s="122">
        <f t="shared" si="2"/>
        <v>4.8072758770030317</v>
      </c>
      <c r="K11" s="113">
        <v>384864</v>
      </c>
      <c r="M11" s="123"/>
      <c r="N11" s="122"/>
      <c r="P11" s="123"/>
      <c r="Q11" s="119"/>
    </row>
    <row r="12" spans="1:17" ht="15" customHeight="1">
      <c r="A12" s="229">
        <v>5</v>
      </c>
      <c r="B12" s="123" t="s">
        <v>90</v>
      </c>
      <c r="C12" s="294">
        <v>1434</v>
      </c>
      <c r="D12" s="120">
        <v>0.23762446467996065</v>
      </c>
      <c r="E12" s="119">
        <v>4267</v>
      </c>
      <c r="F12" s="121">
        <f t="shared" si="1"/>
        <v>1.0886481576919742</v>
      </c>
      <c r="G12" s="117">
        <f t="shared" si="0"/>
        <v>2833</v>
      </c>
      <c r="H12" s="231">
        <v>0</v>
      </c>
      <c r="I12" s="122">
        <f t="shared" si="2"/>
        <v>0</v>
      </c>
      <c r="K12" s="113">
        <v>391954</v>
      </c>
      <c r="M12" s="123"/>
      <c r="N12" s="122"/>
      <c r="P12" s="123"/>
      <c r="Q12" s="119"/>
    </row>
    <row r="13" spans="1:17" ht="15" customHeight="1">
      <c r="A13" s="229">
        <v>6</v>
      </c>
      <c r="B13" s="123" t="s">
        <v>91</v>
      </c>
      <c r="C13" s="294">
        <v>1203</v>
      </c>
      <c r="D13" s="120">
        <v>0.3274860329998</v>
      </c>
      <c r="E13" s="119">
        <v>2511</v>
      </c>
      <c r="F13" s="121">
        <f t="shared" si="1"/>
        <v>1.0130923322103649</v>
      </c>
      <c r="G13" s="117">
        <f t="shared" si="0"/>
        <v>1308</v>
      </c>
      <c r="H13" s="231">
        <v>0</v>
      </c>
      <c r="I13" s="122">
        <f t="shared" si="2"/>
        <v>0</v>
      </c>
      <c r="K13" s="113">
        <v>247855</v>
      </c>
      <c r="M13" s="123"/>
      <c r="N13" s="122"/>
      <c r="P13" s="123"/>
      <c r="Q13" s="119"/>
    </row>
    <row r="14" spans="1:17" ht="15" customHeight="1">
      <c r="A14" s="229">
        <v>7</v>
      </c>
      <c r="B14" s="123" t="s">
        <v>169</v>
      </c>
      <c r="C14" s="294">
        <v>18</v>
      </c>
      <c r="D14" s="120">
        <v>1.1630115797186286E-3</v>
      </c>
      <c r="E14" s="119">
        <v>403</v>
      </c>
      <c r="F14" s="121">
        <f t="shared" si="1"/>
        <v>0.13601906291978588</v>
      </c>
      <c r="G14" s="117">
        <f t="shared" si="0"/>
        <v>385</v>
      </c>
      <c r="H14" s="231">
        <v>58</v>
      </c>
      <c r="I14" s="122">
        <f t="shared" si="2"/>
        <v>14.392059553349876</v>
      </c>
      <c r="K14" s="113">
        <v>296282</v>
      </c>
      <c r="M14" s="123"/>
      <c r="N14" s="122"/>
      <c r="P14" s="123"/>
      <c r="Q14" s="119"/>
    </row>
    <row r="15" spans="1:17" ht="15" customHeight="1">
      <c r="A15" s="229">
        <v>8</v>
      </c>
      <c r="B15" s="123" t="s">
        <v>170</v>
      </c>
      <c r="C15" s="294">
        <v>308</v>
      </c>
      <c r="D15" s="120">
        <v>0.15116267656095095</v>
      </c>
      <c r="E15" s="119">
        <v>25</v>
      </c>
      <c r="F15" s="121">
        <f t="shared" si="1"/>
        <v>1.060688344307922E-2</v>
      </c>
      <c r="G15" s="117">
        <f t="shared" si="0"/>
        <v>-283</v>
      </c>
      <c r="H15" s="231">
        <v>8</v>
      </c>
      <c r="I15" s="122">
        <f t="shared" si="2"/>
        <v>32</v>
      </c>
      <c r="K15" s="113">
        <v>235696</v>
      </c>
      <c r="M15" s="123"/>
      <c r="N15" s="122"/>
      <c r="P15" s="123"/>
      <c r="Q15" s="119"/>
    </row>
    <row r="16" spans="1:17" ht="15" customHeight="1">
      <c r="A16" s="229">
        <v>9</v>
      </c>
      <c r="B16" s="123" t="s">
        <v>171</v>
      </c>
      <c r="C16" s="294">
        <v>22</v>
      </c>
      <c r="D16" s="120">
        <v>0</v>
      </c>
      <c r="E16" s="119">
        <v>1639</v>
      </c>
      <c r="F16" s="121">
        <f t="shared" si="1"/>
        <v>0.98861196226506143</v>
      </c>
      <c r="G16" s="117">
        <f t="shared" si="0"/>
        <v>1617</v>
      </c>
      <c r="H16" s="231">
        <v>0</v>
      </c>
      <c r="I16" s="122">
        <f t="shared" si="2"/>
        <v>0</v>
      </c>
      <c r="K16" s="113">
        <v>165788</v>
      </c>
      <c r="M16" s="123"/>
      <c r="N16" s="122"/>
      <c r="P16" s="123"/>
      <c r="Q16" s="119"/>
    </row>
    <row r="17" spans="1:17" ht="15" customHeight="1">
      <c r="A17" s="229">
        <v>10</v>
      </c>
      <c r="B17" s="123" t="s">
        <v>172</v>
      </c>
      <c r="C17" s="294">
        <v>123</v>
      </c>
      <c r="D17" s="120">
        <v>2.5622137526823175E-2</v>
      </c>
      <c r="E17" s="119">
        <v>147</v>
      </c>
      <c r="F17" s="121">
        <f t="shared" si="1"/>
        <v>6.9030937130191414E-2</v>
      </c>
      <c r="G17" s="117">
        <f t="shared" si="0"/>
        <v>24</v>
      </c>
      <c r="H17" s="231">
        <v>30</v>
      </c>
      <c r="I17" s="122">
        <f t="shared" si="2"/>
        <v>20.408163265306122</v>
      </c>
      <c r="K17" s="113">
        <v>212948</v>
      </c>
      <c r="M17" s="123"/>
      <c r="N17" s="122"/>
      <c r="P17" s="123"/>
      <c r="Q17" s="119"/>
    </row>
    <row r="18" spans="1:17" ht="15" customHeight="1">
      <c r="A18" s="229">
        <v>11</v>
      </c>
      <c r="B18" s="123" t="s">
        <v>93</v>
      </c>
      <c r="C18" s="294">
        <v>374</v>
      </c>
      <c r="D18" s="120">
        <v>2.6760526736367928E-2</v>
      </c>
      <c r="E18" s="119">
        <v>1382</v>
      </c>
      <c r="F18" s="121">
        <f t="shared" si="1"/>
        <v>0.44100096369240982</v>
      </c>
      <c r="G18" s="117">
        <f t="shared" si="0"/>
        <v>1008</v>
      </c>
      <c r="H18" s="231">
        <v>0</v>
      </c>
      <c r="I18" s="122">
        <f t="shared" si="2"/>
        <v>0</v>
      </c>
      <c r="K18" s="113">
        <v>313378</v>
      </c>
      <c r="M18" s="123"/>
      <c r="N18" s="122"/>
      <c r="P18" s="123"/>
      <c r="Q18" s="119"/>
    </row>
    <row r="19" spans="1:17" ht="15" customHeight="1">
      <c r="A19" s="229">
        <v>12</v>
      </c>
      <c r="B19" s="123" t="s">
        <v>173</v>
      </c>
      <c r="C19" s="294">
        <v>82</v>
      </c>
      <c r="D19" s="120">
        <v>0</v>
      </c>
      <c r="E19" s="119">
        <v>1587</v>
      </c>
      <c r="F19" s="121">
        <f t="shared" si="1"/>
        <v>0.50270516832862411</v>
      </c>
      <c r="G19" s="117">
        <f t="shared" si="0"/>
        <v>1505</v>
      </c>
      <c r="H19" s="231">
        <v>0</v>
      </c>
      <c r="I19" s="122">
        <f t="shared" si="2"/>
        <v>0</v>
      </c>
      <c r="K19" s="113">
        <v>315692</v>
      </c>
      <c r="M19" s="123"/>
      <c r="N19" s="122"/>
      <c r="P19" s="123"/>
      <c r="Q19" s="119"/>
    </row>
    <row r="20" spans="1:17" ht="15" customHeight="1">
      <c r="A20" s="229">
        <v>13</v>
      </c>
      <c r="B20" s="123" t="s">
        <v>94</v>
      </c>
      <c r="C20" s="294">
        <v>187</v>
      </c>
      <c r="D20" s="120">
        <v>3.3374423349177208E-2</v>
      </c>
      <c r="E20" s="119">
        <v>479</v>
      </c>
      <c r="F20" s="121">
        <f t="shared" si="1"/>
        <v>0.20946483701973956</v>
      </c>
      <c r="G20" s="117">
        <f t="shared" si="0"/>
        <v>292</v>
      </c>
      <c r="H20" s="231">
        <v>0</v>
      </c>
      <c r="I20" s="122">
        <v>0</v>
      </c>
      <c r="K20" s="113">
        <v>228678</v>
      </c>
      <c r="M20" s="123"/>
      <c r="N20" s="122"/>
      <c r="P20" s="123"/>
      <c r="Q20" s="119"/>
    </row>
    <row r="21" spans="1:17" ht="15" customHeight="1">
      <c r="A21" s="229">
        <v>14</v>
      </c>
      <c r="B21" s="123" t="s">
        <v>95</v>
      </c>
      <c r="C21" s="294">
        <v>821</v>
      </c>
      <c r="D21" s="120">
        <v>0.47720717154007125</v>
      </c>
      <c r="E21" s="119">
        <v>1462</v>
      </c>
      <c r="F21" s="121">
        <f t="shared" si="1"/>
        <v>0.90119522403516017</v>
      </c>
      <c r="G21" s="117">
        <f t="shared" si="0"/>
        <v>641</v>
      </c>
      <c r="H21" s="231">
        <v>0</v>
      </c>
      <c r="I21" s="122">
        <f t="shared" si="2"/>
        <v>0</v>
      </c>
      <c r="K21" s="113">
        <v>162229</v>
      </c>
      <c r="M21" s="123"/>
      <c r="N21" s="122"/>
      <c r="P21" s="123"/>
      <c r="Q21" s="119"/>
    </row>
    <row r="22" spans="1:17" ht="15" customHeight="1">
      <c r="A22" s="229">
        <v>15</v>
      </c>
      <c r="B22" s="123" t="s">
        <v>96</v>
      </c>
      <c r="C22" s="294">
        <v>174</v>
      </c>
      <c r="D22" s="120">
        <v>0.27185974256546824</v>
      </c>
      <c r="E22" s="119">
        <v>153</v>
      </c>
      <c r="F22" s="121">
        <f t="shared" si="1"/>
        <v>0.35914649890847633</v>
      </c>
      <c r="G22" s="117">
        <f t="shared" si="0"/>
        <v>-21</v>
      </c>
      <c r="H22" s="231">
        <v>0</v>
      </c>
      <c r="I22" s="122">
        <f t="shared" si="2"/>
        <v>0</v>
      </c>
      <c r="K22" s="113">
        <v>42601</v>
      </c>
      <c r="M22" s="123"/>
      <c r="N22" s="122"/>
      <c r="P22" s="123"/>
      <c r="Q22" s="119"/>
    </row>
    <row r="23" spans="1:17" ht="15" customHeight="1">
      <c r="A23" s="229">
        <v>16</v>
      </c>
      <c r="B23" s="123" t="s">
        <v>174</v>
      </c>
      <c r="C23" s="294">
        <v>435</v>
      </c>
      <c r="D23" s="120">
        <v>1.645501286089163E-2</v>
      </c>
      <c r="E23" s="119">
        <v>1349</v>
      </c>
      <c r="F23" s="121">
        <f t="shared" si="1"/>
        <v>0.33708230155497637</v>
      </c>
      <c r="G23" s="117">
        <f t="shared" si="0"/>
        <v>914</v>
      </c>
      <c r="H23" s="231">
        <v>0</v>
      </c>
      <c r="I23" s="122">
        <f t="shared" si="2"/>
        <v>0</v>
      </c>
      <c r="K23" s="113">
        <v>400199</v>
      </c>
      <c r="M23" s="123"/>
      <c r="N23" s="122"/>
      <c r="P23" s="123"/>
      <c r="Q23" s="119"/>
    </row>
    <row r="24" spans="1:17" ht="15" customHeight="1">
      <c r="A24" s="229">
        <v>17</v>
      </c>
      <c r="B24" s="123" t="s">
        <v>175</v>
      </c>
      <c r="C24" s="295">
        <v>133</v>
      </c>
      <c r="D24" s="120">
        <v>0.24125452352231602</v>
      </c>
      <c r="E24" s="117">
        <v>0</v>
      </c>
      <c r="F24" s="121">
        <f t="shared" si="1"/>
        <v>0</v>
      </c>
      <c r="G24" s="117">
        <f t="shared" si="0"/>
        <v>-133</v>
      </c>
      <c r="H24" s="231">
        <v>0</v>
      </c>
      <c r="I24" s="122">
        <v>0</v>
      </c>
      <c r="K24" s="113">
        <v>28871</v>
      </c>
      <c r="M24" s="123"/>
      <c r="N24" s="122"/>
      <c r="P24" s="123"/>
      <c r="Q24" s="117"/>
    </row>
    <row r="25" spans="1:17" ht="15" customHeight="1">
      <c r="A25" s="229">
        <v>18</v>
      </c>
      <c r="B25" s="123" t="s">
        <v>97</v>
      </c>
      <c r="C25" s="294">
        <v>414</v>
      </c>
      <c r="D25" s="120">
        <v>0.15925894581349009</v>
      </c>
      <c r="E25" s="119">
        <v>7075</v>
      </c>
      <c r="F25" s="121">
        <f t="shared" si="1"/>
        <v>2.5846259507405001</v>
      </c>
      <c r="G25" s="117">
        <f t="shared" si="0"/>
        <v>6661</v>
      </c>
      <c r="H25" s="231">
        <v>0</v>
      </c>
      <c r="I25" s="122">
        <f t="shared" si="2"/>
        <v>0</v>
      </c>
      <c r="K25" s="113">
        <v>273734</v>
      </c>
      <c r="M25" s="123"/>
      <c r="N25" s="122"/>
      <c r="P25" s="123"/>
      <c r="Q25" s="119"/>
    </row>
    <row r="26" spans="1:17" ht="15" customHeight="1">
      <c r="A26" s="229">
        <v>19</v>
      </c>
      <c r="B26" s="123" t="s">
        <v>98</v>
      </c>
      <c r="C26" s="294">
        <v>81</v>
      </c>
      <c r="D26" s="120">
        <v>6.9300069300069295E-2</v>
      </c>
      <c r="E26" s="119">
        <v>19</v>
      </c>
      <c r="F26" s="121">
        <f t="shared" si="1"/>
        <v>3.2203935659926436E-2</v>
      </c>
      <c r="G26" s="117">
        <f t="shared" si="0"/>
        <v>-62</v>
      </c>
      <c r="H26" s="231">
        <v>0</v>
      </c>
      <c r="I26" s="122">
        <f t="shared" si="2"/>
        <v>0</v>
      </c>
      <c r="K26" s="113">
        <v>58999</v>
      </c>
      <c r="M26" s="123"/>
      <c r="N26" s="122"/>
      <c r="P26" s="123"/>
      <c r="Q26" s="119"/>
    </row>
    <row r="27" spans="1:17" ht="15" customHeight="1">
      <c r="A27" s="229">
        <v>20</v>
      </c>
      <c r="B27" s="123" t="s">
        <v>176</v>
      </c>
      <c r="C27" s="294">
        <v>332</v>
      </c>
      <c r="D27" s="120">
        <v>1.8956885237933215E-2</v>
      </c>
      <c r="E27" s="119">
        <v>1494</v>
      </c>
      <c r="F27" s="121">
        <f t="shared" si="1"/>
        <v>0.6378672860326704</v>
      </c>
      <c r="G27" s="117">
        <f t="shared" si="0"/>
        <v>1162</v>
      </c>
      <c r="H27" s="231">
        <v>36</v>
      </c>
      <c r="I27" s="122">
        <f t="shared" si="2"/>
        <v>2.4096385542168677</v>
      </c>
      <c r="K27" s="113">
        <v>234218</v>
      </c>
      <c r="M27" s="123"/>
      <c r="N27" s="122"/>
      <c r="P27" s="123"/>
      <c r="Q27" s="119"/>
    </row>
    <row r="28" spans="1:17" ht="15" customHeight="1">
      <c r="A28" s="229">
        <v>21</v>
      </c>
      <c r="B28" s="123" t="s">
        <v>177</v>
      </c>
      <c r="C28" s="294">
        <v>31</v>
      </c>
      <c r="D28" s="120">
        <v>8.7968041727899335E-3</v>
      </c>
      <c r="E28" s="119">
        <v>1639</v>
      </c>
      <c r="F28" s="121">
        <f t="shared" si="1"/>
        <v>0.76522275031981557</v>
      </c>
      <c r="G28" s="117">
        <f t="shared" si="0"/>
        <v>1608</v>
      </c>
      <c r="H28" s="231">
        <v>18</v>
      </c>
      <c r="I28" s="122">
        <f t="shared" si="2"/>
        <v>1.0982306284319707</v>
      </c>
      <c r="K28" s="113">
        <v>214186</v>
      </c>
      <c r="M28" s="123"/>
      <c r="N28" s="122"/>
      <c r="P28" s="123"/>
      <c r="Q28" s="119"/>
    </row>
    <row r="29" spans="1:17" ht="15" customHeight="1">
      <c r="A29" s="229">
        <v>22</v>
      </c>
      <c r="B29" s="123" t="s">
        <v>178</v>
      </c>
      <c r="C29" s="294">
        <v>168</v>
      </c>
      <c r="D29" s="120">
        <v>0.24451657036400951</v>
      </c>
      <c r="E29" s="119">
        <v>23</v>
      </c>
      <c r="F29" s="121">
        <f t="shared" si="1"/>
        <v>2.9115766820684851E-2</v>
      </c>
      <c r="G29" s="117">
        <f t="shared" si="0"/>
        <v>-145</v>
      </c>
      <c r="H29" s="231">
        <v>1</v>
      </c>
      <c r="I29" s="122">
        <f t="shared" si="2"/>
        <v>4.3478260869565215</v>
      </c>
      <c r="K29" s="113">
        <v>78995</v>
      </c>
      <c r="M29" s="123"/>
      <c r="N29" s="122"/>
      <c r="P29" s="123"/>
      <c r="Q29" s="119"/>
    </row>
    <row r="30" spans="1:17" ht="15" customHeight="1">
      <c r="A30" s="229">
        <v>23</v>
      </c>
      <c r="B30" s="123" t="s">
        <v>179</v>
      </c>
      <c r="C30" s="294">
        <v>20</v>
      </c>
      <c r="D30" s="124">
        <v>6.0665807234397517E-2</v>
      </c>
      <c r="E30" s="119">
        <v>182</v>
      </c>
      <c r="F30" s="124">
        <f t="shared" si="1"/>
        <v>1.0712183637433785</v>
      </c>
      <c r="G30" s="117">
        <f t="shared" si="0"/>
        <v>162</v>
      </c>
      <c r="H30" s="231">
        <v>0</v>
      </c>
      <c r="I30" s="122">
        <f t="shared" si="2"/>
        <v>0</v>
      </c>
      <c r="K30" s="113">
        <v>16990</v>
      </c>
      <c r="M30" s="123"/>
      <c r="N30" s="122"/>
      <c r="P30" s="123"/>
      <c r="Q30" s="119"/>
    </row>
    <row r="31" spans="1:17" ht="15" customHeight="1">
      <c r="J31" s="119"/>
      <c r="K31" s="113">
        <f>SUM(K8:K30)</f>
        <v>5089386</v>
      </c>
    </row>
    <row r="32" spans="1:17">
      <c r="A32" s="114"/>
      <c r="B32" s="114"/>
      <c r="C32" s="117"/>
      <c r="D32" s="114"/>
      <c r="E32" s="114"/>
      <c r="F32" s="114"/>
      <c r="G32" s="114"/>
      <c r="H32" s="114"/>
      <c r="I32" s="114"/>
    </row>
    <row r="33" spans="3:3">
      <c r="C33" s="117"/>
    </row>
  </sheetData>
  <mergeCells count="7">
    <mergeCell ref="A7:B7"/>
    <mergeCell ref="A2:I2"/>
    <mergeCell ref="A3:I3"/>
    <mergeCell ref="A5:A6"/>
    <mergeCell ref="C5:D5"/>
    <mergeCell ref="E5:G5"/>
    <mergeCell ref="H5:I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4" workbookViewId="0">
      <selection activeCell="H23" sqref="H23"/>
    </sheetView>
  </sheetViews>
  <sheetFormatPr defaultRowHeight="15"/>
  <cols>
    <col min="1" max="1" width="35.140625" style="126" customWidth="1"/>
    <col min="2" max="2" width="25.140625" style="126" customWidth="1"/>
    <col min="3" max="3" width="24.85546875" style="126" customWidth="1"/>
    <col min="4" max="4" width="13.28515625" style="125" customWidth="1"/>
    <col min="5" max="231" width="9.140625" style="125"/>
    <col min="232" max="232" width="29.42578125" style="125" customWidth="1"/>
    <col min="233" max="239" width="9.140625" style="125"/>
    <col min="240" max="240" width="16.7109375" style="125" customWidth="1"/>
    <col min="241" max="241" width="28.5703125" style="125" customWidth="1"/>
    <col min="242" max="248" width="9.140625" style="125"/>
    <col min="249" max="249" width="13.7109375" style="125" customWidth="1"/>
    <col min="250" max="487" width="9.140625" style="125"/>
    <col min="488" max="488" width="29.42578125" style="125" customWidth="1"/>
    <col min="489" max="495" width="9.140625" style="125"/>
    <col min="496" max="496" width="16.7109375" style="125" customWidth="1"/>
    <col min="497" max="497" width="28.5703125" style="125" customWidth="1"/>
    <col min="498" max="504" width="9.140625" style="125"/>
    <col min="505" max="505" width="13.7109375" style="125" customWidth="1"/>
    <col min="506" max="743" width="9.140625" style="125"/>
    <col min="744" max="744" width="29.42578125" style="125" customWidth="1"/>
    <col min="745" max="751" width="9.140625" style="125"/>
    <col min="752" max="752" width="16.7109375" style="125" customWidth="1"/>
    <col min="753" max="753" width="28.5703125" style="125" customWidth="1"/>
    <col min="754" max="760" width="9.140625" style="125"/>
    <col min="761" max="761" width="13.7109375" style="125" customWidth="1"/>
    <col min="762" max="999" width="9.140625" style="125"/>
    <col min="1000" max="1000" width="29.42578125" style="125" customWidth="1"/>
    <col min="1001" max="1007" width="9.140625" style="125"/>
    <col min="1008" max="1008" width="16.7109375" style="125" customWidth="1"/>
    <col min="1009" max="1009" width="28.5703125" style="125" customWidth="1"/>
    <col min="1010" max="1016" width="9.140625" style="125"/>
    <col min="1017" max="1017" width="13.7109375" style="125" customWidth="1"/>
    <col min="1018" max="1255" width="9.140625" style="125"/>
    <col min="1256" max="1256" width="29.42578125" style="125" customWidth="1"/>
    <col min="1257" max="1263" width="9.140625" style="125"/>
    <col min="1264" max="1264" width="16.7109375" style="125" customWidth="1"/>
    <col min="1265" max="1265" width="28.5703125" style="125" customWidth="1"/>
    <col min="1266" max="1272" width="9.140625" style="125"/>
    <col min="1273" max="1273" width="13.7109375" style="125" customWidth="1"/>
    <col min="1274" max="1511" width="9.140625" style="125"/>
    <col min="1512" max="1512" width="29.42578125" style="125" customWidth="1"/>
    <col min="1513" max="1519" width="9.140625" style="125"/>
    <col min="1520" max="1520" width="16.7109375" style="125" customWidth="1"/>
    <col min="1521" max="1521" width="28.5703125" style="125" customWidth="1"/>
    <col min="1522" max="1528" width="9.140625" style="125"/>
    <col min="1529" max="1529" width="13.7109375" style="125" customWidth="1"/>
    <col min="1530" max="1767" width="9.140625" style="125"/>
    <col min="1768" max="1768" width="29.42578125" style="125" customWidth="1"/>
    <col min="1769" max="1775" width="9.140625" style="125"/>
    <col min="1776" max="1776" width="16.7109375" style="125" customWidth="1"/>
    <col min="1777" max="1777" width="28.5703125" style="125" customWidth="1"/>
    <col min="1778" max="1784" width="9.140625" style="125"/>
    <col min="1785" max="1785" width="13.7109375" style="125" customWidth="1"/>
    <col min="1786" max="2023" width="9.140625" style="125"/>
    <col min="2024" max="2024" width="29.42578125" style="125" customWidth="1"/>
    <col min="2025" max="2031" width="9.140625" style="125"/>
    <col min="2032" max="2032" width="16.7109375" style="125" customWidth="1"/>
    <col min="2033" max="2033" width="28.5703125" style="125" customWidth="1"/>
    <col min="2034" max="2040" width="9.140625" style="125"/>
    <col min="2041" max="2041" width="13.7109375" style="125" customWidth="1"/>
    <col min="2042" max="2279" width="9.140625" style="125"/>
    <col min="2280" max="2280" width="29.42578125" style="125" customWidth="1"/>
    <col min="2281" max="2287" width="9.140625" style="125"/>
    <col min="2288" max="2288" width="16.7109375" style="125" customWidth="1"/>
    <col min="2289" max="2289" width="28.5703125" style="125" customWidth="1"/>
    <col min="2290" max="2296" width="9.140625" style="125"/>
    <col min="2297" max="2297" width="13.7109375" style="125" customWidth="1"/>
    <col min="2298" max="2535" width="9.140625" style="125"/>
    <col min="2536" max="2536" width="29.42578125" style="125" customWidth="1"/>
    <col min="2537" max="2543" width="9.140625" style="125"/>
    <col min="2544" max="2544" width="16.7109375" style="125" customWidth="1"/>
    <col min="2545" max="2545" width="28.5703125" style="125" customWidth="1"/>
    <col min="2546" max="2552" width="9.140625" style="125"/>
    <col min="2553" max="2553" width="13.7109375" style="125" customWidth="1"/>
    <col min="2554" max="2791" width="9.140625" style="125"/>
    <col min="2792" max="2792" width="29.42578125" style="125" customWidth="1"/>
    <col min="2793" max="2799" width="9.140625" style="125"/>
    <col min="2800" max="2800" width="16.7109375" style="125" customWidth="1"/>
    <col min="2801" max="2801" width="28.5703125" style="125" customWidth="1"/>
    <col min="2802" max="2808" width="9.140625" style="125"/>
    <col min="2809" max="2809" width="13.7109375" style="125" customWidth="1"/>
    <col min="2810" max="3047" width="9.140625" style="125"/>
    <col min="3048" max="3048" width="29.42578125" style="125" customWidth="1"/>
    <col min="3049" max="3055" width="9.140625" style="125"/>
    <col min="3056" max="3056" width="16.7109375" style="125" customWidth="1"/>
    <col min="3057" max="3057" width="28.5703125" style="125" customWidth="1"/>
    <col min="3058" max="3064" width="9.140625" style="125"/>
    <col min="3065" max="3065" width="13.7109375" style="125" customWidth="1"/>
    <col min="3066" max="3303" width="9.140625" style="125"/>
    <col min="3304" max="3304" width="29.42578125" style="125" customWidth="1"/>
    <col min="3305" max="3311" width="9.140625" style="125"/>
    <col min="3312" max="3312" width="16.7109375" style="125" customWidth="1"/>
    <col min="3313" max="3313" width="28.5703125" style="125" customWidth="1"/>
    <col min="3314" max="3320" width="9.140625" style="125"/>
    <col min="3321" max="3321" width="13.7109375" style="125" customWidth="1"/>
    <col min="3322" max="3559" width="9.140625" style="125"/>
    <col min="3560" max="3560" width="29.42578125" style="125" customWidth="1"/>
    <col min="3561" max="3567" width="9.140625" style="125"/>
    <col min="3568" max="3568" width="16.7109375" style="125" customWidth="1"/>
    <col min="3569" max="3569" width="28.5703125" style="125" customWidth="1"/>
    <col min="3570" max="3576" width="9.140625" style="125"/>
    <col min="3577" max="3577" width="13.7109375" style="125" customWidth="1"/>
    <col min="3578" max="3815" width="9.140625" style="125"/>
    <col min="3816" max="3816" width="29.42578125" style="125" customWidth="1"/>
    <col min="3817" max="3823" width="9.140625" style="125"/>
    <col min="3824" max="3824" width="16.7109375" style="125" customWidth="1"/>
    <col min="3825" max="3825" width="28.5703125" style="125" customWidth="1"/>
    <col min="3826" max="3832" width="9.140625" style="125"/>
    <col min="3833" max="3833" width="13.7109375" style="125" customWidth="1"/>
    <col min="3834" max="4071" width="9.140625" style="125"/>
    <col min="4072" max="4072" width="29.42578125" style="125" customWidth="1"/>
    <col min="4073" max="4079" width="9.140625" style="125"/>
    <col min="4080" max="4080" width="16.7109375" style="125" customWidth="1"/>
    <col min="4081" max="4081" width="28.5703125" style="125" customWidth="1"/>
    <col min="4082" max="4088" width="9.140625" style="125"/>
    <col min="4089" max="4089" width="13.7109375" style="125" customWidth="1"/>
    <col min="4090" max="4327" width="9.140625" style="125"/>
    <col min="4328" max="4328" width="29.42578125" style="125" customWidth="1"/>
    <col min="4329" max="4335" width="9.140625" style="125"/>
    <col min="4336" max="4336" width="16.7109375" style="125" customWidth="1"/>
    <col min="4337" max="4337" width="28.5703125" style="125" customWidth="1"/>
    <col min="4338" max="4344" width="9.140625" style="125"/>
    <col min="4345" max="4345" width="13.7109375" style="125" customWidth="1"/>
    <col min="4346" max="4583" width="9.140625" style="125"/>
    <col min="4584" max="4584" width="29.42578125" style="125" customWidth="1"/>
    <col min="4585" max="4591" width="9.140625" style="125"/>
    <col min="4592" max="4592" width="16.7109375" style="125" customWidth="1"/>
    <col min="4593" max="4593" width="28.5703125" style="125" customWidth="1"/>
    <col min="4594" max="4600" width="9.140625" style="125"/>
    <col min="4601" max="4601" width="13.7109375" style="125" customWidth="1"/>
    <col min="4602" max="4839" width="9.140625" style="125"/>
    <col min="4840" max="4840" width="29.42578125" style="125" customWidth="1"/>
    <col min="4841" max="4847" width="9.140625" style="125"/>
    <col min="4848" max="4848" width="16.7109375" style="125" customWidth="1"/>
    <col min="4849" max="4849" width="28.5703125" style="125" customWidth="1"/>
    <col min="4850" max="4856" width="9.140625" style="125"/>
    <col min="4857" max="4857" width="13.7109375" style="125" customWidth="1"/>
    <col min="4858" max="5095" width="9.140625" style="125"/>
    <col min="5096" max="5096" width="29.42578125" style="125" customWidth="1"/>
    <col min="5097" max="5103" width="9.140625" style="125"/>
    <col min="5104" max="5104" width="16.7109375" style="125" customWidth="1"/>
    <col min="5105" max="5105" width="28.5703125" style="125" customWidth="1"/>
    <col min="5106" max="5112" width="9.140625" style="125"/>
    <col min="5113" max="5113" width="13.7109375" style="125" customWidth="1"/>
    <col min="5114" max="5351" width="9.140625" style="125"/>
    <col min="5352" max="5352" width="29.42578125" style="125" customWidth="1"/>
    <col min="5353" max="5359" width="9.140625" style="125"/>
    <col min="5360" max="5360" width="16.7109375" style="125" customWidth="1"/>
    <col min="5361" max="5361" width="28.5703125" style="125" customWidth="1"/>
    <col min="5362" max="5368" width="9.140625" style="125"/>
    <col min="5369" max="5369" width="13.7109375" style="125" customWidth="1"/>
    <col min="5370" max="5607" width="9.140625" style="125"/>
    <col min="5608" max="5608" width="29.42578125" style="125" customWidth="1"/>
    <col min="5609" max="5615" width="9.140625" style="125"/>
    <col min="5616" max="5616" width="16.7109375" style="125" customWidth="1"/>
    <col min="5617" max="5617" width="28.5703125" style="125" customWidth="1"/>
    <col min="5618" max="5624" width="9.140625" style="125"/>
    <col min="5625" max="5625" width="13.7109375" style="125" customWidth="1"/>
    <col min="5626" max="5863" width="9.140625" style="125"/>
    <col min="5864" max="5864" width="29.42578125" style="125" customWidth="1"/>
    <col min="5865" max="5871" width="9.140625" style="125"/>
    <col min="5872" max="5872" width="16.7109375" style="125" customWidth="1"/>
    <col min="5873" max="5873" width="28.5703125" style="125" customWidth="1"/>
    <col min="5874" max="5880" width="9.140625" style="125"/>
    <col min="5881" max="5881" width="13.7109375" style="125" customWidth="1"/>
    <col min="5882" max="6119" width="9.140625" style="125"/>
    <col min="6120" max="6120" width="29.42578125" style="125" customWidth="1"/>
    <col min="6121" max="6127" width="9.140625" style="125"/>
    <col min="6128" max="6128" width="16.7109375" style="125" customWidth="1"/>
    <col min="6129" max="6129" width="28.5703125" style="125" customWidth="1"/>
    <col min="6130" max="6136" width="9.140625" style="125"/>
    <col min="6137" max="6137" width="13.7109375" style="125" customWidth="1"/>
    <col min="6138" max="6375" width="9.140625" style="125"/>
    <col min="6376" max="6376" width="29.42578125" style="125" customWidth="1"/>
    <col min="6377" max="6383" width="9.140625" style="125"/>
    <col min="6384" max="6384" width="16.7109375" style="125" customWidth="1"/>
    <col min="6385" max="6385" width="28.5703125" style="125" customWidth="1"/>
    <col min="6386" max="6392" width="9.140625" style="125"/>
    <col min="6393" max="6393" width="13.7109375" style="125" customWidth="1"/>
    <col min="6394" max="6631" width="9.140625" style="125"/>
    <col min="6632" max="6632" width="29.42578125" style="125" customWidth="1"/>
    <col min="6633" max="6639" width="9.140625" style="125"/>
    <col min="6640" max="6640" width="16.7109375" style="125" customWidth="1"/>
    <col min="6641" max="6641" width="28.5703125" style="125" customWidth="1"/>
    <col min="6642" max="6648" width="9.140625" style="125"/>
    <col min="6649" max="6649" width="13.7109375" style="125" customWidth="1"/>
    <col min="6650" max="6887" width="9.140625" style="125"/>
    <col min="6888" max="6888" width="29.42578125" style="125" customWidth="1"/>
    <col min="6889" max="6895" width="9.140625" style="125"/>
    <col min="6896" max="6896" width="16.7109375" style="125" customWidth="1"/>
    <col min="6897" max="6897" width="28.5703125" style="125" customWidth="1"/>
    <col min="6898" max="6904" width="9.140625" style="125"/>
    <col min="6905" max="6905" width="13.7109375" style="125" customWidth="1"/>
    <col min="6906" max="7143" width="9.140625" style="125"/>
    <col min="7144" max="7144" width="29.42578125" style="125" customWidth="1"/>
    <col min="7145" max="7151" width="9.140625" style="125"/>
    <col min="7152" max="7152" width="16.7109375" style="125" customWidth="1"/>
    <col min="7153" max="7153" width="28.5703125" style="125" customWidth="1"/>
    <col min="7154" max="7160" width="9.140625" style="125"/>
    <col min="7161" max="7161" width="13.7109375" style="125" customWidth="1"/>
    <col min="7162" max="7399" width="9.140625" style="125"/>
    <col min="7400" max="7400" width="29.42578125" style="125" customWidth="1"/>
    <col min="7401" max="7407" width="9.140625" style="125"/>
    <col min="7408" max="7408" width="16.7109375" style="125" customWidth="1"/>
    <col min="7409" max="7409" width="28.5703125" style="125" customWidth="1"/>
    <col min="7410" max="7416" width="9.140625" style="125"/>
    <col min="7417" max="7417" width="13.7109375" style="125" customWidth="1"/>
    <col min="7418" max="7655" width="9.140625" style="125"/>
    <col min="7656" max="7656" width="29.42578125" style="125" customWidth="1"/>
    <col min="7657" max="7663" width="9.140625" style="125"/>
    <col min="7664" max="7664" width="16.7109375" style="125" customWidth="1"/>
    <col min="7665" max="7665" width="28.5703125" style="125" customWidth="1"/>
    <col min="7666" max="7672" width="9.140625" style="125"/>
    <col min="7673" max="7673" width="13.7109375" style="125" customWidth="1"/>
    <col min="7674" max="7911" width="9.140625" style="125"/>
    <col min="7912" max="7912" width="29.42578125" style="125" customWidth="1"/>
    <col min="7913" max="7919" width="9.140625" style="125"/>
    <col min="7920" max="7920" width="16.7109375" style="125" customWidth="1"/>
    <col min="7921" max="7921" width="28.5703125" style="125" customWidth="1"/>
    <col min="7922" max="7928" width="9.140625" style="125"/>
    <col min="7929" max="7929" width="13.7109375" style="125" customWidth="1"/>
    <col min="7930" max="8167" width="9.140625" style="125"/>
    <col min="8168" max="8168" width="29.42578125" style="125" customWidth="1"/>
    <col min="8169" max="8175" width="9.140625" style="125"/>
    <col min="8176" max="8176" width="16.7109375" style="125" customWidth="1"/>
    <col min="8177" max="8177" width="28.5703125" style="125" customWidth="1"/>
    <col min="8178" max="8184" width="9.140625" style="125"/>
    <col min="8185" max="8185" width="13.7109375" style="125" customWidth="1"/>
    <col min="8186" max="8423" width="9.140625" style="125"/>
    <col min="8424" max="8424" width="29.42578125" style="125" customWidth="1"/>
    <col min="8425" max="8431" width="9.140625" style="125"/>
    <col min="8432" max="8432" width="16.7109375" style="125" customWidth="1"/>
    <col min="8433" max="8433" width="28.5703125" style="125" customWidth="1"/>
    <col min="8434" max="8440" width="9.140625" style="125"/>
    <col min="8441" max="8441" width="13.7109375" style="125" customWidth="1"/>
    <col min="8442" max="8679" width="9.140625" style="125"/>
    <col min="8680" max="8680" width="29.42578125" style="125" customWidth="1"/>
    <col min="8681" max="8687" width="9.140625" style="125"/>
    <col min="8688" max="8688" width="16.7109375" style="125" customWidth="1"/>
    <col min="8689" max="8689" width="28.5703125" style="125" customWidth="1"/>
    <col min="8690" max="8696" width="9.140625" style="125"/>
    <col min="8697" max="8697" width="13.7109375" style="125" customWidth="1"/>
    <col min="8698" max="8935" width="9.140625" style="125"/>
    <col min="8936" max="8936" width="29.42578125" style="125" customWidth="1"/>
    <col min="8937" max="8943" width="9.140625" style="125"/>
    <col min="8944" max="8944" width="16.7109375" style="125" customWidth="1"/>
    <col min="8945" max="8945" width="28.5703125" style="125" customWidth="1"/>
    <col min="8946" max="8952" width="9.140625" style="125"/>
    <col min="8953" max="8953" width="13.7109375" style="125" customWidth="1"/>
    <col min="8954" max="9191" width="9.140625" style="125"/>
    <col min="9192" max="9192" width="29.42578125" style="125" customWidth="1"/>
    <col min="9193" max="9199" width="9.140625" style="125"/>
    <col min="9200" max="9200" width="16.7109375" style="125" customWidth="1"/>
    <col min="9201" max="9201" width="28.5703125" style="125" customWidth="1"/>
    <col min="9202" max="9208" width="9.140625" style="125"/>
    <col min="9209" max="9209" width="13.7109375" style="125" customWidth="1"/>
    <col min="9210" max="9447" width="9.140625" style="125"/>
    <col min="9448" max="9448" width="29.42578125" style="125" customWidth="1"/>
    <col min="9449" max="9455" width="9.140625" style="125"/>
    <col min="9456" max="9456" width="16.7109375" style="125" customWidth="1"/>
    <col min="9457" max="9457" width="28.5703125" style="125" customWidth="1"/>
    <col min="9458" max="9464" width="9.140625" style="125"/>
    <col min="9465" max="9465" width="13.7109375" style="125" customWidth="1"/>
    <col min="9466" max="9703" width="9.140625" style="125"/>
    <col min="9704" max="9704" width="29.42578125" style="125" customWidth="1"/>
    <col min="9705" max="9711" width="9.140625" style="125"/>
    <col min="9712" max="9712" width="16.7109375" style="125" customWidth="1"/>
    <col min="9713" max="9713" width="28.5703125" style="125" customWidth="1"/>
    <col min="9714" max="9720" width="9.140625" style="125"/>
    <col min="9721" max="9721" width="13.7109375" style="125" customWidth="1"/>
    <col min="9722" max="9959" width="9.140625" style="125"/>
    <col min="9960" max="9960" width="29.42578125" style="125" customWidth="1"/>
    <col min="9961" max="9967" width="9.140625" style="125"/>
    <col min="9968" max="9968" width="16.7109375" style="125" customWidth="1"/>
    <col min="9969" max="9969" width="28.5703125" style="125" customWidth="1"/>
    <col min="9970" max="9976" width="9.140625" style="125"/>
    <col min="9977" max="9977" width="13.7109375" style="125" customWidth="1"/>
    <col min="9978" max="10215" width="9.140625" style="125"/>
    <col min="10216" max="10216" width="29.42578125" style="125" customWidth="1"/>
    <col min="10217" max="10223" width="9.140625" style="125"/>
    <col min="10224" max="10224" width="16.7109375" style="125" customWidth="1"/>
    <col min="10225" max="10225" width="28.5703125" style="125" customWidth="1"/>
    <col min="10226" max="10232" width="9.140625" style="125"/>
    <col min="10233" max="10233" width="13.7109375" style="125" customWidth="1"/>
    <col min="10234" max="10471" width="9.140625" style="125"/>
    <col min="10472" max="10472" width="29.42578125" style="125" customWidth="1"/>
    <col min="10473" max="10479" width="9.140625" style="125"/>
    <col min="10480" max="10480" width="16.7109375" style="125" customWidth="1"/>
    <col min="10481" max="10481" width="28.5703125" style="125" customWidth="1"/>
    <col min="10482" max="10488" width="9.140625" style="125"/>
    <col min="10489" max="10489" width="13.7109375" style="125" customWidth="1"/>
    <col min="10490" max="10727" width="9.140625" style="125"/>
    <col min="10728" max="10728" width="29.42578125" style="125" customWidth="1"/>
    <col min="10729" max="10735" width="9.140625" style="125"/>
    <col min="10736" max="10736" width="16.7109375" style="125" customWidth="1"/>
    <col min="10737" max="10737" width="28.5703125" style="125" customWidth="1"/>
    <col min="10738" max="10744" width="9.140625" style="125"/>
    <col min="10745" max="10745" width="13.7109375" style="125" customWidth="1"/>
    <col min="10746" max="10983" width="9.140625" style="125"/>
    <col min="10984" max="10984" width="29.42578125" style="125" customWidth="1"/>
    <col min="10985" max="10991" width="9.140625" style="125"/>
    <col min="10992" max="10992" width="16.7109375" style="125" customWidth="1"/>
    <col min="10993" max="10993" width="28.5703125" style="125" customWidth="1"/>
    <col min="10994" max="11000" width="9.140625" style="125"/>
    <col min="11001" max="11001" width="13.7109375" style="125" customWidth="1"/>
    <col min="11002" max="11239" width="9.140625" style="125"/>
    <col min="11240" max="11240" width="29.42578125" style="125" customWidth="1"/>
    <col min="11241" max="11247" width="9.140625" style="125"/>
    <col min="11248" max="11248" width="16.7109375" style="125" customWidth="1"/>
    <col min="11249" max="11249" width="28.5703125" style="125" customWidth="1"/>
    <col min="11250" max="11256" width="9.140625" style="125"/>
    <col min="11257" max="11257" width="13.7109375" style="125" customWidth="1"/>
    <col min="11258" max="11495" width="9.140625" style="125"/>
    <col min="11496" max="11496" width="29.42578125" style="125" customWidth="1"/>
    <col min="11497" max="11503" width="9.140625" style="125"/>
    <col min="11504" max="11504" width="16.7109375" style="125" customWidth="1"/>
    <col min="11505" max="11505" width="28.5703125" style="125" customWidth="1"/>
    <col min="11506" max="11512" width="9.140625" style="125"/>
    <col min="11513" max="11513" width="13.7109375" style="125" customWidth="1"/>
    <col min="11514" max="11751" width="9.140625" style="125"/>
    <col min="11752" max="11752" width="29.42578125" style="125" customWidth="1"/>
    <col min="11753" max="11759" width="9.140625" style="125"/>
    <col min="11760" max="11760" width="16.7109375" style="125" customWidth="1"/>
    <col min="11761" max="11761" width="28.5703125" style="125" customWidth="1"/>
    <col min="11762" max="11768" width="9.140625" style="125"/>
    <col min="11769" max="11769" width="13.7109375" style="125" customWidth="1"/>
    <col min="11770" max="12007" width="9.140625" style="125"/>
    <col min="12008" max="12008" width="29.42578125" style="125" customWidth="1"/>
    <col min="12009" max="12015" width="9.140625" style="125"/>
    <col min="12016" max="12016" width="16.7109375" style="125" customWidth="1"/>
    <col min="12017" max="12017" width="28.5703125" style="125" customWidth="1"/>
    <col min="12018" max="12024" width="9.140625" style="125"/>
    <col min="12025" max="12025" width="13.7109375" style="125" customWidth="1"/>
    <col min="12026" max="12263" width="9.140625" style="125"/>
    <col min="12264" max="12264" width="29.42578125" style="125" customWidth="1"/>
    <col min="12265" max="12271" width="9.140625" style="125"/>
    <col min="12272" max="12272" width="16.7109375" style="125" customWidth="1"/>
    <col min="12273" max="12273" width="28.5703125" style="125" customWidth="1"/>
    <col min="12274" max="12280" width="9.140625" style="125"/>
    <col min="12281" max="12281" width="13.7109375" style="125" customWidth="1"/>
    <col min="12282" max="12519" width="9.140625" style="125"/>
    <col min="12520" max="12520" width="29.42578125" style="125" customWidth="1"/>
    <col min="12521" max="12527" width="9.140625" style="125"/>
    <col min="12528" max="12528" width="16.7109375" style="125" customWidth="1"/>
    <col min="12529" max="12529" width="28.5703125" style="125" customWidth="1"/>
    <col min="12530" max="12536" width="9.140625" style="125"/>
    <col min="12537" max="12537" width="13.7109375" style="125" customWidth="1"/>
    <col min="12538" max="12775" width="9.140625" style="125"/>
    <col min="12776" max="12776" width="29.42578125" style="125" customWidth="1"/>
    <col min="12777" max="12783" width="9.140625" style="125"/>
    <col min="12784" max="12784" width="16.7109375" style="125" customWidth="1"/>
    <col min="12785" max="12785" width="28.5703125" style="125" customWidth="1"/>
    <col min="12786" max="12792" width="9.140625" style="125"/>
    <col min="12793" max="12793" width="13.7109375" style="125" customWidth="1"/>
    <col min="12794" max="13031" width="9.140625" style="125"/>
    <col min="13032" max="13032" width="29.42578125" style="125" customWidth="1"/>
    <col min="13033" max="13039" width="9.140625" style="125"/>
    <col min="13040" max="13040" width="16.7109375" style="125" customWidth="1"/>
    <col min="13041" max="13041" width="28.5703125" style="125" customWidth="1"/>
    <col min="13042" max="13048" width="9.140625" style="125"/>
    <col min="13049" max="13049" width="13.7109375" style="125" customWidth="1"/>
    <col min="13050" max="13287" width="9.140625" style="125"/>
    <col min="13288" max="13288" width="29.42578125" style="125" customWidth="1"/>
    <col min="13289" max="13295" width="9.140625" style="125"/>
    <col min="13296" max="13296" width="16.7109375" style="125" customWidth="1"/>
    <col min="13297" max="13297" width="28.5703125" style="125" customWidth="1"/>
    <col min="13298" max="13304" width="9.140625" style="125"/>
    <col min="13305" max="13305" width="13.7109375" style="125" customWidth="1"/>
    <col min="13306" max="13543" width="9.140625" style="125"/>
    <col min="13544" max="13544" width="29.42578125" style="125" customWidth="1"/>
    <col min="13545" max="13551" width="9.140625" style="125"/>
    <col min="13552" max="13552" width="16.7109375" style="125" customWidth="1"/>
    <col min="13553" max="13553" width="28.5703125" style="125" customWidth="1"/>
    <col min="13554" max="13560" width="9.140625" style="125"/>
    <col min="13561" max="13561" width="13.7109375" style="125" customWidth="1"/>
    <col min="13562" max="13799" width="9.140625" style="125"/>
    <col min="13800" max="13800" width="29.42578125" style="125" customWidth="1"/>
    <col min="13801" max="13807" width="9.140625" style="125"/>
    <col min="13808" max="13808" width="16.7109375" style="125" customWidth="1"/>
    <col min="13809" max="13809" width="28.5703125" style="125" customWidth="1"/>
    <col min="13810" max="13816" width="9.140625" style="125"/>
    <col min="13817" max="13817" width="13.7109375" style="125" customWidth="1"/>
    <col min="13818" max="14055" width="9.140625" style="125"/>
    <col min="14056" max="14056" width="29.42578125" style="125" customWidth="1"/>
    <col min="14057" max="14063" width="9.140625" style="125"/>
    <col min="14064" max="14064" width="16.7109375" style="125" customWidth="1"/>
    <col min="14065" max="14065" width="28.5703125" style="125" customWidth="1"/>
    <col min="14066" max="14072" width="9.140625" style="125"/>
    <col min="14073" max="14073" width="13.7109375" style="125" customWidth="1"/>
    <col min="14074" max="14311" width="9.140625" style="125"/>
    <col min="14312" max="14312" width="29.42578125" style="125" customWidth="1"/>
    <col min="14313" max="14319" width="9.140625" style="125"/>
    <col min="14320" max="14320" width="16.7109375" style="125" customWidth="1"/>
    <col min="14321" max="14321" width="28.5703125" style="125" customWidth="1"/>
    <col min="14322" max="14328" width="9.140625" style="125"/>
    <col min="14329" max="14329" width="13.7109375" style="125" customWidth="1"/>
    <col min="14330" max="14567" width="9.140625" style="125"/>
    <col min="14568" max="14568" width="29.42578125" style="125" customWidth="1"/>
    <col min="14569" max="14575" width="9.140625" style="125"/>
    <col min="14576" max="14576" width="16.7109375" style="125" customWidth="1"/>
    <col min="14577" max="14577" width="28.5703125" style="125" customWidth="1"/>
    <col min="14578" max="14584" width="9.140625" style="125"/>
    <col min="14585" max="14585" width="13.7109375" style="125" customWidth="1"/>
    <col min="14586" max="14823" width="9.140625" style="125"/>
    <col min="14824" max="14824" width="29.42578125" style="125" customWidth="1"/>
    <col min="14825" max="14831" width="9.140625" style="125"/>
    <col min="14832" max="14832" width="16.7109375" style="125" customWidth="1"/>
    <col min="14833" max="14833" width="28.5703125" style="125" customWidth="1"/>
    <col min="14834" max="14840" width="9.140625" style="125"/>
    <col min="14841" max="14841" width="13.7109375" style="125" customWidth="1"/>
    <col min="14842" max="15079" width="9.140625" style="125"/>
    <col min="15080" max="15080" width="29.42578125" style="125" customWidth="1"/>
    <col min="15081" max="15087" width="9.140625" style="125"/>
    <col min="15088" max="15088" width="16.7109375" style="125" customWidth="1"/>
    <col min="15089" max="15089" width="28.5703125" style="125" customWidth="1"/>
    <col min="15090" max="15096" width="9.140625" style="125"/>
    <col min="15097" max="15097" width="13.7109375" style="125" customWidth="1"/>
    <col min="15098" max="15335" width="9.140625" style="125"/>
    <col min="15336" max="15336" width="29.42578125" style="125" customWidth="1"/>
    <col min="15337" max="15343" width="9.140625" style="125"/>
    <col min="15344" max="15344" width="16.7109375" style="125" customWidth="1"/>
    <col min="15345" max="15345" width="28.5703125" style="125" customWidth="1"/>
    <col min="15346" max="15352" width="9.140625" style="125"/>
    <col min="15353" max="15353" width="13.7109375" style="125" customWidth="1"/>
    <col min="15354" max="15591" width="9.140625" style="125"/>
    <col min="15592" max="15592" width="29.42578125" style="125" customWidth="1"/>
    <col min="15593" max="15599" width="9.140625" style="125"/>
    <col min="15600" max="15600" width="16.7109375" style="125" customWidth="1"/>
    <col min="15601" max="15601" width="28.5703125" style="125" customWidth="1"/>
    <col min="15602" max="15608" width="9.140625" style="125"/>
    <col min="15609" max="15609" width="13.7109375" style="125" customWidth="1"/>
    <col min="15610" max="15847" width="9.140625" style="125"/>
    <col min="15848" max="15848" width="29.42578125" style="125" customWidth="1"/>
    <col min="15849" max="15855" width="9.140625" style="125"/>
    <col min="15856" max="15856" width="16.7109375" style="125" customWidth="1"/>
    <col min="15857" max="15857" width="28.5703125" style="125" customWidth="1"/>
    <col min="15858" max="15864" width="9.140625" style="125"/>
    <col min="15865" max="15865" width="13.7109375" style="125" customWidth="1"/>
    <col min="15866" max="16103" width="9.140625" style="125"/>
    <col min="16104" max="16104" width="29.42578125" style="125" customWidth="1"/>
    <col min="16105" max="16111" width="9.140625" style="125"/>
    <col min="16112" max="16112" width="16.7109375" style="125" customWidth="1"/>
    <col min="16113" max="16113" width="28.5703125" style="125" customWidth="1"/>
    <col min="16114" max="16120" width="9.140625" style="125"/>
    <col min="16121" max="16121" width="13.7109375" style="125" customWidth="1"/>
    <col min="16122" max="16384" width="9.140625" style="125"/>
  </cols>
  <sheetData>
    <row r="1" spans="1:4" ht="15" customHeight="1">
      <c r="A1" s="372" t="s">
        <v>180</v>
      </c>
      <c r="B1" s="372"/>
      <c r="C1" s="372"/>
    </row>
    <row r="2" spans="1:4">
      <c r="B2" s="127"/>
      <c r="C2" s="128"/>
    </row>
    <row r="3" spans="1:4" ht="37.5" customHeight="1">
      <c r="A3" s="302" t="s">
        <v>181</v>
      </c>
      <c r="B3" s="300" t="s">
        <v>435</v>
      </c>
      <c r="C3" s="300" t="s">
        <v>436</v>
      </c>
      <c r="D3" s="301" t="s">
        <v>437</v>
      </c>
    </row>
    <row r="4" spans="1:4" ht="12.75" customHeight="1">
      <c r="A4" s="296" t="s">
        <v>182</v>
      </c>
      <c r="B4" s="303">
        <v>1177777.7779999999</v>
      </c>
      <c r="C4" s="131">
        <v>722727</v>
      </c>
      <c r="D4" s="297">
        <f>C4-B4</f>
        <v>-455050.77799999993</v>
      </c>
    </row>
    <row r="5" spans="1:4" ht="12.75" customHeight="1">
      <c r="A5" s="296" t="s">
        <v>183</v>
      </c>
      <c r="B5" s="304">
        <v>980000</v>
      </c>
      <c r="C5" s="131">
        <v>645833</v>
      </c>
      <c r="D5" s="297">
        <f t="shared" ref="D5:D38" si="0">C5-B5</f>
        <v>-334167</v>
      </c>
    </row>
    <row r="6" spans="1:4" ht="12.75" customHeight="1">
      <c r="A6" s="296" t="s">
        <v>184</v>
      </c>
      <c r="B6" s="304">
        <v>860000</v>
      </c>
      <c r="C6" s="131">
        <v>570833</v>
      </c>
      <c r="D6" s="297">
        <f t="shared" si="0"/>
        <v>-289167</v>
      </c>
    </row>
    <row r="7" spans="1:4" ht="12.75" customHeight="1">
      <c r="A7" s="296" t="s">
        <v>185</v>
      </c>
      <c r="B7" s="304">
        <v>577777.77800000005</v>
      </c>
      <c r="C7" s="131">
        <v>335833</v>
      </c>
      <c r="D7" s="297">
        <f t="shared" si="0"/>
        <v>-241944.77800000005</v>
      </c>
    </row>
    <row r="8" spans="1:4" ht="12.75" customHeight="1">
      <c r="A8" s="296" t="s">
        <v>186</v>
      </c>
      <c r="B8" s="304">
        <v>566666.66700000002</v>
      </c>
      <c r="C8" s="131">
        <v>364545</v>
      </c>
      <c r="D8" s="297">
        <f t="shared" si="0"/>
        <v>-202121.66700000002</v>
      </c>
    </row>
    <row r="9" spans="1:4" ht="12.75" customHeight="1">
      <c r="A9" s="296" t="s">
        <v>187</v>
      </c>
      <c r="B9" s="304">
        <v>322222.22200000001</v>
      </c>
      <c r="C9" s="131">
        <v>200000</v>
      </c>
      <c r="D9" s="297">
        <f t="shared" si="0"/>
        <v>-122222.22200000001</v>
      </c>
    </row>
    <row r="10" spans="1:4" ht="12.75" customHeight="1">
      <c r="A10" s="296" t="s">
        <v>188</v>
      </c>
      <c r="B10" s="304">
        <v>322222.22200000001</v>
      </c>
      <c r="C10" s="131">
        <v>200000</v>
      </c>
      <c r="D10" s="297">
        <f t="shared" si="0"/>
        <v>-122222.22200000001</v>
      </c>
    </row>
    <row r="11" spans="1:4" ht="12.75" customHeight="1">
      <c r="A11" s="296" t="s">
        <v>189</v>
      </c>
      <c r="B11" s="304">
        <v>684000</v>
      </c>
      <c r="C11" s="131">
        <v>700000</v>
      </c>
      <c r="D11" s="297">
        <f t="shared" si="0"/>
        <v>16000</v>
      </c>
    </row>
    <row r="12" spans="1:4" ht="12.75" customHeight="1">
      <c r="A12" s="296" t="s">
        <v>190</v>
      </c>
      <c r="B12" s="304">
        <v>571428.571</v>
      </c>
      <c r="C12" s="131">
        <v>554347</v>
      </c>
      <c r="D12" s="297">
        <f t="shared" si="0"/>
        <v>-17081.570999999996</v>
      </c>
    </row>
    <row r="13" spans="1:4" ht="12.75" customHeight="1">
      <c r="A13" s="296" t="s">
        <v>191</v>
      </c>
      <c r="B13" s="304">
        <v>533333.33299999998</v>
      </c>
      <c r="C13" s="131">
        <v>510869</v>
      </c>
      <c r="D13" s="297">
        <f t="shared" si="0"/>
        <v>-22464.332999999984</v>
      </c>
    </row>
    <row r="14" spans="1:4" ht="12.75" customHeight="1">
      <c r="A14" s="296" t="s">
        <v>192</v>
      </c>
      <c r="B14" s="304">
        <v>373809.52399999998</v>
      </c>
      <c r="C14" s="131">
        <v>371818</v>
      </c>
      <c r="D14" s="297">
        <f t="shared" si="0"/>
        <v>-1991.5239999999758</v>
      </c>
    </row>
    <row r="15" spans="1:4" ht="12.75" customHeight="1">
      <c r="A15" s="296" t="s">
        <v>193</v>
      </c>
      <c r="B15" s="304">
        <v>366666.66700000002</v>
      </c>
      <c r="C15" s="131">
        <v>357727</v>
      </c>
      <c r="D15" s="297">
        <f t="shared" si="0"/>
        <v>-8939.6670000000158</v>
      </c>
    </row>
    <row r="16" spans="1:4" ht="12.75" customHeight="1">
      <c r="A16" s="296" t="s">
        <v>194</v>
      </c>
      <c r="B16" s="304">
        <v>163777.77799999999</v>
      </c>
      <c r="C16" s="131">
        <v>191052</v>
      </c>
      <c r="D16" s="297">
        <f t="shared" si="0"/>
        <v>27274.222000000009</v>
      </c>
    </row>
    <row r="17" spans="1:4" ht="12.75" customHeight="1">
      <c r="A17" s="296" t="s">
        <v>195</v>
      </c>
      <c r="B17" s="304">
        <v>163777.77799999999</v>
      </c>
      <c r="C17" s="131">
        <v>162777</v>
      </c>
      <c r="D17" s="297">
        <f t="shared" si="0"/>
        <v>-1000.7779999999912</v>
      </c>
    </row>
    <row r="18" spans="1:4" ht="12.75" customHeight="1">
      <c r="A18" s="296" t="s">
        <v>196</v>
      </c>
      <c r="B18" s="304">
        <v>705238.09499999997</v>
      </c>
      <c r="C18" s="131">
        <v>694736</v>
      </c>
      <c r="D18" s="297">
        <f t="shared" si="0"/>
        <v>-10502.094999999972</v>
      </c>
    </row>
    <row r="19" spans="1:4" ht="12.75" customHeight="1">
      <c r="A19" s="296" t="s">
        <v>197</v>
      </c>
      <c r="B19" s="304">
        <v>700000</v>
      </c>
      <c r="C19" s="131">
        <v>666666</v>
      </c>
      <c r="D19" s="297">
        <f t="shared" si="0"/>
        <v>-33334</v>
      </c>
    </row>
    <row r="20" spans="1:4" ht="12.75" customHeight="1">
      <c r="A20" s="296" t="s">
        <v>198</v>
      </c>
      <c r="B20" s="304">
        <v>532380.95200000005</v>
      </c>
      <c r="C20" s="131">
        <v>550000</v>
      </c>
      <c r="D20" s="297">
        <f t="shared" si="0"/>
        <v>17619.047999999952</v>
      </c>
    </row>
    <row r="21" spans="1:4" ht="12.75" customHeight="1">
      <c r="A21" s="296" t="s">
        <v>199</v>
      </c>
      <c r="B21" s="304">
        <v>358571.429</v>
      </c>
      <c r="C21" s="131">
        <v>373809</v>
      </c>
      <c r="D21" s="297">
        <f t="shared" si="0"/>
        <v>15237.570999999996</v>
      </c>
    </row>
    <row r="22" spans="1:4" ht="12.75" customHeight="1">
      <c r="A22" s="296" t="s">
        <v>200</v>
      </c>
      <c r="B22" s="304">
        <v>359047.61900000001</v>
      </c>
      <c r="C22" s="131">
        <v>357142</v>
      </c>
      <c r="D22" s="297">
        <f t="shared" si="0"/>
        <v>-1905.6190000000061</v>
      </c>
    </row>
    <row r="23" spans="1:4" ht="12.75" customHeight="1">
      <c r="A23" s="296" t="s">
        <v>201</v>
      </c>
      <c r="B23" s="304">
        <v>141500</v>
      </c>
      <c r="C23" s="131">
        <v>141764</v>
      </c>
      <c r="D23" s="297">
        <f t="shared" si="0"/>
        <v>264</v>
      </c>
    </row>
    <row r="24" spans="1:4" ht="12.75" customHeight="1">
      <c r="A24" s="296" t="s">
        <v>202</v>
      </c>
      <c r="B24" s="304">
        <v>141500</v>
      </c>
      <c r="C24" s="131">
        <v>141764</v>
      </c>
      <c r="D24" s="297">
        <f t="shared" si="0"/>
        <v>264</v>
      </c>
    </row>
    <row r="25" spans="1:4" ht="12.75" customHeight="1">
      <c r="A25" s="296" t="s">
        <v>203</v>
      </c>
      <c r="B25" s="304">
        <v>113000</v>
      </c>
      <c r="C25" s="131">
        <v>113052</v>
      </c>
      <c r="D25" s="297">
        <f t="shared" si="0"/>
        <v>52</v>
      </c>
    </row>
    <row r="26" spans="1:4" ht="12.75" customHeight="1">
      <c r="A26" s="296" t="s">
        <v>204</v>
      </c>
      <c r="B26" s="304">
        <v>91409.091</v>
      </c>
      <c r="C26" s="131">
        <v>92954</v>
      </c>
      <c r="D26" s="297">
        <f t="shared" si="0"/>
        <v>1544.9089999999997</v>
      </c>
    </row>
    <row r="27" spans="1:4" ht="12.75" customHeight="1">
      <c r="A27" s="296" t="s">
        <v>205</v>
      </c>
      <c r="B27" s="304">
        <v>67227.273000000001</v>
      </c>
      <c r="C27" s="131">
        <v>67954</v>
      </c>
      <c r="D27" s="297">
        <f t="shared" si="0"/>
        <v>726.72699999999895</v>
      </c>
    </row>
    <row r="28" spans="1:4" ht="12.75" customHeight="1">
      <c r="A28" s="296" t="s">
        <v>206</v>
      </c>
      <c r="B28" s="304">
        <v>47857.142999999996</v>
      </c>
      <c r="C28" s="131">
        <v>45454</v>
      </c>
      <c r="D28" s="297">
        <f t="shared" si="0"/>
        <v>-2403.1429999999964</v>
      </c>
    </row>
    <row r="29" spans="1:4" ht="12.75" customHeight="1">
      <c r="A29" s="296" t="s">
        <v>207</v>
      </c>
      <c r="B29" s="304">
        <v>47190.476000000002</v>
      </c>
      <c r="C29" s="131">
        <v>45227</v>
      </c>
      <c r="D29" s="297">
        <f t="shared" si="0"/>
        <v>-1963.4760000000024</v>
      </c>
    </row>
    <row r="30" spans="1:4" ht="12.75" customHeight="1">
      <c r="A30" s="296" t="s">
        <v>208</v>
      </c>
      <c r="B30" s="304">
        <v>25222.222000000002</v>
      </c>
      <c r="C30" s="131">
        <v>24526</v>
      </c>
      <c r="D30" s="297">
        <f t="shared" si="0"/>
        <v>-696.22200000000157</v>
      </c>
    </row>
    <row r="31" spans="1:4" ht="12.75" customHeight="1">
      <c r="A31" s="296" t="s">
        <v>209</v>
      </c>
      <c r="B31" s="304">
        <v>24944.444</v>
      </c>
      <c r="C31" s="131">
        <v>25277</v>
      </c>
      <c r="D31" s="297">
        <f t="shared" si="0"/>
        <v>332.55600000000049</v>
      </c>
    </row>
    <row r="32" spans="1:4" ht="12.75" customHeight="1">
      <c r="A32" s="296" t="s">
        <v>210</v>
      </c>
      <c r="B32" s="304">
        <v>89894.736999999994</v>
      </c>
      <c r="C32" s="131">
        <v>93289</v>
      </c>
      <c r="D32" s="297">
        <f t="shared" si="0"/>
        <v>3394.2630000000063</v>
      </c>
    </row>
    <row r="33" spans="1:4" ht="12.75" customHeight="1">
      <c r="A33" s="296" t="s">
        <v>211</v>
      </c>
      <c r="B33" s="304">
        <v>70952.380999999994</v>
      </c>
      <c r="C33" s="131">
        <v>69545</v>
      </c>
      <c r="D33" s="297">
        <f t="shared" si="0"/>
        <v>-1407.3809999999939</v>
      </c>
    </row>
    <row r="34" spans="1:4" ht="12.75" customHeight="1">
      <c r="A34" s="296" t="s">
        <v>212</v>
      </c>
      <c r="B34" s="304">
        <v>50523.81</v>
      </c>
      <c r="C34" s="131">
        <v>51363</v>
      </c>
      <c r="D34" s="297">
        <f t="shared" si="0"/>
        <v>839.19000000000233</v>
      </c>
    </row>
    <row r="35" spans="1:4" ht="12.75" customHeight="1">
      <c r="A35" s="296" t="s">
        <v>213</v>
      </c>
      <c r="B35" s="304">
        <v>33285.714</v>
      </c>
      <c r="C35" s="131">
        <v>30909</v>
      </c>
      <c r="D35" s="297">
        <f t="shared" si="0"/>
        <v>-2376.7139999999999</v>
      </c>
    </row>
    <row r="36" spans="1:4" ht="12.75" customHeight="1">
      <c r="A36" s="296" t="s">
        <v>214</v>
      </c>
      <c r="B36" s="304">
        <v>32047.618999999999</v>
      </c>
      <c r="C36" s="131">
        <v>31190</v>
      </c>
      <c r="D36" s="297">
        <f t="shared" si="0"/>
        <v>-857.61899999999878</v>
      </c>
    </row>
    <row r="37" spans="1:4" ht="12.75" customHeight="1">
      <c r="A37" s="296" t="s">
        <v>215</v>
      </c>
      <c r="B37" s="304">
        <v>19444.444</v>
      </c>
      <c r="C37" s="131">
        <v>18888</v>
      </c>
      <c r="D37" s="297">
        <f t="shared" si="0"/>
        <v>-556.44399999999951</v>
      </c>
    </row>
    <row r="38" spans="1:4" ht="12.75" customHeight="1">
      <c r="A38" s="296" t="s">
        <v>216</v>
      </c>
      <c r="B38" s="304">
        <v>19444.444</v>
      </c>
      <c r="C38" s="131">
        <v>18888</v>
      </c>
      <c r="D38" s="297">
        <f t="shared" si="0"/>
        <v>-556.44399999999951</v>
      </c>
    </row>
    <row r="39" spans="1:4" ht="12.75">
      <c r="A39" s="127" t="s">
        <v>217</v>
      </c>
      <c r="B39" s="298"/>
      <c r="C39" s="127" t="s">
        <v>217</v>
      </c>
      <c r="D39" s="299"/>
    </row>
    <row r="40" spans="1:4" ht="25.5" customHeight="1">
      <c r="A40" s="373" t="s">
        <v>218</v>
      </c>
      <c r="B40" s="373"/>
      <c r="C40" s="373"/>
      <c r="D40" s="129"/>
    </row>
    <row r="41" spans="1:4" ht="5.25" customHeight="1">
      <c r="A41" s="128"/>
      <c r="D41" s="126"/>
    </row>
    <row r="42" spans="1:4" ht="29.25" customHeight="1">
      <c r="A42" s="306" t="s">
        <v>219</v>
      </c>
      <c r="B42" s="300" t="s">
        <v>435</v>
      </c>
      <c r="C42" s="300" t="s">
        <v>436</v>
      </c>
      <c r="D42" s="305" t="s">
        <v>437</v>
      </c>
    </row>
    <row r="43" spans="1:4" ht="15" customHeight="1">
      <c r="A43" s="130" t="s">
        <v>220</v>
      </c>
      <c r="B43" s="303">
        <v>35000</v>
      </c>
      <c r="C43" s="131">
        <v>65000</v>
      </c>
      <c r="D43" s="131">
        <f>C43-B43</f>
        <v>30000</v>
      </c>
    </row>
    <row r="44" spans="1:4" ht="12.75">
      <c r="A44" s="130" t="s">
        <v>221</v>
      </c>
      <c r="B44" s="304">
        <v>35000</v>
      </c>
      <c r="C44" s="131">
        <v>65000</v>
      </c>
      <c r="D44" s="131">
        <f t="shared" ref="D44:D51" si="1">C44-B44</f>
        <v>30000</v>
      </c>
    </row>
    <row r="45" spans="1:4" ht="12.75">
      <c r="A45" s="130" t="s">
        <v>222</v>
      </c>
      <c r="B45" s="304">
        <v>4000</v>
      </c>
      <c r="C45" s="131">
        <v>5000</v>
      </c>
      <c r="D45" s="131">
        <f t="shared" si="1"/>
        <v>1000</v>
      </c>
    </row>
    <row r="46" spans="1:4" ht="12.75">
      <c r="A46" s="130" t="s">
        <v>223</v>
      </c>
      <c r="B46" s="304">
        <v>6000</v>
      </c>
      <c r="C46" s="131">
        <v>7000</v>
      </c>
      <c r="D46" s="131">
        <f t="shared" si="1"/>
        <v>1000</v>
      </c>
    </row>
    <row r="47" spans="1:4" ht="12.75">
      <c r="A47" s="130" t="s">
        <v>224</v>
      </c>
      <c r="B47" s="304">
        <v>35000</v>
      </c>
      <c r="C47" s="131">
        <v>38000</v>
      </c>
      <c r="D47" s="131">
        <f t="shared" si="1"/>
        <v>3000</v>
      </c>
    </row>
    <row r="48" spans="1:4" ht="12.75">
      <c r="A48" s="130" t="s">
        <v>225</v>
      </c>
      <c r="B48" s="304">
        <v>20000</v>
      </c>
      <c r="C48" s="131">
        <v>25000</v>
      </c>
      <c r="D48" s="131">
        <f t="shared" si="1"/>
        <v>5000</v>
      </c>
    </row>
    <row r="49" spans="1:4" ht="12.75">
      <c r="A49" s="130" t="s">
        <v>226</v>
      </c>
      <c r="B49" s="304">
        <v>30000</v>
      </c>
      <c r="C49" s="131">
        <v>35000</v>
      </c>
      <c r="D49" s="131">
        <f t="shared" si="1"/>
        <v>5000</v>
      </c>
    </row>
    <row r="50" spans="1:4" ht="12.75">
      <c r="A50" s="130" t="s">
        <v>227</v>
      </c>
      <c r="B50" s="304">
        <v>500</v>
      </c>
      <c r="C50" s="131">
        <v>1200</v>
      </c>
      <c r="D50" s="131">
        <f t="shared" si="1"/>
        <v>700</v>
      </c>
    </row>
    <row r="51" spans="1:4" ht="12.75">
      <c r="A51" s="130" t="s">
        <v>228</v>
      </c>
      <c r="B51" s="304">
        <v>8000</v>
      </c>
      <c r="C51" s="131">
        <v>25000</v>
      </c>
      <c r="D51" s="131">
        <f t="shared" si="1"/>
        <v>17000</v>
      </c>
    </row>
    <row r="52" spans="1:4">
      <c r="D52" s="299"/>
    </row>
  </sheetData>
  <mergeCells count="2">
    <mergeCell ref="A1:C1"/>
    <mergeCell ref="A40:C4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6" workbookViewId="0">
      <selection activeCell="I15" sqref="I15"/>
    </sheetView>
  </sheetViews>
  <sheetFormatPr defaultRowHeight="15"/>
  <cols>
    <col min="1" max="1" width="18.42578125" customWidth="1"/>
    <col min="2" max="7" width="10.85546875" customWidth="1"/>
  </cols>
  <sheetData>
    <row r="1" spans="1:7" ht="36" customHeight="1">
      <c r="A1" s="374" t="s">
        <v>358</v>
      </c>
      <c r="B1" s="374"/>
      <c r="C1" s="374"/>
      <c r="D1" s="374"/>
      <c r="E1" s="374"/>
      <c r="F1" s="374"/>
      <c r="G1" s="374"/>
    </row>
    <row r="2" spans="1:7">
      <c r="A2" s="375" t="s">
        <v>230</v>
      </c>
      <c r="B2" s="378">
        <v>2016</v>
      </c>
      <c r="C2" s="378"/>
      <c r="D2" s="378"/>
      <c r="E2" s="379">
        <v>2017</v>
      </c>
      <c r="F2" s="380"/>
      <c r="G2" s="381"/>
    </row>
    <row r="3" spans="1:7" ht="20.25" customHeight="1">
      <c r="A3" s="376"/>
      <c r="B3" s="382" t="s">
        <v>359</v>
      </c>
      <c r="C3" s="382" t="s">
        <v>360</v>
      </c>
      <c r="D3" s="382"/>
      <c r="E3" s="378" t="s">
        <v>359</v>
      </c>
      <c r="F3" s="379" t="s">
        <v>360</v>
      </c>
      <c r="G3" s="381"/>
    </row>
    <row r="4" spans="1:7" ht="20.25" customHeight="1">
      <c r="A4" s="377"/>
      <c r="B4" s="382"/>
      <c r="C4" s="307" t="s">
        <v>100</v>
      </c>
      <c r="D4" s="307" t="s">
        <v>361</v>
      </c>
      <c r="E4" s="382"/>
      <c r="F4" s="308" t="s">
        <v>100</v>
      </c>
      <c r="G4" s="309" t="s">
        <v>361</v>
      </c>
    </row>
    <row r="5" spans="1:7" ht="15" customHeight="1">
      <c r="A5" s="217" t="s">
        <v>100</v>
      </c>
      <c r="B5" s="194">
        <v>472</v>
      </c>
      <c r="C5" s="194">
        <v>472</v>
      </c>
      <c r="D5" s="194">
        <v>219</v>
      </c>
      <c r="E5" s="194">
        <v>379</v>
      </c>
      <c r="F5" s="194">
        <v>379</v>
      </c>
      <c r="G5" s="194">
        <v>176</v>
      </c>
    </row>
    <row r="6" spans="1:7" ht="15" customHeight="1">
      <c r="A6" s="218" t="s">
        <v>87</v>
      </c>
      <c r="B6" s="219">
        <v>10</v>
      </c>
      <c r="C6" s="219">
        <v>10</v>
      </c>
      <c r="D6" s="186">
        <v>7</v>
      </c>
      <c r="E6" s="220">
        <v>7</v>
      </c>
      <c r="F6" s="186">
        <v>7</v>
      </c>
      <c r="G6" s="220">
        <v>3</v>
      </c>
    </row>
    <row r="7" spans="1:7" ht="15" customHeight="1">
      <c r="A7" s="218" t="s">
        <v>88</v>
      </c>
      <c r="B7" s="219">
        <v>2</v>
      </c>
      <c r="C7" s="219">
        <v>2</v>
      </c>
      <c r="D7" s="186">
        <v>1</v>
      </c>
      <c r="E7" s="220">
        <v>2</v>
      </c>
      <c r="F7" s="186">
        <v>2</v>
      </c>
      <c r="G7" s="220">
        <v>1</v>
      </c>
    </row>
    <row r="8" spans="1:7" ht="15" customHeight="1">
      <c r="A8" s="218" t="s">
        <v>168</v>
      </c>
      <c r="B8" s="219">
        <v>5</v>
      </c>
      <c r="C8" s="219">
        <v>5</v>
      </c>
      <c r="D8" s="186">
        <v>3</v>
      </c>
      <c r="E8" s="220"/>
      <c r="F8" s="186"/>
      <c r="G8" s="220"/>
    </row>
    <row r="9" spans="1:7" ht="15" customHeight="1">
      <c r="A9" s="218" t="s">
        <v>89</v>
      </c>
      <c r="B9" s="219"/>
      <c r="C9" s="219"/>
      <c r="D9" s="186"/>
      <c r="E9" s="220">
        <v>2</v>
      </c>
      <c r="F9" s="186">
        <v>2</v>
      </c>
      <c r="G9" s="220">
        <v>1</v>
      </c>
    </row>
    <row r="10" spans="1:7" ht="15" customHeight="1">
      <c r="A10" s="218" t="s">
        <v>90</v>
      </c>
      <c r="B10" s="219">
        <v>4</v>
      </c>
      <c r="C10" s="219">
        <v>4</v>
      </c>
      <c r="D10" s="186">
        <v>3</v>
      </c>
      <c r="E10" s="220">
        <v>7</v>
      </c>
      <c r="F10" s="186">
        <v>7</v>
      </c>
      <c r="G10" s="220"/>
    </row>
    <row r="11" spans="1:7" ht="15" customHeight="1">
      <c r="A11" s="218" t="s">
        <v>91</v>
      </c>
      <c r="B11" s="219"/>
      <c r="C11" s="219"/>
      <c r="D11" s="186"/>
      <c r="E11" s="220">
        <v>4</v>
      </c>
      <c r="F11" s="186">
        <v>4</v>
      </c>
      <c r="G11" s="220">
        <v>2</v>
      </c>
    </row>
    <row r="12" spans="1:7" ht="15" customHeight="1">
      <c r="A12" s="218" t="s">
        <v>169</v>
      </c>
      <c r="B12" s="219">
        <v>5</v>
      </c>
      <c r="C12" s="219">
        <v>5</v>
      </c>
      <c r="D12" s="186">
        <v>4</v>
      </c>
      <c r="E12" s="220">
        <v>4</v>
      </c>
      <c r="F12" s="186">
        <v>4</v>
      </c>
      <c r="G12" s="220"/>
    </row>
    <row r="13" spans="1:7" ht="15" customHeight="1">
      <c r="A13" s="218" t="s">
        <v>309</v>
      </c>
      <c r="B13" s="219">
        <v>2</v>
      </c>
      <c r="C13" s="219">
        <v>2</v>
      </c>
      <c r="D13" s="186"/>
      <c r="E13" s="220">
        <v>4</v>
      </c>
      <c r="F13" s="186">
        <v>4</v>
      </c>
      <c r="G13" s="220">
        <v>3</v>
      </c>
    </row>
    <row r="14" spans="1:7" ht="15" customHeight="1">
      <c r="A14" s="218" t="s">
        <v>310</v>
      </c>
      <c r="B14" s="219">
        <v>5</v>
      </c>
      <c r="C14" s="219">
        <v>5</v>
      </c>
      <c r="D14" s="186">
        <v>2</v>
      </c>
      <c r="E14" s="220">
        <v>2</v>
      </c>
      <c r="F14" s="186">
        <v>2</v>
      </c>
      <c r="G14" s="220">
        <v>1</v>
      </c>
    </row>
    <row r="15" spans="1:7" ht="15" customHeight="1">
      <c r="A15" s="218" t="s">
        <v>172</v>
      </c>
      <c r="B15" s="219">
        <v>9</v>
      </c>
      <c r="C15" s="219">
        <v>9</v>
      </c>
      <c r="D15" s="186">
        <v>3</v>
      </c>
      <c r="E15" s="220">
        <v>11</v>
      </c>
      <c r="F15" s="186">
        <v>11</v>
      </c>
      <c r="G15" s="220">
        <v>4</v>
      </c>
    </row>
    <row r="16" spans="1:7" ht="15" customHeight="1">
      <c r="A16" s="218" t="s">
        <v>93</v>
      </c>
      <c r="B16" s="219">
        <v>4</v>
      </c>
      <c r="C16" s="219">
        <v>4</v>
      </c>
      <c r="D16" s="186"/>
      <c r="E16" s="220">
        <v>11</v>
      </c>
      <c r="F16" s="186">
        <v>11</v>
      </c>
      <c r="G16" s="220">
        <v>5</v>
      </c>
    </row>
    <row r="17" spans="1:9" ht="15" customHeight="1">
      <c r="A17" s="218" t="s">
        <v>173</v>
      </c>
      <c r="B17" s="219">
        <v>5</v>
      </c>
      <c r="C17" s="219">
        <v>5</v>
      </c>
      <c r="D17" s="186">
        <v>1</v>
      </c>
      <c r="E17" s="220">
        <v>2</v>
      </c>
      <c r="F17" s="186">
        <v>2</v>
      </c>
      <c r="G17" s="220"/>
    </row>
    <row r="18" spans="1:9" ht="15" customHeight="1">
      <c r="A18" s="218" t="s">
        <v>94</v>
      </c>
      <c r="B18" s="219">
        <v>2</v>
      </c>
      <c r="C18" s="219">
        <v>2</v>
      </c>
      <c r="D18" s="186"/>
      <c r="E18" s="220">
        <v>9</v>
      </c>
      <c r="F18" s="186">
        <v>9</v>
      </c>
      <c r="G18" s="220">
        <v>4</v>
      </c>
    </row>
    <row r="19" spans="1:9" ht="15" customHeight="1">
      <c r="A19" s="218" t="s">
        <v>95</v>
      </c>
      <c r="B19" s="219">
        <v>7</v>
      </c>
      <c r="C19" s="219">
        <v>7</v>
      </c>
      <c r="D19" s="186">
        <v>6</v>
      </c>
      <c r="E19" s="220">
        <v>3</v>
      </c>
      <c r="F19" s="186"/>
      <c r="G19" s="220">
        <v>1</v>
      </c>
    </row>
    <row r="20" spans="1:9" ht="15" customHeight="1">
      <c r="A20" s="218" t="s">
        <v>96</v>
      </c>
      <c r="B20" s="219">
        <v>4</v>
      </c>
      <c r="C20" s="219">
        <v>4</v>
      </c>
      <c r="D20" s="186">
        <v>1</v>
      </c>
      <c r="E20" s="220">
        <v>4</v>
      </c>
      <c r="F20" s="186">
        <v>4</v>
      </c>
      <c r="G20" s="220">
        <v>2</v>
      </c>
    </row>
    <row r="21" spans="1:9" ht="15" customHeight="1">
      <c r="A21" s="218" t="s">
        <v>174</v>
      </c>
      <c r="B21" s="219">
        <v>4</v>
      </c>
      <c r="C21" s="219">
        <v>4</v>
      </c>
      <c r="D21" s="186">
        <v>2</v>
      </c>
      <c r="E21" s="220">
        <v>3</v>
      </c>
      <c r="F21" s="186"/>
      <c r="G21" s="220">
        <v>1</v>
      </c>
    </row>
    <row r="22" spans="1:9" ht="15" customHeight="1">
      <c r="A22" s="218" t="s">
        <v>175</v>
      </c>
      <c r="B22" s="219"/>
      <c r="C22" s="219"/>
      <c r="D22" s="186"/>
      <c r="E22" s="220">
        <v>4</v>
      </c>
      <c r="F22" s="186">
        <v>4</v>
      </c>
      <c r="G22" s="220">
        <v>2</v>
      </c>
    </row>
    <row r="23" spans="1:9" ht="15" customHeight="1">
      <c r="A23" s="218" t="s">
        <v>97</v>
      </c>
      <c r="B23" s="219">
        <v>3</v>
      </c>
      <c r="C23" s="219">
        <v>3</v>
      </c>
      <c r="D23" s="186">
        <v>1</v>
      </c>
      <c r="E23" s="220">
        <v>6</v>
      </c>
      <c r="F23" s="186">
        <v>6</v>
      </c>
      <c r="G23" s="220"/>
    </row>
    <row r="24" spans="1:9" ht="15" customHeight="1">
      <c r="A24" s="218" t="s">
        <v>362</v>
      </c>
      <c r="B24" s="219">
        <v>2</v>
      </c>
      <c r="C24" s="219">
        <v>2</v>
      </c>
      <c r="D24" s="186"/>
      <c r="E24" s="220"/>
      <c r="F24" s="186"/>
      <c r="G24" s="220"/>
    </row>
    <row r="25" spans="1:9" ht="15" customHeight="1">
      <c r="A25" s="218" t="s">
        <v>363</v>
      </c>
      <c r="B25" s="219">
        <v>3</v>
      </c>
      <c r="C25" s="219">
        <v>3</v>
      </c>
      <c r="D25" s="186">
        <v>1</v>
      </c>
      <c r="E25" s="220">
        <v>1</v>
      </c>
      <c r="F25" s="186">
        <v>1</v>
      </c>
      <c r="G25" s="220"/>
      <c r="I25" s="187"/>
    </row>
    <row r="26" spans="1:9" ht="15" customHeight="1">
      <c r="A26" s="218" t="s">
        <v>99</v>
      </c>
      <c r="B26" s="219">
        <v>7</v>
      </c>
      <c r="C26" s="219">
        <v>7</v>
      </c>
      <c r="D26" s="186">
        <v>3</v>
      </c>
      <c r="E26" s="220">
        <v>6</v>
      </c>
      <c r="F26" s="186">
        <v>6</v>
      </c>
      <c r="G26" s="220">
        <v>2</v>
      </c>
    </row>
    <row r="27" spans="1:9" ht="15" customHeight="1">
      <c r="A27" s="218" t="s">
        <v>177</v>
      </c>
      <c r="B27" s="219">
        <v>380</v>
      </c>
      <c r="C27" s="219">
        <v>380</v>
      </c>
      <c r="D27" s="186">
        <v>174</v>
      </c>
      <c r="E27" s="186">
        <v>278</v>
      </c>
      <c r="F27" s="186">
        <v>278</v>
      </c>
      <c r="G27" s="219">
        <v>139</v>
      </c>
    </row>
    <row r="28" spans="1:9" ht="15" customHeight="1">
      <c r="A28" s="218" t="s">
        <v>178</v>
      </c>
      <c r="B28" s="219">
        <v>3</v>
      </c>
      <c r="C28" s="219">
        <v>3</v>
      </c>
      <c r="D28" s="186">
        <v>3</v>
      </c>
      <c r="E28" s="186">
        <v>4</v>
      </c>
      <c r="F28" s="186">
        <v>4</v>
      </c>
      <c r="G28" s="186">
        <v>1</v>
      </c>
    </row>
    <row r="29" spans="1:9" ht="15" customHeight="1">
      <c r="A29" s="221" t="s">
        <v>179</v>
      </c>
      <c r="B29" s="222">
        <v>6</v>
      </c>
      <c r="C29" s="222">
        <v>6</v>
      </c>
      <c r="D29" s="186">
        <v>4</v>
      </c>
      <c r="E29" s="186">
        <v>4</v>
      </c>
      <c r="F29" s="186">
        <v>4</v>
      </c>
      <c r="G29" s="186">
        <v>2</v>
      </c>
    </row>
  </sheetData>
  <mergeCells count="8">
    <mergeCell ref="A1:G1"/>
    <mergeCell ref="A2:A4"/>
    <mergeCell ref="B2:D2"/>
    <mergeCell ref="E2:G2"/>
    <mergeCell ref="B3:B4"/>
    <mergeCell ref="C3:D3"/>
    <mergeCell ref="E3:E4"/>
    <mergeCell ref="F3:G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11" sqref="H11:H12"/>
    </sheetView>
  </sheetViews>
  <sheetFormatPr defaultRowHeight="15"/>
  <cols>
    <col min="1" max="1" width="25.85546875" customWidth="1"/>
    <col min="2" max="4" width="17.7109375" customWidth="1"/>
  </cols>
  <sheetData>
    <row r="1" spans="1:4" ht="31.5" customHeight="1">
      <c r="A1" s="383" t="s">
        <v>394</v>
      </c>
      <c r="B1" s="383"/>
      <c r="C1" s="383"/>
      <c r="D1" s="383"/>
    </row>
    <row r="2" spans="1:4">
      <c r="A2" s="232"/>
      <c r="B2" s="233">
        <v>2015</v>
      </c>
      <c r="C2" s="233">
        <v>2016</v>
      </c>
      <c r="D2" s="233">
        <v>2017</v>
      </c>
    </row>
    <row r="3" spans="1:4">
      <c r="A3" s="217" t="s">
        <v>100</v>
      </c>
      <c r="B3" s="194">
        <v>285</v>
      </c>
      <c r="C3" s="194">
        <v>312</v>
      </c>
      <c r="D3" s="194">
        <v>272</v>
      </c>
    </row>
    <row r="4" spans="1:4" ht="15" customHeight="1">
      <c r="A4" s="218" t="s">
        <v>87</v>
      </c>
      <c r="B4" s="186"/>
      <c r="C4" s="186">
        <v>6</v>
      </c>
      <c r="D4" s="186">
        <v>3</v>
      </c>
    </row>
    <row r="5" spans="1:4" ht="15" customHeight="1">
      <c r="A5" s="218" t="s">
        <v>88</v>
      </c>
      <c r="B5" s="186"/>
      <c r="C5" s="186">
        <v>1</v>
      </c>
      <c r="D5" s="186"/>
    </row>
    <row r="6" spans="1:4" ht="15" customHeight="1">
      <c r="A6" s="218" t="s">
        <v>168</v>
      </c>
      <c r="B6" s="186"/>
      <c r="C6" s="186"/>
      <c r="D6" s="186">
        <v>1</v>
      </c>
    </row>
    <row r="7" spans="1:4" ht="15" customHeight="1">
      <c r="A7" s="218" t="s">
        <v>89</v>
      </c>
      <c r="B7" s="186"/>
      <c r="C7" s="186">
        <v>2</v>
      </c>
      <c r="D7" s="186">
        <v>2</v>
      </c>
    </row>
    <row r="8" spans="1:4" ht="15" customHeight="1">
      <c r="A8" s="218" t="s">
        <v>90</v>
      </c>
      <c r="B8" s="186"/>
      <c r="C8" s="186">
        <v>1</v>
      </c>
      <c r="D8" s="186">
        <v>1</v>
      </c>
    </row>
    <row r="9" spans="1:4" ht="15" customHeight="1">
      <c r="A9" s="218" t="s">
        <v>91</v>
      </c>
      <c r="B9" s="186">
        <v>5</v>
      </c>
      <c r="C9" s="186">
        <v>2</v>
      </c>
      <c r="D9" s="186">
        <v>7</v>
      </c>
    </row>
    <row r="10" spans="1:4" ht="15" customHeight="1">
      <c r="A10" s="218" t="s">
        <v>169</v>
      </c>
      <c r="B10" s="186"/>
      <c r="C10" s="186"/>
      <c r="D10" s="186">
        <v>1</v>
      </c>
    </row>
    <row r="11" spans="1:4" ht="15" customHeight="1">
      <c r="A11" s="218" t="s">
        <v>309</v>
      </c>
      <c r="B11" s="186">
        <v>1</v>
      </c>
      <c r="C11" s="186">
        <v>4</v>
      </c>
      <c r="D11" s="186">
        <v>7</v>
      </c>
    </row>
    <row r="12" spans="1:4" ht="15" customHeight="1">
      <c r="A12" s="218" t="s">
        <v>310</v>
      </c>
      <c r="B12" s="186">
        <v>6</v>
      </c>
      <c r="C12" s="186">
        <v>28</v>
      </c>
      <c r="D12" s="186">
        <v>1</v>
      </c>
    </row>
    <row r="13" spans="1:4" ht="15" customHeight="1">
      <c r="A13" s="218" t="s">
        <v>172</v>
      </c>
      <c r="B13" s="186">
        <v>2</v>
      </c>
      <c r="C13" s="186">
        <v>37</v>
      </c>
      <c r="D13" s="186">
        <v>2</v>
      </c>
    </row>
    <row r="14" spans="1:4" ht="15" customHeight="1">
      <c r="A14" s="218" t="s">
        <v>93</v>
      </c>
      <c r="B14" s="186"/>
      <c r="C14" s="186">
        <v>10</v>
      </c>
      <c r="D14" s="186">
        <v>3</v>
      </c>
    </row>
    <row r="15" spans="1:4" ht="15" customHeight="1">
      <c r="A15" s="218" t="s">
        <v>173</v>
      </c>
      <c r="B15" s="186">
        <v>2</v>
      </c>
      <c r="C15" s="186">
        <v>3</v>
      </c>
      <c r="D15" s="186">
        <v>1</v>
      </c>
    </row>
    <row r="16" spans="1:4" ht="15" customHeight="1">
      <c r="A16" s="218" t="s">
        <v>94</v>
      </c>
      <c r="B16" s="186">
        <v>1</v>
      </c>
      <c r="C16" s="186">
        <v>2</v>
      </c>
      <c r="D16" s="186">
        <v>1</v>
      </c>
    </row>
    <row r="17" spans="1:4" ht="15" customHeight="1">
      <c r="A17" s="218" t="s">
        <v>95</v>
      </c>
      <c r="B17" s="186">
        <v>2</v>
      </c>
      <c r="C17" s="186">
        <v>2</v>
      </c>
      <c r="D17" s="186"/>
    </row>
    <row r="18" spans="1:4" ht="15" customHeight="1">
      <c r="A18" s="218" t="s">
        <v>96</v>
      </c>
      <c r="B18" s="186">
        <v>2</v>
      </c>
      <c r="C18" s="186">
        <v>4</v>
      </c>
      <c r="D18" s="186"/>
    </row>
    <row r="19" spans="1:4" ht="15" customHeight="1">
      <c r="A19" s="218" t="s">
        <v>174</v>
      </c>
      <c r="B19" s="186">
        <v>3</v>
      </c>
      <c r="C19" s="186">
        <v>1</v>
      </c>
      <c r="D19" s="186"/>
    </row>
    <row r="20" spans="1:4" ht="15" customHeight="1">
      <c r="A20" s="218" t="s">
        <v>175</v>
      </c>
      <c r="B20" s="186">
        <v>4</v>
      </c>
      <c r="C20" s="186">
        <v>3</v>
      </c>
      <c r="D20" s="186"/>
    </row>
    <row r="21" spans="1:4" ht="15" customHeight="1">
      <c r="A21" s="218" t="s">
        <v>97</v>
      </c>
      <c r="B21" s="186">
        <v>22</v>
      </c>
      <c r="C21" s="186">
        <v>3</v>
      </c>
      <c r="D21" s="186">
        <v>5</v>
      </c>
    </row>
    <row r="22" spans="1:4" ht="15" customHeight="1">
      <c r="A22" s="218" t="s">
        <v>362</v>
      </c>
      <c r="B22" s="186">
        <v>6</v>
      </c>
      <c r="C22" s="186">
        <v>1</v>
      </c>
      <c r="D22" s="186"/>
    </row>
    <row r="23" spans="1:4" ht="15" customHeight="1">
      <c r="A23" s="218" t="s">
        <v>363</v>
      </c>
      <c r="B23" s="186">
        <v>5</v>
      </c>
      <c r="C23" s="186">
        <v>1</v>
      </c>
      <c r="D23" s="186">
        <v>1</v>
      </c>
    </row>
    <row r="24" spans="1:4" ht="15" customHeight="1">
      <c r="A24" s="218" t="s">
        <v>99</v>
      </c>
      <c r="B24" s="186"/>
      <c r="C24" s="186">
        <v>4</v>
      </c>
      <c r="D24" s="186">
        <v>3</v>
      </c>
    </row>
    <row r="25" spans="1:4" ht="15" customHeight="1">
      <c r="A25" s="218" t="s">
        <v>177</v>
      </c>
      <c r="B25" s="186">
        <v>219</v>
      </c>
      <c r="C25" s="186">
        <v>186</v>
      </c>
      <c r="D25" s="186">
        <v>228</v>
      </c>
    </row>
    <row r="26" spans="1:4" ht="15" customHeight="1">
      <c r="A26" s="218" t="s">
        <v>178</v>
      </c>
      <c r="B26" s="186">
        <v>5</v>
      </c>
      <c r="C26" s="186">
        <v>6</v>
      </c>
      <c r="D26" s="186">
        <v>5</v>
      </c>
    </row>
    <row r="27" spans="1:4" ht="15" customHeight="1">
      <c r="A27" s="218" t="s">
        <v>179</v>
      </c>
      <c r="B27" s="186"/>
      <c r="C27" s="186">
        <v>5</v>
      </c>
      <c r="D27" s="186"/>
    </row>
    <row r="28" spans="1:4">
      <c r="B28" s="234"/>
      <c r="C28" s="234"/>
      <c r="D28" s="234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J18" sqref="J18"/>
    </sheetView>
  </sheetViews>
  <sheetFormatPr defaultRowHeight="15"/>
  <cols>
    <col min="1" max="1" width="27.28515625" customWidth="1"/>
    <col min="2" max="2" width="7.5703125" customWidth="1"/>
    <col min="3" max="7" width="10.140625" customWidth="1"/>
  </cols>
  <sheetData>
    <row r="1" spans="1:7" ht="31.5" customHeight="1">
      <c r="A1" s="383" t="s">
        <v>364</v>
      </c>
      <c r="B1" s="383"/>
      <c r="C1" s="383"/>
      <c r="D1" s="383"/>
      <c r="E1" s="383"/>
      <c r="F1" s="383"/>
      <c r="G1" s="221"/>
    </row>
    <row r="2" spans="1:7">
      <c r="A2" s="385"/>
      <c r="B2" s="386"/>
      <c r="C2" s="233">
        <v>2013</v>
      </c>
      <c r="D2" s="235">
        <v>2014</v>
      </c>
      <c r="E2" s="235">
        <v>2015</v>
      </c>
      <c r="F2" s="236">
        <v>2016</v>
      </c>
      <c r="G2" s="236">
        <v>2017</v>
      </c>
    </row>
    <row r="3" spans="1:7">
      <c r="A3" s="387" t="s">
        <v>365</v>
      </c>
      <c r="B3" s="388"/>
      <c r="C3" s="194">
        <v>257</v>
      </c>
      <c r="D3" s="194">
        <v>131</v>
      </c>
      <c r="E3" s="194">
        <v>149</v>
      </c>
      <c r="F3" s="194">
        <v>312</v>
      </c>
      <c r="G3" s="194">
        <v>272</v>
      </c>
    </row>
    <row r="4" spans="1:7" ht="15" customHeight="1">
      <c r="A4" s="389" t="s">
        <v>367</v>
      </c>
      <c r="B4" s="389"/>
      <c r="C4" s="237"/>
      <c r="D4" s="209">
        <v>1</v>
      </c>
      <c r="E4" s="209"/>
      <c r="F4" s="209"/>
      <c r="G4" s="209">
        <v>1</v>
      </c>
    </row>
    <row r="5" spans="1:7" ht="15" customHeight="1">
      <c r="A5" s="384" t="s">
        <v>368</v>
      </c>
      <c r="B5" s="384"/>
      <c r="C5" s="238">
        <v>16</v>
      </c>
      <c r="D5" s="209">
        <v>7</v>
      </c>
      <c r="E5" s="209">
        <v>8</v>
      </c>
      <c r="F5" s="209">
        <v>4</v>
      </c>
      <c r="G5" s="209">
        <v>1</v>
      </c>
    </row>
    <row r="6" spans="1:7" ht="15" customHeight="1">
      <c r="A6" s="384" t="s">
        <v>438</v>
      </c>
      <c r="B6" s="384"/>
      <c r="C6" s="238"/>
      <c r="D6" s="209"/>
      <c r="E6" s="209"/>
      <c r="F6" s="209"/>
      <c r="G6" s="209"/>
    </row>
    <row r="7" spans="1:7" ht="15" customHeight="1">
      <c r="A7" s="389" t="s">
        <v>374</v>
      </c>
      <c r="B7" s="389"/>
      <c r="C7" s="238"/>
      <c r="D7" s="209"/>
      <c r="E7" s="209"/>
      <c r="F7" s="209"/>
      <c r="G7" s="209"/>
    </row>
    <row r="8" spans="1:7" ht="15" customHeight="1">
      <c r="A8" s="389" t="s">
        <v>366</v>
      </c>
      <c r="B8" s="389"/>
      <c r="C8" s="238">
        <v>3</v>
      </c>
      <c r="D8" s="209">
        <v>9</v>
      </c>
      <c r="E8" s="209">
        <v>13</v>
      </c>
      <c r="F8" s="209">
        <v>2</v>
      </c>
      <c r="G8" s="209">
        <v>11</v>
      </c>
    </row>
    <row r="9" spans="1:7" ht="15" customHeight="1">
      <c r="A9" s="389" t="s">
        <v>375</v>
      </c>
      <c r="B9" s="389"/>
      <c r="C9" s="238"/>
      <c r="D9" s="209"/>
      <c r="E9" s="209"/>
      <c r="F9" s="209"/>
      <c r="G9" s="209"/>
    </row>
    <row r="10" spans="1:7" ht="15" customHeight="1">
      <c r="A10" s="389" t="s">
        <v>376</v>
      </c>
      <c r="B10" s="389"/>
      <c r="C10" s="238"/>
      <c r="D10" s="209"/>
      <c r="E10" s="209"/>
      <c r="F10" s="209"/>
      <c r="G10" s="209"/>
    </row>
    <row r="11" spans="1:7" ht="15" customHeight="1">
      <c r="A11" s="389" t="s">
        <v>370</v>
      </c>
      <c r="B11" s="389"/>
      <c r="C11" s="238"/>
      <c r="D11" s="209">
        <v>1</v>
      </c>
      <c r="E11" s="209"/>
      <c r="F11" s="209"/>
      <c r="G11" s="209"/>
    </row>
    <row r="12" spans="1:7" ht="15" customHeight="1">
      <c r="A12" s="389" t="s">
        <v>369</v>
      </c>
      <c r="B12" s="389"/>
      <c r="C12" s="238"/>
      <c r="D12" s="209"/>
      <c r="E12" s="209"/>
      <c r="F12" s="209">
        <v>114</v>
      </c>
      <c r="G12" s="209"/>
    </row>
    <row r="13" spans="1:7" ht="15" customHeight="1">
      <c r="A13" s="389" t="s">
        <v>439</v>
      </c>
      <c r="B13" s="389"/>
      <c r="C13" s="238">
        <v>1</v>
      </c>
      <c r="D13" s="209"/>
      <c r="E13" s="209">
        <v>6</v>
      </c>
      <c r="F13" s="209"/>
      <c r="G13" s="209"/>
    </row>
    <row r="14" spans="1:7" ht="15" customHeight="1">
      <c r="A14" s="389" t="s">
        <v>377</v>
      </c>
      <c r="B14" s="389"/>
      <c r="C14" s="238">
        <v>9</v>
      </c>
      <c r="D14" s="209">
        <v>99</v>
      </c>
      <c r="E14" s="209">
        <v>44</v>
      </c>
      <c r="F14" s="209">
        <v>58</v>
      </c>
      <c r="G14" s="209">
        <v>69</v>
      </c>
    </row>
    <row r="15" spans="1:7" ht="15" customHeight="1">
      <c r="A15" s="389" t="s">
        <v>379</v>
      </c>
      <c r="B15" s="389"/>
      <c r="C15" s="238">
        <v>75</v>
      </c>
      <c r="D15" s="209">
        <v>47</v>
      </c>
      <c r="E15" s="209">
        <v>66</v>
      </c>
      <c r="F15" s="209">
        <v>37</v>
      </c>
      <c r="G15" s="209">
        <v>56</v>
      </c>
    </row>
    <row r="16" spans="1:7" ht="15" customHeight="1">
      <c r="A16" s="389" t="s">
        <v>440</v>
      </c>
      <c r="B16" s="389"/>
      <c r="C16" s="238"/>
      <c r="D16" s="209"/>
      <c r="E16" s="209"/>
      <c r="F16" s="209"/>
      <c r="G16" s="209"/>
    </row>
    <row r="17" spans="1:7" ht="15" customHeight="1">
      <c r="A17" s="389" t="s">
        <v>378</v>
      </c>
      <c r="B17" s="390"/>
      <c r="C17" s="239">
        <v>31</v>
      </c>
      <c r="D17" s="209">
        <v>11</v>
      </c>
      <c r="E17" s="209">
        <v>17</v>
      </c>
      <c r="F17" s="209">
        <v>22</v>
      </c>
      <c r="G17" s="209">
        <v>8</v>
      </c>
    </row>
    <row r="18" spans="1:7" ht="15" customHeight="1">
      <c r="A18" s="389" t="s">
        <v>441</v>
      </c>
      <c r="B18" s="389"/>
      <c r="C18" s="238"/>
      <c r="D18" s="209"/>
      <c r="E18" s="209"/>
      <c r="F18" s="209"/>
      <c r="G18" s="209"/>
    </row>
    <row r="19" spans="1:7" ht="15" customHeight="1">
      <c r="A19" s="389" t="s">
        <v>380</v>
      </c>
      <c r="B19" s="390"/>
      <c r="C19" s="239">
        <v>74</v>
      </c>
      <c r="D19" s="209">
        <v>62</v>
      </c>
      <c r="E19" s="209">
        <v>109</v>
      </c>
      <c r="F19" s="209">
        <v>55</v>
      </c>
      <c r="G19" s="209">
        <v>96</v>
      </c>
    </row>
    <row r="20" spans="1:7" ht="15" customHeight="1">
      <c r="A20" s="389" t="s">
        <v>442</v>
      </c>
      <c r="B20" s="389"/>
      <c r="C20" s="238"/>
      <c r="D20" s="209"/>
      <c r="E20" s="209"/>
      <c r="F20" s="209"/>
      <c r="G20" s="209"/>
    </row>
    <row r="21" spans="1:7" ht="15" customHeight="1">
      <c r="A21" s="389" t="s">
        <v>381</v>
      </c>
      <c r="B21" s="389"/>
      <c r="C21" s="238">
        <v>37</v>
      </c>
      <c r="D21" s="209">
        <v>26</v>
      </c>
      <c r="E21" s="209">
        <v>21</v>
      </c>
      <c r="F21" s="209">
        <v>15</v>
      </c>
      <c r="G21" s="209">
        <v>26</v>
      </c>
    </row>
    <row r="22" spans="1:7" ht="15" customHeight="1">
      <c r="A22" s="389" t="s">
        <v>383</v>
      </c>
      <c r="B22" s="389"/>
      <c r="C22" s="238">
        <v>142</v>
      </c>
      <c r="D22" s="209">
        <v>2</v>
      </c>
      <c r="E22" s="209">
        <v>1</v>
      </c>
      <c r="F22" s="209">
        <v>1</v>
      </c>
      <c r="G22" s="209">
        <v>3</v>
      </c>
    </row>
    <row r="23" spans="1:7" ht="15" customHeight="1">
      <c r="A23" s="389" t="s">
        <v>373</v>
      </c>
      <c r="B23" s="389"/>
      <c r="C23" s="238"/>
      <c r="D23" s="209"/>
      <c r="E23" s="209"/>
      <c r="F23" s="209">
        <v>1</v>
      </c>
      <c r="G23" s="209"/>
    </row>
    <row r="24" spans="1:7" ht="15" customHeight="1">
      <c r="A24" s="389" t="s">
        <v>382</v>
      </c>
      <c r="B24" s="389"/>
      <c r="C24" s="238"/>
      <c r="D24" s="209"/>
      <c r="E24" s="209"/>
      <c r="F24" s="209"/>
      <c r="G24" s="209"/>
    </row>
    <row r="25" spans="1:7" ht="15" customHeight="1">
      <c r="A25" s="389" t="s">
        <v>384</v>
      </c>
      <c r="B25" s="389"/>
      <c r="C25" s="238"/>
      <c r="D25" s="209">
        <v>1</v>
      </c>
      <c r="E25" s="209"/>
      <c r="F25" s="209"/>
      <c r="G25" s="209"/>
    </row>
    <row r="26" spans="1:7" ht="15" customHeight="1">
      <c r="A26" s="389" t="s">
        <v>372</v>
      </c>
      <c r="B26" s="389"/>
      <c r="C26" s="238"/>
      <c r="D26" s="209"/>
      <c r="E26" s="209"/>
      <c r="F26" s="209"/>
      <c r="G26" s="209"/>
    </row>
    <row r="27" spans="1:7" ht="15" customHeight="1">
      <c r="A27" s="389" t="s">
        <v>385</v>
      </c>
      <c r="B27" s="390"/>
      <c r="C27" s="239"/>
      <c r="D27" s="209"/>
      <c r="E27" s="209"/>
      <c r="F27" s="209"/>
      <c r="G27" s="209"/>
    </row>
    <row r="28" spans="1:7" ht="15" customHeight="1">
      <c r="A28" s="391" t="s">
        <v>386</v>
      </c>
      <c r="B28" s="392"/>
      <c r="C28" s="239"/>
      <c r="D28" s="209"/>
      <c r="E28" s="209"/>
      <c r="F28" s="209"/>
      <c r="G28" s="209"/>
    </row>
    <row r="29" spans="1:7" ht="15" customHeight="1">
      <c r="A29" s="389" t="s">
        <v>387</v>
      </c>
      <c r="B29" s="389"/>
      <c r="C29" s="238"/>
      <c r="D29" s="209"/>
      <c r="E29" s="209"/>
      <c r="F29" s="209"/>
      <c r="G29" s="209"/>
    </row>
    <row r="30" spans="1:7" ht="15" customHeight="1">
      <c r="A30" s="389" t="s">
        <v>388</v>
      </c>
      <c r="B30" s="389"/>
      <c r="C30" s="238"/>
      <c r="D30" s="209"/>
      <c r="E30" s="209"/>
      <c r="F30" s="209"/>
      <c r="G30" s="209"/>
    </row>
    <row r="31" spans="1:7" ht="15" customHeight="1">
      <c r="A31" s="389" t="s">
        <v>389</v>
      </c>
      <c r="B31" s="389"/>
      <c r="C31" s="238"/>
      <c r="D31" s="209"/>
      <c r="E31" s="209"/>
      <c r="F31" s="209"/>
      <c r="G31" s="209"/>
    </row>
    <row r="32" spans="1:7" ht="15" customHeight="1">
      <c r="A32" s="389" t="s">
        <v>390</v>
      </c>
      <c r="B32" s="389"/>
      <c r="C32" s="238"/>
      <c r="D32" s="209">
        <v>6</v>
      </c>
      <c r="E32" s="209"/>
      <c r="F32" s="209">
        <v>1</v>
      </c>
      <c r="G32" s="209">
        <v>1</v>
      </c>
    </row>
    <row r="33" spans="1:7" ht="15" customHeight="1">
      <c r="A33" s="389" t="s">
        <v>391</v>
      </c>
      <c r="B33" s="389"/>
      <c r="C33" s="238"/>
      <c r="D33" s="209"/>
      <c r="E33" s="209"/>
      <c r="F33" s="239"/>
      <c r="G33" s="209"/>
    </row>
    <row r="34" spans="1:7" ht="15" customHeight="1">
      <c r="A34" s="389" t="s">
        <v>392</v>
      </c>
      <c r="B34" s="389"/>
      <c r="C34" s="238"/>
      <c r="D34" s="209"/>
      <c r="E34" s="209"/>
      <c r="F34" s="239"/>
      <c r="G34" s="209"/>
    </row>
    <row r="35" spans="1:7" ht="15" customHeight="1">
      <c r="A35" s="389" t="s">
        <v>371</v>
      </c>
      <c r="B35" s="389"/>
      <c r="C35" s="238"/>
      <c r="D35" s="209"/>
      <c r="E35" s="209"/>
      <c r="F35" s="209"/>
      <c r="G35" s="209"/>
    </row>
    <row r="36" spans="1:7" ht="15" customHeight="1">
      <c r="A36" s="389" t="s">
        <v>443</v>
      </c>
      <c r="B36" s="389"/>
      <c r="C36" s="238"/>
      <c r="D36" s="209">
        <v>1</v>
      </c>
      <c r="E36" s="209"/>
      <c r="F36" s="239">
        <v>2</v>
      </c>
      <c r="G36" s="209"/>
    </row>
    <row r="37" spans="1:7" ht="15" customHeight="1">
      <c r="A37" s="389" t="s">
        <v>393</v>
      </c>
      <c r="B37" s="389"/>
      <c r="C37" s="240"/>
      <c r="D37" s="187"/>
      <c r="E37" s="187"/>
      <c r="F37" s="187"/>
      <c r="G37" s="187"/>
    </row>
  </sheetData>
  <mergeCells count="37">
    <mergeCell ref="A37:B37"/>
    <mergeCell ref="A31:B31"/>
    <mergeCell ref="A32:B32"/>
    <mergeCell ref="A33:B33"/>
    <mergeCell ref="A34:B34"/>
    <mergeCell ref="A35:B35"/>
    <mergeCell ref="A36:B3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F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G11" sqref="G11"/>
    </sheetView>
  </sheetViews>
  <sheetFormatPr defaultRowHeight="15"/>
  <cols>
    <col min="1" max="1" width="56.5703125" style="132" customWidth="1"/>
    <col min="2" max="2" width="13" style="132" customWidth="1"/>
    <col min="3" max="3" width="13.7109375" style="132" customWidth="1"/>
    <col min="4" max="4" width="11.42578125" style="213" customWidth="1"/>
    <col min="5" max="6" width="9.140625" style="132"/>
    <col min="7" max="8" width="12.28515625" style="132" customWidth="1"/>
    <col min="9" max="9" width="9.140625" style="132" customWidth="1"/>
    <col min="10" max="16384" width="9.140625" style="132"/>
  </cols>
  <sheetData>
    <row r="1" spans="1:7" ht="31.5" customHeight="1">
      <c r="A1" s="1" t="s">
        <v>229</v>
      </c>
      <c r="B1" s="1"/>
      <c r="C1" s="1"/>
      <c r="D1" s="1"/>
    </row>
    <row r="2" spans="1:7" ht="15" customHeight="1">
      <c r="A2" s="313" t="s">
        <v>230</v>
      </c>
      <c r="B2" s="315" t="s">
        <v>434</v>
      </c>
      <c r="C2" s="315"/>
      <c r="D2" s="315"/>
    </row>
    <row r="3" spans="1:7">
      <c r="A3" s="314"/>
      <c r="B3" s="133" t="s">
        <v>231</v>
      </c>
      <c r="C3" s="133" t="s">
        <v>232</v>
      </c>
      <c r="D3" s="134" t="s">
        <v>108</v>
      </c>
    </row>
    <row r="4" spans="1:7">
      <c r="A4" s="135" t="s">
        <v>233</v>
      </c>
      <c r="B4" s="136">
        <v>22046804.300000001</v>
      </c>
      <c r="C4" s="136">
        <v>22597431.399999999</v>
      </c>
      <c r="D4" s="211">
        <f>C4/B4*100</f>
        <v>102.49753702399398</v>
      </c>
      <c r="G4" s="136"/>
    </row>
    <row r="5" spans="1:7">
      <c r="A5" s="138" t="s">
        <v>234</v>
      </c>
      <c r="B5" s="139">
        <v>22046554.300000001</v>
      </c>
      <c r="C5" s="139">
        <v>22597037.300000001</v>
      </c>
      <c r="D5" s="212">
        <f t="shared" ref="D5:D37" si="0">C5/B5*100</f>
        <v>102.49691172828763</v>
      </c>
    </row>
    <row r="6" spans="1:7">
      <c r="A6" s="138" t="s">
        <v>235</v>
      </c>
      <c r="B6" s="139">
        <v>21978221.800000001</v>
      </c>
      <c r="C6" s="139">
        <v>22528949.899999999</v>
      </c>
      <c r="D6" s="212">
        <f t="shared" si="0"/>
        <v>102.50579007260723</v>
      </c>
    </row>
    <row r="7" spans="1:7">
      <c r="A7" s="138" t="s">
        <v>236</v>
      </c>
      <c r="B7" s="139">
        <v>977866.9</v>
      </c>
      <c r="C7" s="139">
        <v>848588.9</v>
      </c>
      <c r="D7" s="212">
        <v>86.8</v>
      </c>
    </row>
    <row r="8" spans="1:7">
      <c r="A8" s="138" t="s">
        <v>237</v>
      </c>
      <c r="B8" s="139">
        <v>977866.9</v>
      </c>
      <c r="C8" s="139">
        <v>848588.9</v>
      </c>
      <c r="D8" s="212">
        <v>86.8</v>
      </c>
    </row>
    <row r="9" spans="1:7">
      <c r="A9" s="138" t="s">
        <v>238</v>
      </c>
      <c r="B9" s="139">
        <v>930000</v>
      </c>
      <c r="C9" s="139">
        <v>799779.7</v>
      </c>
      <c r="D9" s="212">
        <f t="shared" si="0"/>
        <v>85.997817204301072</v>
      </c>
    </row>
    <row r="10" spans="1:7">
      <c r="A10" s="138" t="s">
        <v>239</v>
      </c>
      <c r="B10" s="141">
        <v>29618.6</v>
      </c>
      <c r="C10" s="141">
        <v>20690.2</v>
      </c>
      <c r="D10" s="212">
        <f t="shared" si="0"/>
        <v>69.855428683327375</v>
      </c>
    </row>
    <row r="11" spans="1:7" ht="15.75" customHeight="1">
      <c r="A11" s="138" t="s">
        <v>240</v>
      </c>
      <c r="B11" s="139">
        <v>0</v>
      </c>
      <c r="C11" s="139">
        <v>0</v>
      </c>
      <c r="D11" s="212" t="s">
        <v>150</v>
      </c>
    </row>
    <row r="12" spans="1:7" ht="25.5">
      <c r="A12" s="142" t="s">
        <v>241</v>
      </c>
      <c r="B12" s="139">
        <v>0</v>
      </c>
      <c r="C12" s="139">
        <v>0</v>
      </c>
      <c r="D12" s="212" t="s">
        <v>150</v>
      </c>
    </row>
    <row r="13" spans="1:7">
      <c r="A13" s="138" t="s">
        <v>242</v>
      </c>
      <c r="B13" s="139">
        <v>18248.3</v>
      </c>
      <c r="C13" s="139">
        <v>28119</v>
      </c>
      <c r="D13" s="212">
        <f t="shared" si="0"/>
        <v>154.09106601710846</v>
      </c>
    </row>
    <row r="14" spans="1:7">
      <c r="A14" s="138" t="s">
        <v>243</v>
      </c>
      <c r="B14" s="139"/>
      <c r="C14" s="139"/>
      <c r="D14" s="212" t="s">
        <v>150</v>
      </c>
    </row>
    <row r="15" spans="1:7">
      <c r="A15" s="138" t="s">
        <v>244</v>
      </c>
      <c r="B15" s="141">
        <v>11910</v>
      </c>
      <c r="C15" s="139">
        <v>13864.9</v>
      </c>
      <c r="D15" s="212">
        <f t="shared" si="0"/>
        <v>116.41393786733836</v>
      </c>
    </row>
    <row r="16" spans="1:7">
      <c r="A16" s="138" t="s">
        <v>245</v>
      </c>
      <c r="B16" s="141">
        <v>9860</v>
      </c>
      <c r="C16" s="139">
        <v>11409.3</v>
      </c>
      <c r="D16" s="212">
        <f t="shared" si="0"/>
        <v>115.71298174442191</v>
      </c>
    </row>
    <row r="17" spans="1:4">
      <c r="A17" s="138" t="s">
        <v>246</v>
      </c>
      <c r="B17" s="141">
        <v>2050</v>
      </c>
      <c r="C17" s="141">
        <v>2455.6</v>
      </c>
      <c r="D17" s="212">
        <f t="shared" si="0"/>
        <v>119.78536585365853</v>
      </c>
    </row>
    <row r="18" spans="1:4">
      <c r="A18" s="138" t="s">
        <v>247</v>
      </c>
      <c r="B18" s="139">
        <v>20917139.699999999</v>
      </c>
      <c r="C18" s="139">
        <v>21085471.600000001</v>
      </c>
      <c r="D18" s="212">
        <f t="shared" si="0"/>
        <v>100.80475582423919</v>
      </c>
    </row>
    <row r="19" spans="1:4" ht="15" customHeight="1">
      <c r="A19" s="138" t="s">
        <v>248</v>
      </c>
      <c r="B19" s="139">
        <v>9769853.3000000007</v>
      </c>
      <c r="C19" s="139">
        <v>9769853</v>
      </c>
      <c r="D19" s="212">
        <f t="shared" si="0"/>
        <v>99.999996929329527</v>
      </c>
    </row>
    <row r="20" spans="1:4">
      <c r="A20" s="142" t="s">
        <v>249</v>
      </c>
      <c r="B20" s="139">
        <v>677404.1</v>
      </c>
      <c r="C20" s="139">
        <v>6726473.5</v>
      </c>
      <c r="D20" s="212">
        <f t="shared" si="0"/>
        <v>992.97797282301656</v>
      </c>
    </row>
    <row r="21" spans="1:4">
      <c r="A21" s="138" t="s">
        <v>250</v>
      </c>
      <c r="B21" s="139">
        <v>4373262.3</v>
      </c>
      <c r="C21" s="139">
        <v>4589145.0999999996</v>
      </c>
      <c r="D21" s="212">
        <f t="shared" si="0"/>
        <v>104.93642469147117</v>
      </c>
    </row>
    <row r="22" spans="1:4">
      <c r="A22" s="138" t="s">
        <v>251</v>
      </c>
      <c r="B22" s="139">
        <v>71305.2</v>
      </c>
      <c r="C22" s="139">
        <v>581024.5</v>
      </c>
      <c r="D22" s="212">
        <f t="shared" si="0"/>
        <v>814.84169457486985</v>
      </c>
    </row>
    <row r="23" spans="1:4">
      <c r="A23" s="138" t="s">
        <v>252</v>
      </c>
      <c r="B23" s="139">
        <v>34276.400000000001</v>
      </c>
      <c r="C23" s="139">
        <v>57918.9</v>
      </c>
      <c r="D23" s="212">
        <f t="shared" si="0"/>
        <v>168.97603015485873</v>
      </c>
    </row>
    <row r="24" spans="1:4" ht="15" customHeight="1">
      <c r="A24" s="138" t="s">
        <v>253</v>
      </c>
      <c r="B24" s="139">
        <v>2730</v>
      </c>
      <c r="C24" s="139">
        <v>26536.1</v>
      </c>
      <c r="D24" s="212">
        <f t="shared" si="0"/>
        <v>972.01831501831498</v>
      </c>
    </row>
    <row r="25" spans="1:4" ht="25.5">
      <c r="A25" s="142" t="s">
        <v>254</v>
      </c>
      <c r="B25" s="141">
        <v>1810</v>
      </c>
      <c r="C25" s="139">
        <v>25148.7</v>
      </c>
      <c r="D25" s="212">
        <f t="shared" si="0"/>
        <v>1389.4309392265195</v>
      </c>
    </row>
    <row r="26" spans="1:4">
      <c r="A26" s="138" t="s">
        <v>255</v>
      </c>
      <c r="B26" s="141">
        <v>9958.2000000000007</v>
      </c>
      <c r="C26" s="139">
        <v>7909.9</v>
      </c>
      <c r="D26" s="212">
        <v>79.400000000000006</v>
      </c>
    </row>
    <row r="27" spans="1:4" ht="25.5">
      <c r="A27" s="142" t="s">
        <v>256</v>
      </c>
      <c r="B27" s="139">
        <v>22280.6</v>
      </c>
      <c r="C27" s="139">
        <v>451358.8</v>
      </c>
      <c r="D27" s="212">
        <f t="shared" si="0"/>
        <v>2025.7928422035313</v>
      </c>
    </row>
    <row r="28" spans="1:4" ht="25.5">
      <c r="A28" s="142" t="s">
        <v>257</v>
      </c>
      <c r="B28" s="139">
        <v>0</v>
      </c>
      <c r="C28" s="139">
        <v>0</v>
      </c>
      <c r="D28" s="212" t="s">
        <v>150</v>
      </c>
    </row>
    <row r="29" spans="1:4">
      <c r="A29" s="138" t="s">
        <v>258</v>
      </c>
      <c r="B29" s="139">
        <v>0</v>
      </c>
      <c r="C29" s="139">
        <v>883</v>
      </c>
      <c r="D29" s="212" t="s">
        <v>150</v>
      </c>
    </row>
    <row r="30" spans="1:4" ht="25.5">
      <c r="A30" s="142" t="s">
        <v>259</v>
      </c>
      <c r="B30" s="139">
        <v>0</v>
      </c>
      <c r="C30" s="141">
        <v>775</v>
      </c>
      <c r="D30" s="212" t="s">
        <v>150</v>
      </c>
    </row>
    <row r="31" spans="1:4">
      <c r="A31" s="138" t="s">
        <v>260</v>
      </c>
      <c r="B31" s="139">
        <v>0</v>
      </c>
      <c r="C31" s="139">
        <v>3</v>
      </c>
      <c r="D31" s="212" t="s">
        <v>150</v>
      </c>
    </row>
    <row r="32" spans="1:4">
      <c r="A32" s="138" t="s">
        <v>261</v>
      </c>
      <c r="B32" s="139">
        <v>0</v>
      </c>
      <c r="C32" s="141">
        <v>10100</v>
      </c>
      <c r="D32" s="212" t="s">
        <v>150</v>
      </c>
    </row>
    <row r="33" spans="1:4">
      <c r="A33" s="138" t="s">
        <v>262</v>
      </c>
      <c r="B33" s="141">
        <v>250</v>
      </c>
      <c r="C33" s="139">
        <v>394.1</v>
      </c>
      <c r="D33" s="212">
        <f t="shared" si="0"/>
        <v>157.64000000000001</v>
      </c>
    </row>
    <row r="34" spans="1:4">
      <c r="A34" s="138" t="s">
        <v>263</v>
      </c>
      <c r="B34" s="139">
        <v>68332.5</v>
      </c>
      <c r="C34" s="139">
        <v>68087.399999999994</v>
      </c>
      <c r="D34" s="212">
        <v>99.6</v>
      </c>
    </row>
    <row r="35" spans="1:4">
      <c r="A35" s="138" t="s">
        <v>264</v>
      </c>
      <c r="B35" s="139">
        <v>68332.5</v>
      </c>
      <c r="C35" s="139">
        <v>67486.8</v>
      </c>
      <c r="D35" s="212">
        <v>98.7</v>
      </c>
    </row>
    <row r="36" spans="1:4">
      <c r="A36" s="138" t="s">
        <v>242</v>
      </c>
      <c r="B36" s="141">
        <v>0</v>
      </c>
      <c r="C36" s="139">
        <v>600.6</v>
      </c>
      <c r="D36" s="212" t="s">
        <v>150</v>
      </c>
    </row>
    <row r="37" spans="1:4">
      <c r="A37" s="138" t="s">
        <v>265</v>
      </c>
      <c r="B37" s="139">
        <v>8554</v>
      </c>
      <c r="C37" s="141">
        <v>3595</v>
      </c>
      <c r="D37" s="212">
        <f t="shared" si="0"/>
        <v>42.027121814355858</v>
      </c>
    </row>
    <row r="38" spans="1:4">
      <c r="A38" s="79" t="s">
        <v>266</v>
      </c>
      <c r="B38" s="139"/>
      <c r="C38" s="139"/>
      <c r="D38" s="212" t="s">
        <v>150</v>
      </c>
    </row>
    <row r="39" spans="1:4">
      <c r="A39" s="138" t="s">
        <v>267</v>
      </c>
      <c r="B39" s="139">
        <v>6499379.5999999996</v>
      </c>
      <c r="C39" s="139">
        <v>6355277</v>
      </c>
      <c r="D39" s="212">
        <v>97.7</v>
      </c>
    </row>
    <row r="40" spans="1:4">
      <c r="A40" s="138" t="s">
        <v>268</v>
      </c>
      <c r="B40" s="139">
        <v>715333</v>
      </c>
      <c r="C40" s="139">
        <v>689680.9</v>
      </c>
      <c r="D40" s="212">
        <v>96.4</v>
      </c>
    </row>
    <row r="41" spans="1:4">
      <c r="A41" s="138" t="s">
        <v>269</v>
      </c>
      <c r="B41" s="141">
        <v>282862</v>
      </c>
      <c r="C41" s="139">
        <v>18584.7</v>
      </c>
      <c r="D41" s="212">
        <v>6.6</v>
      </c>
    </row>
    <row r="42" spans="1:4">
      <c r="A42" s="138" t="s">
        <v>270</v>
      </c>
      <c r="B42" s="139">
        <v>118212</v>
      </c>
      <c r="C42" s="139">
        <v>112768.2</v>
      </c>
      <c r="D42" s="212">
        <v>95.3</v>
      </c>
    </row>
    <row r="43" spans="1:4">
      <c r="A43" s="138" t="s">
        <v>271</v>
      </c>
      <c r="B43" s="139">
        <v>1880768</v>
      </c>
      <c r="C43" s="139">
        <v>1017178</v>
      </c>
      <c r="D43" s="212">
        <v>54.1</v>
      </c>
    </row>
    <row r="44" spans="1:4">
      <c r="A44" s="138" t="s">
        <v>272</v>
      </c>
      <c r="B44" s="141">
        <v>9496554.5999999996</v>
      </c>
      <c r="C44" s="139">
        <v>8193488.7999999998</v>
      </c>
      <c r="D44" s="212">
        <v>86.2</v>
      </c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J12" sqref="J12:J13"/>
    </sheetView>
  </sheetViews>
  <sheetFormatPr defaultRowHeight="15"/>
  <cols>
    <col min="1" max="1" width="23.28515625" customWidth="1"/>
    <col min="2" max="5" width="14" customWidth="1"/>
  </cols>
  <sheetData>
    <row r="1" spans="1:9" ht="31.5" customHeight="1">
      <c r="A1" s="383" t="s">
        <v>444</v>
      </c>
      <c r="B1" s="383"/>
      <c r="C1" s="383"/>
      <c r="D1" s="383"/>
      <c r="E1" s="383"/>
    </row>
    <row r="2" spans="1:9" ht="31.5" customHeight="1">
      <c r="A2" s="393"/>
      <c r="B2" s="395" t="s">
        <v>445</v>
      </c>
      <c r="C2" s="396"/>
      <c r="D2" s="395" t="s">
        <v>395</v>
      </c>
      <c r="E2" s="397"/>
    </row>
    <row r="3" spans="1:9" ht="16.5" customHeight="1">
      <c r="A3" s="394"/>
      <c r="B3" s="235">
        <v>2016</v>
      </c>
      <c r="C3" s="235">
        <v>2017</v>
      </c>
      <c r="D3" s="241">
        <v>2016</v>
      </c>
      <c r="E3" s="236">
        <v>2017</v>
      </c>
    </row>
    <row r="4" spans="1:9" ht="15" customHeight="1">
      <c r="A4" s="217" t="s">
        <v>100</v>
      </c>
      <c r="B4" s="194">
        <v>472</v>
      </c>
      <c r="C4" s="194">
        <v>472</v>
      </c>
      <c r="D4" s="194">
        <v>129</v>
      </c>
      <c r="E4" s="194">
        <v>118</v>
      </c>
    </row>
    <row r="5" spans="1:9" ht="15" customHeight="1">
      <c r="A5" s="218" t="s">
        <v>87</v>
      </c>
      <c r="B5" s="186">
        <v>10</v>
      </c>
      <c r="C5" s="242">
        <v>10</v>
      </c>
      <c r="D5" s="186">
        <v>1</v>
      </c>
      <c r="E5" s="243">
        <v>4</v>
      </c>
    </row>
    <row r="6" spans="1:9" ht="15" customHeight="1">
      <c r="A6" s="218" t="s">
        <v>88</v>
      </c>
      <c r="B6" s="186">
        <v>2</v>
      </c>
      <c r="C6" s="242">
        <v>2</v>
      </c>
      <c r="D6" s="186"/>
      <c r="E6" s="243">
        <v>3</v>
      </c>
      <c r="I6" s="184"/>
    </row>
    <row r="7" spans="1:9" ht="15" customHeight="1">
      <c r="A7" s="218" t="s">
        <v>168</v>
      </c>
      <c r="B7" s="186">
        <v>5</v>
      </c>
      <c r="C7" s="242">
        <v>5</v>
      </c>
      <c r="D7" s="186">
        <v>4</v>
      </c>
      <c r="E7" s="243">
        <v>5</v>
      </c>
      <c r="I7" s="243"/>
    </row>
    <row r="8" spans="1:9" ht="15" customHeight="1">
      <c r="A8" s="218" t="s">
        <v>89</v>
      </c>
      <c r="B8" s="186"/>
      <c r="C8" s="242"/>
      <c r="D8" s="186">
        <v>4</v>
      </c>
      <c r="E8" s="243"/>
      <c r="I8" s="243"/>
    </row>
    <row r="9" spans="1:9" ht="15" customHeight="1">
      <c r="A9" s="218" t="s">
        <v>90</v>
      </c>
      <c r="B9" s="186">
        <v>4</v>
      </c>
      <c r="C9" s="242">
        <v>4</v>
      </c>
      <c r="D9" s="186">
        <v>5</v>
      </c>
      <c r="E9" s="243">
        <v>3</v>
      </c>
      <c r="I9" s="243"/>
    </row>
    <row r="10" spans="1:9" ht="15" customHeight="1">
      <c r="A10" s="218" t="s">
        <v>91</v>
      </c>
      <c r="B10" s="186"/>
      <c r="C10" s="242"/>
      <c r="D10" s="186">
        <v>6</v>
      </c>
      <c r="E10" s="243">
        <v>3</v>
      </c>
      <c r="I10" s="243"/>
    </row>
    <row r="11" spans="1:9" ht="15" customHeight="1">
      <c r="A11" s="218" t="s">
        <v>169</v>
      </c>
      <c r="B11" s="186">
        <v>5</v>
      </c>
      <c r="C11" s="242">
        <v>5</v>
      </c>
      <c r="D11" s="186">
        <v>1</v>
      </c>
      <c r="E11" s="243">
        <v>1</v>
      </c>
      <c r="I11" s="243"/>
    </row>
    <row r="12" spans="1:9" ht="15" customHeight="1">
      <c r="A12" s="218" t="s">
        <v>309</v>
      </c>
      <c r="B12" s="186">
        <v>2</v>
      </c>
      <c r="C12" s="242">
        <v>2</v>
      </c>
      <c r="D12" s="186">
        <v>3</v>
      </c>
      <c r="E12" s="243">
        <v>3</v>
      </c>
      <c r="I12" s="243"/>
    </row>
    <row r="13" spans="1:9" ht="15" customHeight="1">
      <c r="A13" s="218" t="s">
        <v>310</v>
      </c>
      <c r="B13" s="186">
        <v>5</v>
      </c>
      <c r="C13" s="242">
        <v>5</v>
      </c>
      <c r="D13" s="186">
        <v>1</v>
      </c>
      <c r="E13" s="243">
        <v>5</v>
      </c>
      <c r="I13" s="243"/>
    </row>
    <row r="14" spans="1:9" ht="15" customHeight="1">
      <c r="A14" s="218" t="s">
        <v>172</v>
      </c>
      <c r="B14" s="186">
        <v>9</v>
      </c>
      <c r="C14" s="242">
        <v>9</v>
      </c>
      <c r="D14" s="186">
        <v>10</v>
      </c>
      <c r="E14" s="243">
        <v>3</v>
      </c>
      <c r="I14" s="243"/>
    </row>
    <row r="15" spans="1:9" ht="15" customHeight="1">
      <c r="A15" s="218" t="s">
        <v>93</v>
      </c>
      <c r="B15" s="186">
        <v>4</v>
      </c>
      <c r="C15" s="242">
        <v>4</v>
      </c>
      <c r="D15" s="186">
        <v>7</v>
      </c>
      <c r="E15" s="243">
        <v>4</v>
      </c>
      <c r="I15" s="243"/>
    </row>
    <row r="16" spans="1:9" ht="15" customHeight="1">
      <c r="A16" s="218" t="s">
        <v>173</v>
      </c>
      <c r="B16" s="186">
        <v>5</v>
      </c>
      <c r="C16" s="242">
        <v>5</v>
      </c>
      <c r="D16" s="186">
        <v>2</v>
      </c>
      <c r="E16" s="243">
        <v>5</v>
      </c>
      <c r="I16" s="243"/>
    </row>
    <row r="17" spans="1:9" ht="15" customHeight="1">
      <c r="A17" s="218" t="s">
        <v>94</v>
      </c>
      <c r="B17" s="186">
        <v>2</v>
      </c>
      <c r="C17" s="242">
        <v>2</v>
      </c>
      <c r="D17" s="186">
        <v>2</v>
      </c>
      <c r="E17" s="243">
        <v>3</v>
      </c>
      <c r="I17" s="243"/>
    </row>
    <row r="18" spans="1:9" ht="15" customHeight="1">
      <c r="A18" s="218" t="s">
        <v>95</v>
      </c>
      <c r="B18" s="186">
        <v>7</v>
      </c>
      <c r="C18" s="242">
        <v>7</v>
      </c>
      <c r="D18" s="186">
        <v>6</v>
      </c>
      <c r="E18" s="243">
        <v>1</v>
      </c>
      <c r="I18" s="243"/>
    </row>
    <row r="19" spans="1:9" ht="15" customHeight="1">
      <c r="A19" s="218" t="s">
        <v>96</v>
      </c>
      <c r="B19" s="186">
        <v>4</v>
      </c>
      <c r="C19" s="242">
        <v>4</v>
      </c>
      <c r="D19" s="186">
        <v>3</v>
      </c>
      <c r="E19" s="243">
        <v>2</v>
      </c>
      <c r="I19" s="243"/>
    </row>
    <row r="20" spans="1:9" ht="15" customHeight="1">
      <c r="A20" s="218" t="s">
        <v>174</v>
      </c>
      <c r="B20" s="186">
        <v>4</v>
      </c>
      <c r="C20" s="242">
        <v>4</v>
      </c>
      <c r="D20" s="186">
        <v>12</v>
      </c>
      <c r="E20" s="243">
        <v>1</v>
      </c>
      <c r="I20" s="243"/>
    </row>
    <row r="21" spans="1:9" ht="15" customHeight="1">
      <c r="A21" s="218" t="s">
        <v>175</v>
      </c>
      <c r="B21" s="186"/>
      <c r="C21" s="242"/>
      <c r="D21" s="186">
        <v>1</v>
      </c>
      <c r="E21" s="243">
        <v>9</v>
      </c>
      <c r="I21" s="243"/>
    </row>
    <row r="22" spans="1:9" ht="15" customHeight="1">
      <c r="A22" s="218" t="s">
        <v>97</v>
      </c>
      <c r="B22" s="186">
        <v>3</v>
      </c>
      <c r="C22" s="242">
        <v>3</v>
      </c>
      <c r="D22" s="186">
        <v>1</v>
      </c>
      <c r="E22" s="243">
        <v>2</v>
      </c>
      <c r="I22" s="243"/>
    </row>
    <row r="23" spans="1:9" ht="15" customHeight="1">
      <c r="A23" s="218" t="s">
        <v>362</v>
      </c>
      <c r="B23" s="186">
        <v>2</v>
      </c>
      <c r="C23" s="242">
        <v>2</v>
      </c>
      <c r="D23" s="186">
        <v>5</v>
      </c>
      <c r="E23" s="243">
        <v>1</v>
      </c>
      <c r="I23" s="243"/>
    </row>
    <row r="24" spans="1:9" ht="15" customHeight="1">
      <c r="A24" s="218" t="s">
        <v>363</v>
      </c>
      <c r="B24" s="186">
        <v>3</v>
      </c>
      <c r="C24" s="242">
        <v>3</v>
      </c>
      <c r="D24" s="186">
        <v>2</v>
      </c>
      <c r="E24" s="243">
        <v>3</v>
      </c>
      <c r="I24" s="243"/>
    </row>
    <row r="25" spans="1:9" ht="15" customHeight="1">
      <c r="A25" s="218" t="s">
        <v>99</v>
      </c>
      <c r="B25" s="186">
        <v>7</v>
      </c>
      <c r="C25" s="242">
        <v>7</v>
      </c>
      <c r="D25" s="186">
        <v>2</v>
      </c>
      <c r="E25" s="243">
        <v>1</v>
      </c>
      <c r="I25" s="243"/>
    </row>
    <row r="26" spans="1:9" ht="15" customHeight="1">
      <c r="A26" s="218" t="s">
        <v>177</v>
      </c>
      <c r="B26" s="186">
        <v>380</v>
      </c>
      <c r="C26" s="242">
        <v>380</v>
      </c>
      <c r="D26" s="186">
        <v>47</v>
      </c>
      <c r="E26" s="208">
        <v>54</v>
      </c>
      <c r="I26" s="243"/>
    </row>
    <row r="27" spans="1:9" ht="15" customHeight="1">
      <c r="A27" s="218" t="s">
        <v>178</v>
      </c>
      <c r="B27" s="186">
        <v>3</v>
      </c>
      <c r="C27" s="186">
        <v>3</v>
      </c>
      <c r="D27" s="186">
        <v>3</v>
      </c>
      <c r="E27" s="208">
        <v>1</v>
      </c>
      <c r="I27" s="243"/>
    </row>
    <row r="28" spans="1:9" ht="15" customHeight="1">
      <c r="A28" s="218" t="s">
        <v>179</v>
      </c>
      <c r="B28" s="186">
        <v>6</v>
      </c>
      <c r="C28" s="242">
        <v>6</v>
      </c>
      <c r="D28" s="186">
        <v>1</v>
      </c>
      <c r="E28" s="208">
        <v>1</v>
      </c>
      <c r="I28" s="243"/>
    </row>
    <row r="29" spans="1:9">
      <c r="C29" s="234"/>
      <c r="I29" s="243"/>
    </row>
    <row r="30" spans="1:9">
      <c r="I30" s="208"/>
    </row>
    <row r="31" spans="1:9">
      <c r="B31" s="186"/>
      <c r="C31" s="244"/>
    </row>
    <row r="32" spans="1:9">
      <c r="B32" s="186"/>
      <c r="C32" s="244"/>
    </row>
    <row r="33" spans="2:3">
      <c r="B33" s="186"/>
      <c r="C33" s="244"/>
    </row>
    <row r="34" spans="2:3">
      <c r="B34" s="186"/>
      <c r="C34" s="244"/>
    </row>
    <row r="35" spans="2:3">
      <c r="B35" s="186"/>
      <c r="C35" s="244"/>
    </row>
  </sheetData>
  <mergeCells count="4">
    <mergeCell ref="A1:E1"/>
    <mergeCell ref="A2:A3"/>
    <mergeCell ref="B2:C2"/>
    <mergeCell ref="D2:E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0" sqref="A30"/>
    </sheetView>
  </sheetViews>
  <sheetFormatPr defaultRowHeight="15"/>
  <cols>
    <col min="1" max="1" width="25.140625" customWidth="1"/>
    <col min="2" max="2" width="13.7109375" customWidth="1"/>
    <col min="3" max="3" width="13.140625" customWidth="1"/>
    <col min="4" max="4" width="13.7109375" customWidth="1"/>
    <col min="5" max="5" width="12.85546875" customWidth="1"/>
    <col min="8" max="8" width="27.28515625" customWidth="1"/>
    <col min="15" max="23" width="9.140625" customWidth="1"/>
  </cols>
  <sheetData>
    <row r="1" spans="1:6" ht="27" customHeight="1">
      <c r="A1" s="383" t="s">
        <v>446</v>
      </c>
      <c r="B1" s="383"/>
      <c r="C1" s="383"/>
      <c r="D1" s="383"/>
      <c r="E1" s="383"/>
    </row>
    <row r="2" spans="1:6" ht="23.25" customHeight="1">
      <c r="A2" s="398"/>
      <c r="B2" s="395" t="s">
        <v>396</v>
      </c>
      <c r="C2" s="396"/>
      <c r="D2" s="395" t="s">
        <v>397</v>
      </c>
      <c r="E2" s="397"/>
    </row>
    <row r="3" spans="1:6">
      <c r="A3" s="399"/>
      <c r="B3" s="245">
        <v>2016</v>
      </c>
      <c r="C3" s="245">
        <v>2017</v>
      </c>
      <c r="D3" s="235">
        <v>2016</v>
      </c>
      <c r="E3" s="236">
        <v>2017</v>
      </c>
    </row>
    <row r="4" spans="1:6">
      <c r="A4" s="246" t="s">
        <v>100</v>
      </c>
      <c r="B4" s="184">
        <v>10</v>
      </c>
      <c r="C4" s="184">
        <v>10</v>
      </c>
      <c r="D4" s="184">
        <v>35</v>
      </c>
      <c r="E4" s="184">
        <v>29</v>
      </c>
      <c r="F4" s="210"/>
    </row>
    <row r="5" spans="1:6" ht="15" customHeight="1">
      <c r="A5" s="247" t="s">
        <v>87</v>
      </c>
      <c r="B5" s="248"/>
      <c r="C5" s="248"/>
      <c r="D5" s="248"/>
      <c r="E5" s="249">
        <v>1</v>
      </c>
      <c r="F5" s="210"/>
    </row>
    <row r="6" spans="1:6" ht="15" customHeight="1">
      <c r="A6" s="247" t="s">
        <v>88</v>
      </c>
      <c r="B6" s="248"/>
      <c r="C6" s="248"/>
      <c r="D6" s="248"/>
      <c r="E6" s="249">
        <v>1</v>
      </c>
      <c r="F6" s="210"/>
    </row>
    <row r="7" spans="1:6" ht="15" customHeight="1">
      <c r="A7" s="247" t="s">
        <v>168</v>
      </c>
      <c r="B7" s="248"/>
      <c r="C7" s="248"/>
      <c r="D7" s="248">
        <v>3</v>
      </c>
      <c r="E7" s="249"/>
      <c r="F7" s="210"/>
    </row>
    <row r="8" spans="1:6" ht="15" customHeight="1">
      <c r="A8" s="247" t="s">
        <v>89</v>
      </c>
      <c r="B8" s="248"/>
      <c r="C8" s="248"/>
      <c r="D8" s="248"/>
      <c r="E8" s="249"/>
      <c r="F8" s="210"/>
    </row>
    <row r="9" spans="1:6" ht="15" customHeight="1">
      <c r="A9" s="247" t="s">
        <v>90</v>
      </c>
      <c r="B9" s="248"/>
      <c r="C9" s="248"/>
      <c r="D9" s="248">
        <v>3</v>
      </c>
      <c r="E9" s="249"/>
      <c r="F9" s="210"/>
    </row>
    <row r="10" spans="1:6" ht="15" customHeight="1">
      <c r="A10" s="247" t="s">
        <v>91</v>
      </c>
      <c r="B10" s="248"/>
      <c r="C10" s="248"/>
      <c r="D10" s="248">
        <v>3</v>
      </c>
      <c r="E10" s="249"/>
      <c r="F10" s="210"/>
    </row>
    <row r="11" spans="1:6" ht="15" customHeight="1">
      <c r="A11" s="247" t="s">
        <v>169</v>
      </c>
      <c r="B11" s="248"/>
      <c r="C11" s="248"/>
      <c r="D11" s="248">
        <v>1</v>
      </c>
      <c r="E11" s="249"/>
      <c r="F11" s="210"/>
    </row>
    <row r="12" spans="1:6" ht="15" customHeight="1">
      <c r="A12" s="247" t="s">
        <v>309</v>
      </c>
      <c r="B12" s="248"/>
      <c r="C12" s="248"/>
      <c r="D12" s="248">
        <v>1</v>
      </c>
      <c r="E12" s="249">
        <v>2</v>
      </c>
      <c r="F12" s="210"/>
    </row>
    <row r="13" spans="1:6" ht="15" customHeight="1">
      <c r="A13" s="247" t="s">
        <v>310</v>
      </c>
      <c r="B13" s="248"/>
      <c r="C13" s="248"/>
      <c r="D13" s="248"/>
      <c r="E13" s="249">
        <v>2</v>
      </c>
      <c r="F13" s="210"/>
    </row>
    <row r="14" spans="1:6" ht="15" customHeight="1">
      <c r="A14" s="247" t="s">
        <v>172</v>
      </c>
      <c r="B14" s="248">
        <v>1</v>
      </c>
      <c r="C14" s="248">
        <v>1</v>
      </c>
      <c r="D14" s="248">
        <v>2</v>
      </c>
      <c r="E14" s="249">
        <v>2</v>
      </c>
      <c r="F14" s="210"/>
    </row>
    <row r="15" spans="1:6" ht="15" customHeight="1">
      <c r="A15" s="247" t="s">
        <v>93</v>
      </c>
      <c r="B15" s="248"/>
      <c r="C15" s="248"/>
      <c r="D15" s="248">
        <v>2</v>
      </c>
      <c r="E15" s="249">
        <v>1</v>
      </c>
      <c r="F15" s="210"/>
    </row>
    <row r="16" spans="1:6" ht="15" customHeight="1">
      <c r="A16" s="247" t="s">
        <v>173</v>
      </c>
      <c r="B16" s="248">
        <v>2</v>
      </c>
      <c r="C16" s="248">
        <v>2</v>
      </c>
      <c r="D16" s="248"/>
      <c r="E16" s="249"/>
      <c r="F16" s="210"/>
    </row>
    <row r="17" spans="1:6" ht="15" customHeight="1">
      <c r="A17" s="247" t="s">
        <v>94</v>
      </c>
      <c r="B17" s="248">
        <v>1</v>
      </c>
      <c r="C17" s="248">
        <v>1</v>
      </c>
      <c r="D17" s="248"/>
      <c r="E17" s="249"/>
      <c r="F17" s="210"/>
    </row>
    <row r="18" spans="1:6" ht="15" customHeight="1">
      <c r="A18" s="247" t="s">
        <v>95</v>
      </c>
      <c r="B18" s="248"/>
      <c r="C18" s="248"/>
      <c r="D18" s="248">
        <v>3</v>
      </c>
      <c r="E18" s="249">
        <v>1</v>
      </c>
      <c r="F18" s="210"/>
    </row>
    <row r="19" spans="1:6" ht="15" customHeight="1">
      <c r="A19" s="247" t="s">
        <v>96</v>
      </c>
      <c r="B19" s="248"/>
      <c r="C19" s="248"/>
      <c r="D19" s="248"/>
      <c r="E19" s="249"/>
      <c r="F19" s="210"/>
    </row>
    <row r="20" spans="1:6" ht="15" customHeight="1">
      <c r="A20" s="247" t="s">
        <v>174</v>
      </c>
      <c r="B20" s="248">
        <v>2</v>
      </c>
      <c r="C20" s="248">
        <v>2</v>
      </c>
      <c r="D20" s="248">
        <v>4</v>
      </c>
      <c r="E20" s="249">
        <v>1</v>
      </c>
      <c r="F20" s="210"/>
    </row>
    <row r="21" spans="1:6" ht="15" customHeight="1">
      <c r="A21" s="247" t="s">
        <v>175</v>
      </c>
      <c r="B21" s="248"/>
      <c r="C21" s="248"/>
      <c r="D21" s="248">
        <v>1</v>
      </c>
      <c r="E21" s="249">
        <v>1</v>
      </c>
      <c r="F21" s="210"/>
    </row>
    <row r="22" spans="1:6" ht="15" customHeight="1">
      <c r="A22" s="247" t="s">
        <v>97</v>
      </c>
      <c r="B22" s="248"/>
      <c r="C22" s="248"/>
      <c r="D22" s="248"/>
      <c r="E22" s="249"/>
      <c r="F22" s="210"/>
    </row>
    <row r="23" spans="1:6" ht="15" customHeight="1">
      <c r="A23" s="247" t="s">
        <v>362</v>
      </c>
      <c r="B23" s="248">
        <v>2</v>
      </c>
      <c r="C23" s="248">
        <v>2</v>
      </c>
      <c r="D23" s="248"/>
      <c r="E23" s="249">
        <v>1</v>
      </c>
      <c r="F23" s="210"/>
    </row>
    <row r="24" spans="1:6" ht="15" customHeight="1">
      <c r="A24" s="247" t="s">
        <v>363</v>
      </c>
      <c r="B24" s="248">
        <v>1</v>
      </c>
      <c r="C24" s="248">
        <v>1</v>
      </c>
      <c r="D24" s="248">
        <v>1</v>
      </c>
      <c r="E24" s="249">
        <v>1</v>
      </c>
      <c r="F24" s="210"/>
    </row>
    <row r="25" spans="1:6" ht="15" customHeight="1">
      <c r="A25" s="247" t="s">
        <v>99</v>
      </c>
      <c r="B25" s="208">
        <v>1</v>
      </c>
      <c r="C25" s="188">
        <v>1</v>
      </c>
      <c r="D25" s="208"/>
      <c r="E25" s="250"/>
      <c r="F25" s="210"/>
    </row>
    <row r="26" spans="1:6" ht="15" customHeight="1">
      <c r="A26" s="218" t="s">
        <v>177</v>
      </c>
      <c r="B26" s="185"/>
      <c r="C26" s="188"/>
      <c r="D26" s="208">
        <v>1</v>
      </c>
      <c r="E26" s="250">
        <v>14</v>
      </c>
      <c r="F26" s="210"/>
    </row>
    <row r="27" spans="1:6" ht="15" customHeight="1">
      <c r="A27" s="218" t="s">
        <v>178</v>
      </c>
      <c r="B27" s="185"/>
      <c r="C27" s="188"/>
      <c r="D27" s="208">
        <v>1</v>
      </c>
      <c r="E27" s="250">
        <v>1</v>
      </c>
      <c r="F27" s="210"/>
    </row>
    <row r="28" spans="1:6" ht="15" customHeight="1">
      <c r="A28" s="218" t="s">
        <v>179</v>
      </c>
      <c r="B28" s="185"/>
      <c r="C28" s="188"/>
      <c r="D28" s="208">
        <v>9</v>
      </c>
      <c r="E28" s="250"/>
      <c r="F28" s="210"/>
    </row>
    <row r="29" spans="1:6" ht="15" customHeight="1">
      <c r="B29" s="210"/>
      <c r="C29" s="248"/>
      <c r="D29" s="251"/>
      <c r="E29" s="252"/>
      <c r="F29" s="210"/>
    </row>
    <row r="30" spans="1:6" ht="15" customHeight="1">
      <c r="B30" s="210"/>
      <c r="C30" s="252"/>
      <c r="D30" s="251"/>
      <c r="E30" s="251"/>
      <c r="F30" s="210"/>
    </row>
    <row r="31" spans="1:6" ht="15" customHeight="1">
      <c r="B31" s="210"/>
      <c r="C31" s="251"/>
      <c r="D31" s="251"/>
      <c r="E31" s="251"/>
      <c r="F31" s="210"/>
    </row>
    <row r="32" spans="1:6" ht="15" customHeight="1"/>
  </sheetData>
  <mergeCells count="4">
    <mergeCell ref="A1:E1"/>
    <mergeCell ref="A2:A3"/>
    <mergeCell ref="B2:C2"/>
    <mergeCell ref="D2:E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1" sqref="H1:J1048576"/>
    </sheetView>
  </sheetViews>
  <sheetFormatPr defaultRowHeight="14.25"/>
  <cols>
    <col min="1" max="1" width="37.28515625" style="187" customWidth="1"/>
    <col min="2" max="16384" width="9.140625" style="187"/>
  </cols>
  <sheetData>
    <row r="1" spans="1:7" ht="15" customHeight="1">
      <c r="A1" s="400" t="s">
        <v>447</v>
      </c>
      <c r="B1" s="400"/>
      <c r="C1" s="400"/>
      <c r="D1" s="400"/>
      <c r="E1" s="400"/>
      <c r="F1" s="400"/>
      <c r="G1" s="195"/>
    </row>
    <row r="2" spans="1:7" ht="14.25" customHeight="1">
      <c r="A2" s="400"/>
      <c r="B2" s="400"/>
      <c r="C2" s="400"/>
      <c r="D2" s="400"/>
      <c r="E2" s="400"/>
      <c r="F2" s="400"/>
      <c r="G2" s="195"/>
    </row>
    <row r="3" spans="1:7" ht="15" customHeight="1">
      <c r="A3" s="401"/>
      <c r="B3" s="401"/>
      <c r="C3" s="401"/>
      <c r="D3" s="401"/>
      <c r="E3" s="401"/>
      <c r="F3" s="401"/>
      <c r="G3" s="253"/>
    </row>
    <row r="4" spans="1:7">
      <c r="A4" s="254"/>
      <c r="B4" s="255">
        <v>2012</v>
      </c>
      <c r="C4" s="256">
        <v>2013</v>
      </c>
      <c r="D4" s="257">
        <v>2014</v>
      </c>
      <c r="E4" s="255">
        <v>2015</v>
      </c>
      <c r="F4" s="255">
        <v>2016</v>
      </c>
      <c r="G4" s="258">
        <v>2017</v>
      </c>
    </row>
    <row r="5" spans="1:7" ht="15" customHeight="1">
      <c r="A5" s="259" t="s">
        <v>398</v>
      </c>
      <c r="B5" s="260">
        <v>99</v>
      </c>
      <c r="C5" s="260">
        <v>95</v>
      </c>
      <c r="D5" s="260">
        <v>125</v>
      </c>
      <c r="E5" s="261">
        <v>147</v>
      </c>
      <c r="F5" s="261">
        <v>116</v>
      </c>
      <c r="G5" s="262">
        <v>123</v>
      </c>
    </row>
    <row r="6" spans="1:7" ht="15" customHeight="1">
      <c r="A6" s="259" t="s">
        <v>399</v>
      </c>
      <c r="B6" s="260">
        <v>88</v>
      </c>
      <c r="C6" s="260">
        <v>57</v>
      </c>
      <c r="D6" s="260">
        <v>101</v>
      </c>
      <c r="E6" s="263">
        <v>129</v>
      </c>
      <c r="F6" s="263">
        <v>98</v>
      </c>
      <c r="G6" s="262">
        <v>119</v>
      </c>
    </row>
    <row r="7" spans="1:7" ht="15" customHeight="1">
      <c r="A7" s="259" t="s">
        <v>448</v>
      </c>
      <c r="B7" s="192"/>
      <c r="C7" s="192"/>
      <c r="D7" s="263">
        <v>6</v>
      </c>
      <c r="E7" s="263">
        <v>11</v>
      </c>
      <c r="F7" s="263">
        <v>12</v>
      </c>
      <c r="G7" s="262">
        <v>9</v>
      </c>
    </row>
    <row r="8" spans="1:7" ht="15" customHeight="1">
      <c r="A8" s="259" t="s">
        <v>449</v>
      </c>
      <c r="B8" s="189"/>
      <c r="C8" s="189"/>
      <c r="D8" s="263">
        <v>44</v>
      </c>
      <c r="E8" s="263">
        <v>40</v>
      </c>
      <c r="F8" s="263">
        <v>43</v>
      </c>
      <c r="G8" s="262">
        <v>50</v>
      </c>
    </row>
    <row r="9" spans="1:7" ht="15" customHeight="1">
      <c r="A9" s="264" t="s">
        <v>450</v>
      </c>
      <c r="B9" s="260">
        <v>4</v>
      </c>
      <c r="C9" s="260">
        <v>1</v>
      </c>
      <c r="D9" s="260">
        <v>1</v>
      </c>
      <c r="E9" s="263">
        <v>2</v>
      </c>
      <c r="F9" s="263">
        <v>0</v>
      </c>
      <c r="G9" s="262">
        <v>2</v>
      </c>
    </row>
    <row r="10" spans="1:7" ht="15" customHeight="1">
      <c r="A10" s="264" t="s">
        <v>451</v>
      </c>
      <c r="B10" s="189"/>
      <c r="C10" s="189"/>
      <c r="D10" s="263">
        <v>7</v>
      </c>
      <c r="E10" s="263">
        <v>7</v>
      </c>
      <c r="F10" s="263">
        <v>0</v>
      </c>
      <c r="G10" s="262">
        <v>3</v>
      </c>
    </row>
    <row r="11" spans="1:7" ht="29.25" customHeight="1">
      <c r="A11" s="264" t="s">
        <v>452</v>
      </c>
      <c r="B11" s="260">
        <v>27</v>
      </c>
      <c r="C11" s="260">
        <v>28</v>
      </c>
      <c r="D11" s="260">
        <v>36</v>
      </c>
      <c r="E11" s="263">
        <v>31</v>
      </c>
      <c r="F11" s="263">
        <v>42</v>
      </c>
      <c r="G11" s="262">
        <v>45</v>
      </c>
    </row>
    <row r="12" spans="1:7" ht="15" customHeight="1">
      <c r="A12" s="259" t="s">
        <v>453</v>
      </c>
      <c r="B12" s="260">
        <v>3</v>
      </c>
      <c r="C12" s="260">
        <v>0</v>
      </c>
      <c r="D12" s="260">
        <v>3</v>
      </c>
      <c r="E12" s="263">
        <v>2</v>
      </c>
      <c r="F12" s="263">
        <v>4</v>
      </c>
      <c r="G12" s="262">
        <v>1</v>
      </c>
    </row>
    <row r="13" spans="1:7" ht="15" customHeight="1">
      <c r="A13" s="259" t="s">
        <v>454</v>
      </c>
      <c r="B13" s="260">
        <v>2</v>
      </c>
      <c r="C13" s="260">
        <v>2</v>
      </c>
      <c r="D13" s="260">
        <v>1</v>
      </c>
      <c r="E13" s="263">
        <v>1</v>
      </c>
      <c r="F13" s="263">
        <v>0</v>
      </c>
      <c r="G13" s="262">
        <v>4</v>
      </c>
    </row>
    <row r="14" spans="1:7" ht="15" customHeight="1">
      <c r="A14" s="259" t="s">
        <v>455</v>
      </c>
      <c r="B14" s="260">
        <v>7</v>
      </c>
      <c r="C14" s="260">
        <v>1</v>
      </c>
      <c r="D14" s="260">
        <v>8</v>
      </c>
      <c r="E14" s="263">
        <v>4</v>
      </c>
      <c r="F14" s="263">
        <v>2</v>
      </c>
      <c r="G14" s="262">
        <v>3</v>
      </c>
    </row>
    <row r="15" spans="1:7" ht="15" customHeight="1">
      <c r="A15" s="259" t="s">
        <v>456</v>
      </c>
      <c r="B15" s="260"/>
      <c r="C15" s="260"/>
      <c r="D15" s="260">
        <v>4</v>
      </c>
      <c r="E15" s="263">
        <v>0</v>
      </c>
      <c r="F15" s="263">
        <v>0</v>
      </c>
      <c r="G15" s="262">
        <v>0</v>
      </c>
    </row>
    <row r="16" spans="1:7" ht="15" customHeight="1">
      <c r="A16" s="259" t="s">
        <v>457</v>
      </c>
      <c r="B16" s="189"/>
      <c r="D16" s="263">
        <v>56</v>
      </c>
      <c r="E16" s="263">
        <v>94</v>
      </c>
      <c r="F16" s="263">
        <v>61</v>
      </c>
      <c r="G16" s="262">
        <v>54</v>
      </c>
    </row>
    <row r="17" spans="1:7" ht="15" customHeight="1">
      <c r="A17" s="264" t="s">
        <v>458</v>
      </c>
      <c r="B17" s="189"/>
      <c r="C17" s="189"/>
      <c r="D17" s="263">
        <v>4</v>
      </c>
      <c r="E17" s="263">
        <v>4</v>
      </c>
      <c r="F17" s="263">
        <v>2</v>
      </c>
      <c r="G17" s="262">
        <v>3</v>
      </c>
    </row>
    <row r="18" spans="1:7" ht="15" customHeight="1">
      <c r="A18" s="264" t="s">
        <v>459</v>
      </c>
      <c r="B18" s="260"/>
      <c r="C18" s="260"/>
      <c r="D18" s="260">
        <v>1</v>
      </c>
      <c r="E18" s="263">
        <v>2</v>
      </c>
      <c r="F18" s="263">
        <v>2</v>
      </c>
      <c r="G18" s="262">
        <v>5</v>
      </c>
    </row>
    <row r="19" spans="1:7" ht="15" customHeight="1">
      <c r="A19" s="264" t="s">
        <v>460</v>
      </c>
      <c r="B19" s="260">
        <v>35</v>
      </c>
      <c r="C19" s="260">
        <v>30</v>
      </c>
      <c r="D19" s="260">
        <v>50</v>
      </c>
      <c r="E19" s="263">
        <v>76</v>
      </c>
      <c r="F19" s="263">
        <v>48</v>
      </c>
      <c r="G19" s="262">
        <v>46</v>
      </c>
    </row>
    <row r="20" spans="1:7" ht="15" customHeight="1">
      <c r="A20" s="265" t="s">
        <v>461</v>
      </c>
      <c r="B20" s="260">
        <v>15</v>
      </c>
      <c r="C20" s="260">
        <v>8</v>
      </c>
      <c r="D20" s="260">
        <v>25</v>
      </c>
      <c r="E20" s="263">
        <v>56</v>
      </c>
      <c r="F20" s="263">
        <v>16</v>
      </c>
      <c r="G20" s="262">
        <v>25</v>
      </c>
    </row>
    <row r="21" spans="1:7" ht="15" customHeight="1">
      <c r="A21" s="265" t="s">
        <v>462</v>
      </c>
      <c r="B21" s="260">
        <v>20</v>
      </c>
      <c r="C21" s="260">
        <v>22</v>
      </c>
      <c r="D21" s="260">
        <v>24</v>
      </c>
      <c r="E21" s="263">
        <v>17</v>
      </c>
      <c r="F21" s="263">
        <v>28</v>
      </c>
      <c r="G21" s="262">
        <v>20</v>
      </c>
    </row>
    <row r="22" spans="1:7" ht="15" customHeight="1">
      <c r="A22" s="265" t="s">
        <v>463</v>
      </c>
      <c r="B22" s="192"/>
      <c r="C22" s="192"/>
      <c r="D22" s="263"/>
      <c r="E22" s="263">
        <v>3</v>
      </c>
      <c r="F22" s="263">
        <v>4</v>
      </c>
      <c r="G22" s="262">
        <v>1</v>
      </c>
    </row>
    <row r="23" spans="1:7" ht="15" customHeight="1">
      <c r="A23" s="259" t="s">
        <v>464</v>
      </c>
      <c r="B23" s="192"/>
      <c r="C23" s="192"/>
      <c r="D23" s="263">
        <v>5</v>
      </c>
      <c r="E23" s="263">
        <v>3</v>
      </c>
      <c r="F23" s="263">
        <v>2</v>
      </c>
      <c r="G23" s="262">
        <v>3</v>
      </c>
    </row>
    <row r="24" spans="1:7" ht="15" customHeight="1">
      <c r="A24" s="266" t="s">
        <v>465</v>
      </c>
      <c r="B24" s="267">
        <v>30</v>
      </c>
      <c r="C24" s="267">
        <v>17</v>
      </c>
      <c r="D24" s="267">
        <v>3</v>
      </c>
      <c r="E24" s="268">
        <v>3</v>
      </c>
      <c r="F24" s="268">
        <v>0</v>
      </c>
      <c r="G24" s="269">
        <v>1</v>
      </c>
    </row>
    <row r="28" spans="1:7">
      <c r="A28" s="190"/>
      <c r="B28" s="190"/>
      <c r="C28" s="190"/>
      <c r="D28" s="190"/>
    </row>
    <row r="29" spans="1:7">
      <c r="A29" s="190"/>
      <c r="B29" s="190"/>
      <c r="C29" s="190"/>
      <c r="D29" s="190"/>
    </row>
    <row r="30" spans="1:7">
      <c r="A30" s="190"/>
      <c r="B30" s="190"/>
      <c r="C30" s="190"/>
      <c r="D30" s="190"/>
    </row>
    <row r="31" spans="1:7">
      <c r="A31" s="190"/>
      <c r="B31" s="190"/>
      <c r="C31" s="190"/>
      <c r="D31" s="190"/>
    </row>
    <row r="32" spans="1:7">
      <c r="A32" s="190"/>
      <c r="B32" s="190"/>
      <c r="C32" s="190"/>
      <c r="D32" s="190"/>
    </row>
    <row r="33" spans="1:4">
      <c r="A33" s="190"/>
      <c r="B33" s="190"/>
      <c r="C33" s="190"/>
      <c r="D33" s="190"/>
    </row>
  </sheetData>
  <mergeCells count="1">
    <mergeCell ref="A1:F3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25" sqref="I25"/>
    </sheetView>
  </sheetViews>
  <sheetFormatPr defaultRowHeight="14.25"/>
  <cols>
    <col min="1" max="1" width="36.5703125" style="187" customWidth="1"/>
    <col min="2" max="4" width="14.7109375" style="193" customWidth="1"/>
    <col min="5" max="16384" width="9.140625" style="187"/>
  </cols>
  <sheetData>
    <row r="1" spans="1:12" ht="31.5" customHeight="1">
      <c r="A1" s="383" t="s">
        <v>400</v>
      </c>
      <c r="B1" s="383"/>
      <c r="C1" s="383"/>
      <c r="D1" s="383"/>
    </row>
    <row r="2" spans="1:12">
      <c r="A2" s="270" t="s">
        <v>230</v>
      </c>
      <c r="B2" s="271">
        <v>2014</v>
      </c>
      <c r="C2" s="272">
        <v>2015</v>
      </c>
      <c r="D2" s="272">
        <v>2016</v>
      </c>
    </row>
    <row r="3" spans="1:12" ht="15" customHeight="1">
      <c r="A3" s="273" t="s">
        <v>401</v>
      </c>
      <c r="B3" s="219">
        <v>117</v>
      </c>
      <c r="C3" s="193">
        <v>128</v>
      </c>
      <c r="D3" s="193">
        <v>107</v>
      </c>
    </row>
    <row r="4" spans="1:12" ht="15" customHeight="1">
      <c r="A4" s="274" t="s">
        <v>402</v>
      </c>
      <c r="B4" s="194">
        <v>39</v>
      </c>
      <c r="C4" s="193">
        <v>43</v>
      </c>
      <c r="D4" s="193">
        <v>43</v>
      </c>
    </row>
    <row r="5" spans="1:12" ht="25.5" customHeight="1">
      <c r="A5" s="374" t="s">
        <v>403</v>
      </c>
      <c r="B5" s="374"/>
      <c r="C5" s="374"/>
      <c r="D5" s="374"/>
    </row>
    <row r="6" spans="1:12">
      <c r="A6" s="196" t="s">
        <v>404</v>
      </c>
      <c r="B6" s="275">
        <v>11</v>
      </c>
      <c r="C6" s="275">
        <v>1</v>
      </c>
      <c r="D6" s="275">
        <v>6</v>
      </c>
    </row>
    <row r="7" spans="1:12">
      <c r="A7" s="196" t="s">
        <v>405</v>
      </c>
      <c r="B7" s="275">
        <v>48</v>
      </c>
      <c r="C7" s="275">
        <v>47</v>
      </c>
      <c r="D7" s="275">
        <v>41</v>
      </c>
    </row>
    <row r="8" spans="1:12">
      <c r="A8" s="191" t="s">
        <v>406</v>
      </c>
      <c r="B8" s="275">
        <v>40</v>
      </c>
      <c r="C8" s="275">
        <v>46</v>
      </c>
      <c r="D8" s="275">
        <v>43</v>
      </c>
    </row>
    <row r="9" spans="1:12">
      <c r="A9" s="276" t="s">
        <v>407</v>
      </c>
      <c r="B9" s="275">
        <v>18</v>
      </c>
      <c r="C9" s="275">
        <v>34</v>
      </c>
      <c r="D9" s="275">
        <v>17</v>
      </c>
    </row>
    <row r="10" spans="1:12" ht="25.5" customHeight="1">
      <c r="A10" s="374" t="s">
        <v>408</v>
      </c>
      <c r="B10" s="374"/>
      <c r="C10" s="374"/>
      <c r="D10" s="374"/>
    </row>
    <row r="11" spans="1:12">
      <c r="A11" s="276" t="s">
        <v>409</v>
      </c>
      <c r="B11" s="275">
        <v>12</v>
      </c>
      <c r="C11" s="275">
        <v>12</v>
      </c>
      <c r="D11" s="275">
        <v>18</v>
      </c>
      <c r="J11" s="192"/>
      <c r="K11" s="191"/>
      <c r="L11" s="191"/>
    </row>
    <row r="12" spans="1:12">
      <c r="A12" s="276" t="s">
        <v>410</v>
      </c>
      <c r="B12" s="275">
        <v>5</v>
      </c>
      <c r="C12" s="275">
        <v>7</v>
      </c>
      <c r="D12" s="275">
        <v>3</v>
      </c>
      <c r="J12" s="192"/>
      <c r="K12" s="191"/>
      <c r="L12" s="191"/>
    </row>
    <row r="13" spans="1:12">
      <c r="A13" s="276" t="s">
        <v>411</v>
      </c>
      <c r="B13" s="275">
        <v>17</v>
      </c>
      <c r="C13" s="275">
        <v>23</v>
      </c>
      <c r="D13" s="275">
        <v>24</v>
      </c>
      <c r="J13" s="192"/>
      <c r="K13" s="191"/>
      <c r="L13" s="191"/>
    </row>
    <row r="14" spans="1:12">
      <c r="A14" s="276" t="s">
        <v>412</v>
      </c>
      <c r="B14" s="275">
        <v>45</v>
      </c>
      <c r="C14" s="275">
        <v>61</v>
      </c>
      <c r="D14" s="275">
        <v>32</v>
      </c>
      <c r="J14" s="192"/>
      <c r="K14" s="191"/>
      <c r="L14" s="191"/>
    </row>
    <row r="15" spans="1:12">
      <c r="A15" s="276" t="s">
        <v>413</v>
      </c>
      <c r="B15" s="275">
        <v>8</v>
      </c>
      <c r="C15" s="275">
        <v>4</v>
      </c>
      <c r="D15" s="275">
        <v>7</v>
      </c>
      <c r="J15" s="192"/>
      <c r="K15" s="191"/>
      <c r="L15" s="191"/>
    </row>
    <row r="16" spans="1:12">
      <c r="A16" s="276" t="s">
        <v>414</v>
      </c>
      <c r="D16" s="193">
        <v>0</v>
      </c>
      <c r="J16" s="192"/>
      <c r="K16" s="191"/>
      <c r="L16" s="191"/>
    </row>
    <row r="17" spans="1:12">
      <c r="A17" s="276" t="s">
        <v>415</v>
      </c>
      <c r="B17" s="275">
        <v>30</v>
      </c>
      <c r="C17" s="275">
        <v>21</v>
      </c>
      <c r="D17" s="275">
        <v>23</v>
      </c>
      <c r="J17" s="192"/>
      <c r="K17" s="191"/>
      <c r="L17" s="191"/>
    </row>
    <row r="18" spans="1:12">
      <c r="A18" s="276" t="s">
        <v>466</v>
      </c>
      <c r="B18" s="275"/>
      <c r="C18" s="275"/>
      <c r="D18" s="275"/>
      <c r="J18" s="191"/>
      <c r="K18" s="191"/>
      <c r="L18" s="191"/>
    </row>
    <row r="19" spans="1:12" ht="22.5" customHeight="1">
      <c r="A19" s="402" t="s">
        <v>416</v>
      </c>
      <c r="B19" s="402"/>
      <c r="C19" s="402"/>
      <c r="D19" s="402"/>
    </row>
    <row r="20" spans="1:12">
      <c r="A20" s="218" t="s">
        <v>417</v>
      </c>
      <c r="B20" s="260">
        <v>15</v>
      </c>
      <c r="C20" s="193">
        <v>5</v>
      </c>
      <c r="D20" s="193">
        <v>0</v>
      </c>
      <c r="H20" s="191"/>
      <c r="I20" s="191"/>
    </row>
    <row r="21" spans="1:12">
      <c r="A21" s="218" t="s">
        <v>418</v>
      </c>
      <c r="B21" s="260">
        <v>40</v>
      </c>
      <c r="C21" s="193">
        <v>34</v>
      </c>
      <c r="D21" s="193">
        <v>40</v>
      </c>
      <c r="H21" s="192"/>
      <c r="I21" s="191"/>
    </row>
  </sheetData>
  <mergeCells count="4">
    <mergeCell ref="A1:D1"/>
    <mergeCell ref="A5:D5"/>
    <mergeCell ref="A10:D10"/>
    <mergeCell ref="A19:D19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F8" sqref="F8"/>
    </sheetView>
  </sheetViews>
  <sheetFormatPr defaultRowHeight="15"/>
  <cols>
    <col min="1" max="1" width="37.7109375" customWidth="1"/>
    <col min="2" max="4" width="14" customWidth="1"/>
  </cols>
  <sheetData>
    <row r="1" spans="1:8" s="187" customFormat="1" ht="31.5" customHeight="1">
      <c r="A1" s="383" t="s">
        <v>419</v>
      </c>
      <c r="B1" s="383"/>
      <c r="C1" s="383"/>
      <c r="D1" s="383"/>
    </row>
    <row r="2" spans="1:8" s="187" customFormat="1" ht="14.25">
      <c r="A2" s="270" t="s">
        <v>230</v>
      </c>
      <c r="B2" s="277">
        <v>2015</v>
      </c>
      <c r="C2" s="272">
        <v>2016</v>
      </c>
      <c r="D2" s="272">
        <v>2017</v>
      </c>
    </row>
    <row r="3" spans="1:8" s="187" customFormat="1" ht="14.25" customHeight="1">
      <c r="A3" s="274" t="s">
        <v>420</v>
      </c>
      <c r="B3" s="219">
        <v>54</v>
      </c>
      <c r="C3" s="193">
        <v>98</v>
      </c>
      <c r="D3" s="193">
        <v>119</v>
      </c>
    </row>
    <row r="4" spans="1:8" s="187" customFormat="1" ht="14.25" customHeight="1">
      <c r="A4" s="218" t="s">
        <v>328</v>
      </c>
      <c r="B4" s="219"/>
      <c r="C4" s="193"/>
      <c r="D4" s="193"/>
    </row>
    <row r="5" spans="1:8" s="187" customFormat="1" ht="14.25">
      <c r="A5" s="218" t="s">
        <v>421</v>
      </c>
      <c r="B5" s="278">
        <v>7</v>
      </c>
      <c r="C5" s="193">
        <v>3</v>
      </c>
      <c r="D5" s="193">
        <v>9</v>
      </c>
    </row>
    <row r="6" spans="1:8" s="187" customFormat="1" ht="25.5" customHeight="1">
      <c r="A6" s="374" t="s">
        <v>422</v>
      </c>
      <c r="B6" s="374"/>
      <c r="C6" s="374"/>
      <c r="D6" s="374"/>
    </row>
    <row r="7" spans="1:8" s="187" customFormat="1" ht="14.25">
      <c r="A7" s="196" t="s">
        <v>423</v>
      </c>
      <c r="B7" s="310">
        <v>3</v>
      </c>
      <c r="C7" s="209">
        <v>1</v>
      </c>
      <c r="D7" s="209">
        <v>5</v>
      </c>
    </row>
    <row r="8" spans="1:8" s="187" customFormat="1" ht="14.25">
      <c r="A8" s="196" t="s">
        <v>424</v>
      </c>
      <c r="B8" s="311">
        <v>80</v>
      </c>
      <c r="C8" s="209">
        <v>50</v>
      </c>
      <c r="D8" s="209">
        <v>55</v>
      </c>
    </row>
    <row r="9" spans="1:8" s="187" customFormat="1" ht="14.25">
      <c r="A9" s="191" t="s">
        <v>467</v>
      </c>
      <c r="B9" s="311">
        <v>26</v>
      </c>
      <c r="C9" s="209">
        <v>25</v>
      </c>
      <c r="D9" s="209">
        <v>32</v>
      </c>
    </row>
    <row r="10" spans="1:8" s="187" customFormat="1" ht="14.25">
      <c r="A10" s="276" t="s">
        <v>468</v>
      </c>
      <c r="B10" s="311">
        <v>20</v>
      </c>
      <c r="C10" s="209">
        <v>22</v>
      </c>
      <c r="D10" s="209">
        <v>27</v>
      </c>
    </row>
    <row r="11" spans="1:8" s="187" customFormat="1" ht="25.5" customHeight="1">
      <c r="A11" s="374" t="s">
        <v>425</v>
      </c>
      <c r="B11" s="374"/>
      <c r="C11" s="374"/>
      <c r="D11" s="374"/>
    </row>
    <row r="12" spans="1:8" s="187" customFormat="1" ht="14.25">
      <c r="A12" s="276" t="s">
        <v>409</v>
      </c>
      <c r="B12" s="312">
        <v>1</v>
      </c>
      <c r="C12" s="186">
        <v>5</v>
      </c>
      <c r="D12" s="186">
        <v>7</v>
      </c>
      <c r="F12" s="192"/>
      <c r="G12" s="191"/>
      <c r="H12" s="191"/>
    </row>
    <row r="13" spans="1:8" s="187" customFormat="1" ht="14.25">
      <c r="A13" s="276" t="s">
        <v>410</v>
      </c>
      <c r="B13" s="222">
        <v>3</v>
      </c>
      <c r="C13" s="186">
        <v>5</v>
      </c>
      <c r="D13" s="186">
        <v>2</v>
      </c>
      <c r="F13" s="192"/>
      <c r="G13" s="191"/>
      <c r="H13" s="191"/>
    </row>
    <row r="14" spans="1:8" s="187" customFormat="1" ht="14.25">
      <c r="A14" s="276" t="s">
        <v>411</v>
      </c>
      <c r="B14" s="222">
        <v>15</v>
      </c>
      <c r="C14" s="186">
        <v>16</v>
      </c>
      <c r="D14" s="186">
        <v>18</v>
      </c>
      <c r="F14" s="192"/>
      <c r="G14" s="191"/>
      <c r="H14" s="191"/>
    </row>
    <row r="15" spans="1:8" s="187" customFormat="1" ht="14.25">
      <c r="A15" s="276" t="s">
        <v>412</v>
      </c>
      <c r="B15" s="222">
        <v>66</v>
      </c>
      <c r="C15" s="186">
        <v>15</v>
      </c>
      <c r="D15" s="186">
        <v>41</v>
      </c>
      <c r="F15" s="192"/>
      <c r="G15" s="191"/>
      <c r="H15" s="191"/>
    </row>
    <row r="16" spans="1:8" s="187" customFormat="1" ht="14.25">
      <c r="A16" s="276" t="s">
        <v>413</v>
      </c>
      <c r="B16" s="222">
        <v>4</v>
      </c>
      <c r="C16" s="186">
        <v>2</v>
      </c>
      <c r="D16" s="186">
        <v>5</v>
      </c>
      <c r="F16" s="192"/>
      <c r="G16" s="191"/>
      <c r="H16" s="191"/>
    </row>
    <row r="17" spans="1:8" s="187" customFormat="1" ht="14.25">
      <c r="A17" s="276" t="s">
        <v>414</v>
      </c>
      <c r="B17" s="222"/>
      <c r="C17" s="186"/>
      <c r="D17" s="186">
        <v>0</v>
      </c>
      <c r="F17" s="192"/>
      <c r="G17" s="191"/>
      <c r="H17" s="191"/>
    </row>
    <row r="18" spans="1:8" s="187" customFormat="1" ht="14.25">
      <c r="A18" s="276" t="s">
        <v>415</v>
      </c>
      <c r="B18" s="222">
        <v>34</v>
      </c>
      <c r="C18" s="186">
        <v>58</v>
      </c>
      <c r="D18" s="186">
        <v>54</v>
      </c>
      <c r="F18" s="192"/>
      <c r="G18" s="191"/>
      <c r="H18" s="191"/>
    </row>
    <row r="19" spans="1:8" s="187" customFormat="1" ht="14.25">
      <c r="A19" s="276" t="s">
        <v>466</v>
      </c>
      <c r="B19" s="222">
        <v>1</v>
      </c>
      <c r="C19" s="186">
        <v>3</v>
      </c>
      <c r="D19" s="186">
        <v>1</v>
      </c>
      <c r="F19" s="191"/>
      <c r="G19" s="191"/>
      <c r="H19" s="191"/>
    </row>
    <row r="20" spans="1:8" s="187" customFormat="1" ht="25.5" customHeight="1">
      <c r="A20" s="374" t="s">
        <v>426</v>
      </c>
      <c r="B20" s="374"/>
      <c r="C20" s="374"/>
      <c r="D20" s="374"/>
    </row>
    <row r="21" spans="1:8" s="187" customFormat="1" ht="14.25">
      <c r="A21" s="276" t="s">
        <v>427</v>
      </c>
      <c r="B21" s="312">
        <v>8</v>
      </c>
      <c r="C21" s="186">
        <v>8</v>
      </c>
      <c r="D21" s="186">
        <v>18</v>
      </c>
      <c r="F21" s="192"/>
      <c r="G21" s="192"/>
      <c r="H21" s="191"/>
    </row>
    <row r="22" spans="1:8" s="187" customFormat="1" ht="14.25">
      <c r="A22" s="276" t="s">
        <v>428</v>
      </c>
      <c r="B22" s="222">
        <v>7</v>
      </c>
      <c r="C22" s="186">
        <v>0</v>
      </c>
      <c r="D22" s="186">
        <v>5</v>
      </c>
      <c r="F22" s="192"/>
      <c r="G22" s="192"/>
      <c r="H22" s="191"/>
    </row>
    <row r="23" spans="1:8" s="187" customFormat="1" ht="14.25">
      <c r="A23" s="276" t="s">
        <v>469</v>
      </c>
      <c r="B23" s="222">
        <v>24</v>
      </c>
      <c r="C23" s="186">
        <v>24</v>
      </c>
      <c r="D23" s="186">
        <v>36</v>
      </c>
      <c r="F23" s="192"/>
      <c r="G23" s="192"/>
      <c r="H23" s="191"/>
    </row>
    <row r="24" spans="1:8" s="187" customFormat="1" ht="14.25">
      <c r="A24" s="276" t="s">
        <v>429</v>
      </c>
      <c r="B24" s="222">
        <v>32</v>
      </c>
      <c r="C24" s="186">
        <v>25</v>
      </c>
      <c r="D24" s="186">
        <v>27</v>
      </c>
      <c r="F24" s="192"/>
      <c r="G24" s="192"/>
      <c r="H24" s="191"/>
    </row>
    <row r="25" spans="1:8" s="187" customFormat="1" ht="14.25">
      <c r="A25" s="276" t="s">
        <v>430</v>
      </c>
      <c r="B25" s="222">
        <v>41</v>
      </c>
      <c r="C25" s="186">
        <v>27</v>
      </c>
      <c r="D25" s="186">
        <v>27</v>
      </c>
      <c r="F25" s="192"/>
      <c r="G25" s="192"/>
      <c r="H25" s="191"/>
    </row>
    <row r="26" spans="1:8" s="187" customFormat="1" ht="14.25">
      <c r="A26" s="276" t="s">
        <v>431</v>
      </c>
      <c r="B26" s="222">
        <v>17</v>
      </c>
      <c r="C26" s="186">
        <v>14</v>
      </c>
      <c r="D26" s="186">
        <v>6</v>
      </c>
      <c r="F26" s="192"/>
      <c r="G26" s="192"/>
      <c r="H26" s="191"/>
    </row>
    <row r="27" spans="1:8" s="187" customFormat="1" ht="14.25">
      <c r="B27" s="193"/>
      <c r="C27" s="193"/>
      <c r="D27" s="193"/>
    </row>
    <row r="28" spans="1:8" s="187" customFormat="1" ht="14.25">
      <c r="B28" s="193"/>
      <c r="C28" s="193"/>
      <c r="D28" s="193"/>
    </row>
    <row r="29" spans="1:8" s="187" customFormat="1" ht="14.25">
      <c r="B29" s="193"/>
      <c r="C29" s="193"/>
      <c r="D29" s="193"/>
    </row>
    <row r="30" spans="1:8" s="187" customFormat="1" ht="14.25">
      <c r="B30" s="193"/>
      <c r="C30" s="193"/>
      <c r="D30" s="193"/>
    </row>
    <row r="31" spans="1:8" s="187" customFormat="1" ht="14.25">
      <c r="B31" s="193"/>
      <c r="C31" s="193"/>
      <c r="D31" s="193"/>
    </row>
  </sheetData>
  <mergeCells count="4">
    <mergeCell ref="A1:D1"/>
    <mergeCell ref="A6:D6"/>
    <mergeCell ref="A11:D11"/>
    <mergeCell ref="A20:D20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H9" sqref="H9"/>
    </sheetView>
  </sheetViews>
  <sheetFormatPr defaultRowHeight="15"/>
  <cols>
    <col min="1" max="1" width="59.42578125" style="143" customWidth="1"/>
    <col min="2" max="2" width="12.140625" style="143" customWidth="1"/>
    <col min="3" max="3" width="13.7109375" style="143" customWidth="1"/>
    <col min="4" max="4" width="10.28515625" style="143" customWidth="1"/>
    <col min="5" max="8" width="9.140625" style="143"/>
    <col min="9" max="9" width="9.140625" style="143" customWidth="1"/>
    <col min="10" max="16384" width="9.140625" style="143"/>
  </cols>
  <sheetData>
    <row r="1" spans="1:7" ht="31.5" customHeight="1">
      <c r="A1" s="316" t="s">
        <v>273</v>
      </c>
      <c r="B1" s="316"/>
      <c r="C1" s="316"/>
      <c r="D1" s="316"/>
    </row>
    <row r="2" spans="1:7" ht="15" customHeight="1">
      <c r="A2" s="317" t="s">
        <v>230</v>
      </c>
      <c r="B2" s="319" t="s">
        <v>434</v>
      </c>
      <c r="C2" s="319"/>
      <c r="D2" s="319"/>
    </row>
    <row r="3" spans="1:7">
      <c r="A3" s="318"/>
      <c r="B3" s="204" t="s">
        <v>231</v>
      </c>
      <c r="C3" s="279" t="s">
        <v>232</v>
      </c>
      <c r="D3" s="202" t="s">
        <v>108</v>
      </c>
    </row>
    <row r="4" spans="1:7">
      <c r="A4" s="144" t="s">
        <v>274</v>
      </c>
      <c r="B4" s="145">
        <f>B5+B27</f>
        <v>1461095.8</v>
      </c>
      <c r="C4" s="156">
        <f>C5+C27</f>
        <v>1851303.7000000002</v>
      </c>
      <c r="D4" s="146">
        <f t="shared" ref="D4:D15" si="0">C4/B4*100</f>
        <v>126.70652396646409</v>
      </c>
    </row>
    <row r="5" spans="1:7">
      <c r="A5" s="147" t="s">
        <v>275</v>
      </c>
      <c r="B5" s="148">
        <f>SUM(B6:B26)</f>
        <v>1173045.8</v>
      </c>
      <c r="C5" s="149">
        <f>SUM(C6:C26)</f>
        <v>1564325.3</v>
      </c>
      <c r="D5" s="149">
        <v>133.30000000000001</v>
      </c>
    </row>
    <row r="6" spans="1:7">
      <c r="A6" s="147" t="s">
        <v>276</v>
      </c>
      <c r="B6" s="151"/>
      <c r="C6" s="73"/>
      <c r="D6" s="150" t="s">
        <v>150</v>
      </c>
    </row>
    <row r="7" spans="1:7">
      <c r="A7" s="147" t="s">
        <v>277</v>
      </c>
      <c r="B7" s="152">
        <v>29618.6</v>
      </c>
      <c r="C7" s="94">
        <v>20690.2</v>
      </c>
      <c r="D7" s="150">
        <f t="shared" si="0"/>
        <v>69.855428683327375</v>
      </c>
      <c r="F7" s="153"/>
      <c r="G7" s="153"/>
    </row>
    <row r="8" spans="1:7">
      <c r="A8" s="147" t="s">
        <v>278</v>
      </c>
      <c r="B8" s="151">
        <v>53575.5</v>
      </c>
      <c r="C8" s="73">
        <v>79053.3</v>
      </c>
      <c r="D8" s="150">
        <f t="shared" si="0"/>
        <v>147.55494582411737</v>
      </c>
      <c r="F8" s="153"/>
      <c r="G8" s="153"/>
    </row>
    <row r="9" spans="1:7" ht="15.75" customHeight="1">
      <c r="A9" s="147" t="s">
        <v>279</v>
      </c>
      <c r="B9" s="151">
        <v>930000</v>
      </c>
      <c r="C9" s="73">
        <v>799779.7</v>
      </c>
      <c r="D9" s="150">
        <f t="shared" si="0"/>
        <v>85.997817204301072</v>
      </c>
      <c r="F9" s="73"/>
      <c r="G9" s="73"/>
    </row>
    <row r="10" spans="1:7">
      <c r="A10" s="147" t="s">
        <v>280</v>
      </c>
      <c r="B10" s="152">
        <v>9860</v>
      </c>
      <c r="C10" s="73">
        <v>11409.3</v>
      </c>
      <c r="D10" s="150">
        <f t="shared" si="0"/>
        <v>115.71298174442191</v>
      </c>
      <c r="F10" s="153"/>
      <c r="G10" s="153"/>
    </row>
    <row r="11" spans="1:7">
      <c r="A11" s="147" t="s">
        <v>281</v>
      </c>
      <c r="B11" s="152">
        <v>2050</v>
      </c>
      <c r="C11" s="94">
        <v>2455.6</v>
      </c>
      <c r="D11" s="150">
        <f t="shared" si="0"/>
        <v>119.78536585365853</v>
      </c>
      <c r="E11" s="153"/>
      <c r="F11" s="153"/>
      <c r="G11" s="153"/>
    </row>
    <row r="12" spans="1:7">
      <c r="A12" s="147" t="s">
        <v>282</v>
      </c>
      <c r="B12" s="151">
        <v>34276.400000000001</v>
      </c>
      <c r="C12" s="73">
        <v>57918.9</v>
      </c>
      <c r="D12" s="150">
        <f t="shared" si="0"/>
        <v>168.97603015485873</v>
      </c>
      <c r="E12" s="153"/>
      <c r="F12" s="73"/>
      <c r="G12" s="73"/>
    </row>
    <row r="13" spans="1:7">
      <c r="A13" s="147" t="s">
        <v>283</v>
      </c>
      <c r="B13" s="151">
        <v>2730</v>
      </c>
      <c r="C13" s="73">
        <v>26536.1</v>
      </c>
      <c r="D13" s="150">
        <f t="shared" si="0"/>
        <v>972.01831501831498</v>
      </c>
      <c r="E13" s="153"/>
      <c r="F13" s="153"/>
      <c r="G13" s="153"/>
    </row>
    <row r="14" spans="1:7">
      <c r="A14" s="147" t="s">
        <v>284</v>
      </c>
      <c r="B14" s="152">
        <v>9958.2000000000007</v>
      </c>
      <c r="C14" s="73">
        <v>7909.9</v>
      </c>
      <c r="D14" s="150">
        <f t="shared" si="0"/>
        <v>79.431021670583021</v>
      </c>
      <c r="E14" s="153"/>
      <c r="F14" s="153"/>
      <c r="G14" s="153"/>
    </row>
    <row r="15" spans="1:7">
      <c r="A15" s="147" t="s">
        <v>285</v>
      </c>
      <c r="B15" s="151">
        <v>22280.6</v>
      </c>
      <c r="C15" s="73">
        <v>451358.8</v>
      </c>
      <c r="D15" s="150">
        <f t="shared" si="0"/>
        <v>2025.7928422035313</v>
      </c>
      <c r="E15" s="153"/>
      <c r="F15" s="153"/>
      <c r="G15" s="153"/>
    </row>
    <row r="16" spans="1:7">
      <c r="A16" s="147" t="s">
        <v>286</v>
      </c>
      <c r="B16" s="151"/>
      <c r="C16" s="73">
        <v>883</v>
      </c>
      <c r="D16" s="150" t="s">
        <v>150</v>
      </c>
      <c r="F16" s="153"/>
      <c r="G16" s="153"/>
    </row>
    <row r="17" spans="1:7" hidden="1">
      <c r="A17" s="147" t="s">
        <v>287</v>
      </c>
      <c r="B17" s="151"/>
      <c r="C17" s="94"/>
      <c r="D17" s="150" t="s">
        <v>150</v>
      </c>
    </row>
    <row r="18" spans="1:7" ht="15" customHeight="1">
      <c r="A18" s="147" t="s">
        <v>288</v>
      </c>
      <c r="B18" s="151"/>
      <c r="C18" s="94">
        <v>10100</v>
      </c>
      <c r="D18" s="150" t="s">
        <v>150</v>
      </c>
    </row>
    <row r="19" spans="1:7" ht="25.5" hidden="1">
      <c r="A19" s="154" t="s">
        <v>289</v>
      </c>
      <c r="B19" s="151"/>
      <c r="C19" s="73"/>
      <c r="D19" s="150" t="s">
        <v>150</v>
      </c>
    </row>
    <row r="20" spans="1:7" hidden="1">
      <c r="A20" s="147" t="s">
        <v>290</v>
      </c>
      <c r="B20" s="152"/>
      <c r="C20" s="73"/>
      <c r="D20" s="150" t="s">
        <v>150</v>
      </c>
    </row>
    <row r="21" spans="1:7" hidden="1">
      <c r="A21" s="147" t="s">
        <v>291</v>
      </c>
      <c r="B21" s="151"/>
      <c r="C21" s="73"/>
      <c r="D21" s="150" t="s">
        <v>150</v>
      </c>
    </row>
    <row r="22" spans="1:7">
      <c r="A22" s="147" t="s">
        <v>292</v>
      </c>
      <c r="B22" s="151">
        <v>68332.5</v>
      </c>
      <c r="C22" s="73">
        <v>67486.8</v>
      </c>
      <c r="D22" s="150">
        <f>C22/B22*100</f>
        <v>98.762375150916483</v>
      </c>
    </row>
    <row r="23" spans="1:7" hidden="1">
      <c r="A23" s="147" t="s">
        <v>278</v>
      </c>
      <c r="B23" s="152"/>
      <c r="C23" s="73"/>
      <c r="D23" s="150" t="s">
        <v>150</v>
      </c>
      <c r="E23" s="153"/>
      <c r="F23" s="153"/>
      <c r="G23" s="153"/>
    </row>
    <row r="24" spans="1:7">
      <c r="A24" s="147" t="s">
        <v>293</v>
      </c>
      <c r="B24" s="151">
        <v>8554</v>
      </c>
      <c r="C24" s="94">
        <v>3595</v>
      </c>
      <c r="D24" s="150" t="s">
        <v>150</v>
      </c>
      <c r="E24" s="153"/>
      <c r="F24" s="73"/>
      <c r="G24" s="153"/>
    </row>
    <row r="25" spans="1:7" hidden="1">
      <c r="A25" s="147" t="s">
        <v>294</v>
      </c>
      <c r="B25" s="151"/>
      <c r="C25" s="73"/>
      <c r="D25" s="150" t="s">
        <v>150</v>
      </c>
      <c r="E25" s="153"/>
      <c r="F25" s="73"/>
      <c r="G25" s="153"/>
    </row>
    <row r="26" spans="1:7">
      <c r="A26" s="147" t="s">
        <v>295</v>
      </c>
      <c r="B26" s="152">
        <v>1810</v>
      </c>
      <c r="C26" s="73">
        <v>25148.7</v>
      </c>
      <c r="D26" s="150">
        <f t="shared" ref="D26:D30" si="1">C26/B26*100</f>
        <v>1389.4309392265195</v>
      </c>
    </row>
    <row r="27" spans="1:7">
      <c r="A27" s="147" t="s">
        <v>296</v>
      </c>
      <c r="B27" s="155">
        <f>SUM(B28:B31)</f>
        <v>288050</v>
      </c>
      <c r="C27" s="156">
        <f>SUM(C28:C31)</f>
        <v>286978.40000000002</v>
      </c>
      <c r="D27" s="156">
        <f t="shared" si="1"/>
        <v>99.627981253254646</v>
      </c>
    </row>
    <row r="28" spans="1:7">
      <c r="A28" s="147" t="s">
        <v>297</v>
      </c>
      <c r="B28" s="152"/>
      <c r="C28" s="73"/>
      <c r="D28" s="150" t="s">
        <v>150</v>
      </c>
    </row>
    <row r="29" spans="1:7">
      <c r="A29" s="147" t="s">
        <v>298</v>
      </c>
      <c r="B29" s="152">
        <v>261150</v>
      </c>
      <c r="C29" s="94">
        <v>254711.1</v>
      </c>
      <c r="D29" s="150">
        <f t="shared" si="1"/>
        <v>97.534405514072375</v>
      </c>
    </row>
    <row r="30" spans="1:7">
      <c r="A30" s="147" t="s">
        <v>299</v>
      </c>
      <c r="B30" s="152">
        <v>26900</v>
      </c>
      <c r="C30" s="73">
        <v>32267.3</v>
      </c>
      <c r="D30" s="150">
        <f t="shared" si="1"/>
        <v>119.95278810408922</v>
      </c>
    </row>
    <row r="31" spans="1:7" hidden="1">
      <c r="A31" s="147" t="s">
        <v>278</v>
      </c>
      <c r="B31" s="157"/>
      <c r="C31" s="73"/>
      <c r="D31" s="150" t="s">
        <v>150</v>
      </c>
    </row>
    <row r="32" spans="1:7">
      <c r="A32" s="158"/>
      <c r="B32" s="158"/>
      <c r="C32" s="158"/>
      <c r="D32" s="158"/>
      <c r="E32" s="158"/>
    </row>
    <row r="33" spans="1:5">
      <c r="A33" s="158"/>
      <c r="B33" s="158"/>
      <c r="C33" s="158"/>
      <c r="D33" s="158"/>
      <c r="E33" s="158"/>
    </row>
    <row r="34" spans="1:5">
      <c r="A34" s="158"/>
      <c r="B34" s="158"/>
      <c r="C34" s="158"/>
      <c r="D34" s="158"/>
      <c r="E34" s="158"/>
    </row>
    <row r="35" spans="1:5">
      <c r="A35" s="158"/>
      <c r="B35" s="158"/>
      <c r="C35" s="158"/>
      <c r="D35" s="158"/>
      <c r="E35" s="158"/>
    </row>
    <row r="36" spans="1:5">
      <c r="A36" s="158"/>
      <c r="B36" s="158"/>
      <c r="C36" s="158"/>
      <c r="D36" s="158"/>
      <c r="E36" s="158"/>
    </row>
    <row r="37" spans="1:5">
      <c r="A37" s="158"/>
      <c r="B37" s="158"/>
      <c r="C37" s="158"/>
      <c r="D37" s="158"/>
      <c r="E37" s="158"/>
    </row>
    <row r="38" spans="1:5">
      <c r="A38" s="158"/>
      <c r="B38" s="158"/>
      <c r="C38" s="158"/>
      <c r="D38" s="158"/>
      <c r="E38" s="158"/>
    </row>
    <row r="39" spans="1:5">
      <c r="A39" s="158"/>
      <c r="B39" s="158"/>
      <c r="C39" s="158"/>
      <c r="D39" s="158"/>
      <c r="E39" s="158"/>
    </row>
    <row r="40" spans="1:5">
      <c r="A40" s="158"/>
      <c r="B40" s="158"/>
      <c r="C40" s="158"/>
      <c r="D40" s="158"/>
      <c r="E40" s="158"/>
    </row>
    <row r="41" spans="1:5">
      <c r="A41" s="158"/>
      <c r="B41" s="158"/>
      <c r="C41" s="158"/>
      <c r="D41" s="158"/>
      <c r="E41" s="158"/>
    </row>
    <row r="42" spans="1:5">
      <c r="A42" s="158"/>
      <c r="B42" s="158"/>
      <c r="C42" s="158"/>
      <c r="D42" s="158"/>
      <c r="E42" s="158"/>
    </row>
    <row r="43" spans="1:5">
      <c r="A43" s="158"/>
      <c r="B43" s="158"/>
      <c r="C43" s="158"/>
      <c r="D43" s="158"/>
      <c r="E43" s="158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3" sqref="E3"/>
    </sheetView>
  </sheetViews>
  <sheetFormatPr defaultRowHeight="15"/>
  <cols>
    <col min="1" max="1" width="27.28515625" style="132" customWidth="1"/>
    <col min="2" max="5" width="14.140625" style="132" customWidth="1"/>
    <col min="6" max="16384" width="9.140625" style="132"/>
  </cols>
  <sheetData>
    <row r="1" spans="1:5" ht="28.5" customHeight="1">
      <c r="A1" s="320" t="s">
        <v>300</v>
      </c>
      <c r="B1" s="320"/>
      <c r="C1" s="320"/>
      <c r="D1" s="320"/>
      <c r="E1" s="320"/>
    </row>
    <row r="2" spans="1:5">
      <c r="A2" s="159" t="s">
        <v>301</v>
      </c>
      <c r="B2" s="133">
        <v>2014</v>
      </c>
      <c r="C2" s="133">
        <v>2015</v>
      </c>
      <c r="D2" s="133">
        <v>2016</v>
      </c>
      <c r="E2" s="134">
        <v>2017</v>
      </c>
    </row>
    <row r="3" spans="1:5">
      <c r="A3" s="160" t="s">
        <v>302</v>
      </c>
      <c r="B3" s="136">
        <v>927101.3</v>
      </c>
      <c r="C3" s="136">
        <v>964660.6</v>
      </c>
      <c r="D3" s="136">
        <v>1137471.5</v>
      </c>
      <c r="E3" s="136">
        <v>1543566.2</v>
      </c>
    </row>
    <row r="4" spans="1:5">
      <c r="A4" s="138" t="s">
        <v>303</v>
      </c>
      <c r="B4" s="139">
        <v>4885.8999999999996</v>
      </c>
      <c r="C4" s="139">
        <v>9586.2000000000007</v>
      </c>
      <c r="D4" s="139">
        <v>2146.8000000000002</v>
      </c>
      <c r="E4" s="139">
        <v>7093.5</v>
      </c>
    </row>
    <row r="5" spans="1:5">
      <c r="A5" s="138" t="s">
        <v>304</v>
      </c>
      <c r="B5" s="139">
        <v>4416.3</v>
      </c>
      <c r="C5" s="141">
        <v>1504</v>
      </c>
      <c r="D5" s="141">
        <v>820</v>
      </c>
      <c r="E5" s="139">
        <v>982.3</v>
      </c>
    </row>
    <row r="6" spans="1:5">
      <c r="A6" s="138" t="s">
        <v>305</v>
      </c>
      <c r="B6" s="139">
        <v>2165.3000000000002</v>
      </c>
      <c r="C6" s="139">
        <v>2374.6999999999998</v>
      </c>
      <c r="D6" s="139">
        <v>1546.9</v>
      </c>
      <c r="E6" s="139">
        <v>2078.6999999999998</v>
      </c>
    </row>
    <row r="7" spans="1:5">
      <c r="A7" s="138" t="s">
        <v>89</v>
      </c>
      <c r="B7" s="139">
        <v>2107.4</v>
      </c>
      <c r="C7" s="139">
        <v>3975.8</v>
      </c>
      <c r="D7" s="141">
        <v>2905</v>
      </c>
      <c r="E7" s="139">
        <v>4899</v>
      </c>
    </row>
    <row r="8" spans="1:5">
      <c r="A8" s="138" t="s">
        <v>306</v>
      </c>
      <c r="B8" s="139">
        <v>1039.2</v>
      </c>
      <c r="C8" s="139">
        <v>5013.7</v>
      </c>
      <c r="D8" s="139">
        <v>1376.2</v>
      </c>
      <c r="E8" s="139">
        <v>166857.4</v>
      </c>
    </row>
    <row r="9" spans="1:5">
      <c r="A9" s="138" t="s">
        <v>307</v>
      </c>
      <c r="B9" s="139">
        <v>4479.3999999999996</v>
      </c>
      <c r="C9" s="139">
        <v>2674.6</v>
      </c>
      <c r="D9" s="139">
        <v>3618.5</v>
      </c>
      <c r="E9" s="139">
        <v>35234</v>
      </c>
    </row>
    <row r="10" spans="1:5">
      <c r="A10" s="138" t="s">
        <v>308</v>
      </c>
      <c r="B10" s="139">
        <v>2118.3000000000002</v>
      </c>
      <c r="C10" s="139">
        <v>4899.3999999999996</v>
      </c>
      <c r="D10" s="139">
        <v>703.5</v>
      </c>
      <c r="E10" s="139">
        <v>1572.9</v>
      </c>
    </row>
    <row r="11" spans="1:5">
      <c r="A11" s="138" t="s">
        <v>309</v>
      </c>
      <c r="B11" s="139">
        <v>961.9</v>
      </c>
      <c r="C11" s="139">
        <v>3435.2</v>
      </c>
      <c r="D11" s="139">
        <v>1233.5999999999999</v>
      </c>
      <c r="E11" s="141">
        <v>2366.6</v>
      </c>
    </row>
    <row r="12" spans="1:5">
      <c r="A12" s="138" t="s">
        <v>310</v>
      </c>
      <c r="B12" s="139">
        <v>1751.8</v>
      </c>
      <c r="C12" s="139">
        <v>984.9</v>
      </c>
      <c r="D12" s="139">
        <v>2940.8</v>
      </c>
      <c r="E12" s="139">
        <v>2286.1999999999998</v>
      </c>
    </row>
    <row r="13" spans="1:5">
      <c r="A13" s="138" t="s">
        <v>311</v>
      </c>
      <c r="B13" s="141">
        <v>7485</v>
      </c>
      <c r="C13" s="139">
        <v>10778.9</v>
      </c>
      <c r="D13" s="141">
        <v>4350</v>
      </c>
      <c r="E13" s="139">
        <v>21110.799999999999</v>
      </c>
    </row>
    <row r="14" spans="1:5">
      <c r="A14" s="138" t="s">
        <v>312</v>
      </c>
      <c r="B14" s="139">
        <v>1814.3</v>
      </c>
      <c r="C14" s="139">
        <v>1969.5</v>
      </c>
      <c r="D14" s="139">
        <v>1278.5</v>
      </c>
      <c r="E14" s="139">
        <v>9898.7000000000007</v>
      </c>
    </row>
    <row r="15" spans="1:5">
      <c r="A15" s="138" t="s">
        <v>313</v>
      </c>
      <c r="B15" s="141">
        <v>2793</v>
      </c>
      <c r="C15" s="141">
        <v>6198</v>
      </c>
      <c r="D15" s="139">
        <v>6240.7</v>
      </c>
      <c r="E15" s="139">
        <v>18966</v>
      </c>
    </row>
    <row r="16" spans="1:5">
      <c r="A16" s="138" t="s">
        <v>94</v>
      </c>
      <c r="B16" s="139">
        <v>8747.2999999999993</v>
      </c>
      <c r="C16" s="139">
        <v>6861.6</v>
      </c>
      <c r="D16" s="139">
        <v>1573.6</v>
      </c>
      <c r="E16" s="139">
        <v>5676.9</v>
      </c>
    </row>
    <row r="17" spans="1:5">
      <c r="A17" s="138" t="s">
        <v>314</v>
      </c>
      <c r="B17" s="139">
        <v>2214.4</v>
      </c>
      <c r="C17" s="141">
        <v>3234</v>
      </c>
      <c r="D17" s="139">
        <v>1909.8</v>
      </c>
      <c r="E17" s="139">
        <v>1717.2</v>
      </c>
    </row>
    <row r="18" spans="1:5">
      <c r="A18" s="138" t="s">
        <v>315</v>
      </c>
      <c r="B18" s="139">
        <v>1991.1</v>
      </c>
      <c r="C18" s="139">
        <v>1087.8</v>
      </c>
      <c r="D18" s="139">
        <v>2237.1</v>
      </c>
      <c r="E18" s="139">
        <v>2592.6999999999998</v>
      </c>
    </row>
    <row r="19" spans="1:5">
      <c r="A19" s="138" t="s">
        <v>316</v>
      </c>
      <c r="B19" s="139">
        <v>1784.6</v>
      </c>
      <c r="C19" s="139">
        <v>2530.5</v>
      </c>
      <c r="D19" s="139">
        <v>1653.6</v>
      </c>
      <c r="E19" s="139">
        <v>1822.5</v>
      </c>
    </row>
    <row r="20" spans="1:5">
      <c r="A20" s="138" t="s">
        <v>317</v>
      </c>
      <c r="B20" s="139">
        <v>1376.7</v>
      </c>
      <c r="C20" s="139">
        <v>5428.6</v>
      </c>
      <c r="D20" s="139">
        <v>5041.6000000000004</v>
      </c>
      <c r="E20" s="139">
        <v>130723.4</v>
      </c>
    </row>
    <row r="21" spans="1:5">
      <c r="A21" s="138" t="s">
        <v>97</v>
      </c>
      <c r="B21" s="141">
        <v>1755</v>
      </c>
      <c r="C21" s="139">
        <v>1578.2</v>
      </c>
      <c r="D21" s="139">
        <v>3299.7</v>
      </c>
      <c r="E21" s="139">
        <v>7305.1</v>
      </c>
    </row>
    <row r="22" spans="1:5">
      <c r="A22" s="138" t="s">
        <v>318</v>
      </c>
      <c r="B22" s="139">
        <v>2839.2</v>
      </c>
      <c r="C22" s="139">
        <v>2220.9</v>
      </c>
      <c r="D22" s="139">
        <v>5636.3</v>
      </c>
      <c r="E22" s="139">
        <v>2190.3000000000002</v>
      </c>
    </row>
    <row r="23" spans="1:5">
      <c r="A23" s="138" t="s">
        <v>319</v>
      </c>
      <c r="B23" s="139">
        <v>890.9</v>
      </c>
      <c r="C23" s="139">
        <v>1724.8</v>
      </c>
      <c r="D23" s="139">
        <v>584.29999999999995</v>
      </c>
      <c r="E23" s="139">
        <v>1192.3</v>
      </c>
    </row>
    <row r="24" spans="1:5">
      <c r="A24" s="138" t="s">
        <v>99</v>
      </c>
      <c r="B24" s="139" t="s">
        <v>150</v>
      </c>
      <c r="C24" s="141">
        <v>1437</v>
      </c>
      <c r="D24" s="141">
        <v>3410</v>
      </c>
      <c r="E24" s="139">
        <v>6165.9</v>
      </c>
    </row>
    <row r="25" spans="1:5">
      <c r="A25" s="138" t="s">
        <v>320</v>
      </c>
      <c r="B25" s="141">
        <v>69027</v>
      </c>
      <c r="C25" s="139">
        <v>74268.100000000006</v>
      </c>
      <c r="D25" s="139">
        <v>48579.6</v>
      </c>
      <c r="E25" s="139">
        <v>92841.600000000006</v>
      </c>
    </row>
    <row r="26" spans="1:5">
      <c r="A26" s="138" t="s">
        <v>178</v>
      </c>
      <c r="B26" s="139">
        <v>4074.5</v>
      </c>
      <c r="C26" s="141">
        <v>1437</v>
      </c>
      <c r="D26" s="139">
        <v>3216.5</v>
      </c>
      <c r="E26" s="139">
        <v>85731</v>
      </c>
    </row>
    <row r="27" spans="1:5">
      <c r="A27" s="138" t="s">
        <v>179</v>
      </c>
      <c r="B27" s="139">
        <v>4401.8</v>
      </c>
      <c r="C27" s="139">
        <v>3039.6</v>
      </c>
      <c r="D27" s="139">
        <v>428.6</v>
      </c>
      <c r="E27" s="139">
        <v>841.1</v>
      </c>
    </row>
    <row r="28" spans="1:5" ht="25.5">
      <c r="A28" s="142" t="s">
        <v>321</v>
      </c>
      <c r="B28" s="141">
        <v>791981</v>
      </c>
      <c r="C28" s="141">
        <v>803867</v>
      </c>
      <c r="D28" s="139">
        <v>1030740.3</v>
      </c>
      <c r="E28" s="139">
        <v>931420.1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3" sqref="E3"/>
    </sheetView>
  </sheetViews>
  <sheetFormatPr defaultRowHeight="15"/>
  <cols>
    <col min="1" max="1" width="25.42578125" style="132" customWidth="1"/>
    <col min="2" max="5" width="14.140625" style="132" customWidth="1"/>
    <col min="6" max="16384" width="9.140625" style="132"/>
  </cols>
  <sheetData>
    <row r="1" spans="1:5" ht="28.5" customHeight="1">
      <c r="A1" s="320" t="s">
        <v>322</v>
      </c>
      <c r="B1" s="320"/>
      <c r="C1" s="320"/>
      <c r="D1" s="320"/>
      <c r="E1" s="320"/>
    </row>
    <row r="2" spans="1:5">
      <c r="A2" s="159" t="s">
        <v>301</v>
      </c>
      <c r="B2" s="133">
        <v>2014</v>
      </c>
      <c r="C2" s="133">
        <v>2015</v>
      </c>
      <c r="D2" s="133">
        <v>2016</v>
      </c>
      <c r="E2" s="134">
        <v>2017</v>
      </c>
    </row>
    <row r="3" spans="1:5">
      <c r="A3" s="160" t="s">
        <v>302</v>
      </c>
      <c r="B3" s="136">
        <v>11390416.699999999</v>
      </c>
      <c r="C3" s="136">
        <v>10414462.300000001</v>
      </c>
      <c r="D3" s="136">
        <v>12360758.699999999</v>
      </c>
      <c r="E3" s="136">
        <f>SUM(E4:E28)</f>
        <v>17054263.699999999</v>
      </c>
    </row>
    <row r="4" spans="1:5">
      <c r="A4" s="138" t="s">
        <v>303</v>
      </c>
      <c r="B4" s="139">
        <v>213601.8</v>
      </c>
      <c r="C4" s="139">
        <v>203228</v>
      </c>
      <c r="D4" s="139">
        <v>223900.7</v>
      </c>
      <c r="E4" s="139">
        <v>267498.3</v>
      </c>
    </row>
    <row r="5" spans="1:5">
      <c r="A5" s="138" t="s">
        <v>304</v>
      </c>
      <c r="B5" s="139">
        <v>261347.1</v>
      </c>
      <c r="C5" s="139">
        <v>220027</v>
      </c>
      <c r="D5" s="139">
        <v>228073.8</v>
      </c>
      <c r="E5" s="139">
        <v>283501</v>
      </c>
    </row>
    <row r="6" spans="1:5">
      <c r="A6" s="138" t="s">
        <v>305</v>
      </c>
      <c r="B6" s="139">
        <v>289566</v>
      </c>
      <c r="C6" s="139">
        <v>246230.8</v>
      </c>
      <c r="D6" s="139">
        <v>261213.9</v>
      </c>
      <c r="E6" s="139">
        <v>352518.9</v>
      </c>
    </row>
    <row r="7" spans="1:5">
      <c r="A7" s="138" t="s">
        <v>89</v>
      </c>
      <c r="B7" s="139">
        <v>245540.2</v>
      </c>
      <c r="C7" s="139">
        <v>209721.7</v>
      </c>
      <c r="D7" s="139">
        <v>270604.59999999998</v>
      </c>
      <c r="E7" s="139">
        <v>504604</v>
      </c>
    </row>
    <row r="8" spans="1:5">
      <c r="A8" s="138" t="s">
        <v>306</v>
      </c>
      <c r="B8" s="139">
        <v>355814.6</v>
      </c>
      <c r="C8" s="139">
        <v>291450.5</v>
      </c>
      <c r="D8" s="139">
        <v>432916.9</v>
      </c>
      <c r="E8" s="139">
        <v>467089.8</v>
      </c>
    </row>
    <row r="9" spans="1:5">
      <c r="A9" s="138" t="s">
        <v>307</v>
      </c>
      <c r="B9" s="139">
        <v>335156.2</v>
      </c>
      <c r="C9" s="139">
        <v>280960.2</v>
      </c>
      <c r="D9" s="139">
        <v>397230.2</v>
      </c>
      <c r="E9" s="139">
        <v>404905</v>
      </c>
    </row>
    <row r="10" spans="1:5">
      <c r="A10" s="138" t="s">
        <v>308</v>
      </c>
      <c r="B10" s="139">
        <v>302136.5</v>
      </c>
      <c r="C10" s="139">
        <v>270592.8</v>
      </c>
      <c r="D10" s="139">
        <v>261362.1</v>
      </c>
      <c r="E10" s="139">
        <v>427425.8</v>
      </c>
    </row>
    <row r="11" spans="1:5">
      <c r="A11" s="138" t="s">
        <v>309</v>
      </c>
      <c r="B11" s="139">
        <v>278744.90000000002</v>
      </c>
      <c r="C11" s="139">
        <v>270646.5</v>
      </c>
      <c r="D11" s="139">
        <v>271869.90000000002</v>
      </c>
      <c r="E11" s="139">
        <v>360189.3</v>
      </c>
    </row>
    <row r="12" spans="1:5">
      <c r="A12" s="138" t="s">
        <v>310</v>
      </c>
      <c r="B12" s="139">
        <v>287713.59999999998</v>
      </c>
      <c r="C12" s="139">
        <v>282740.40000000002</v>
      </c>
      <c r="D12" s="139">
        <v>275852.90000000002</v>
      </c>
      <c r="E12" s="139">
        <v>362961.5</v>
      </c>
    </row>
    <row r="13" spans="1:5">
      <c r="A13" s="138" t="s">
        <v>311</v>
      </c>
      <c r="B13" s="141">
        <v>482284</v>
      </c>
      <c r="C13" s="139">
        <v>430407.9</v>
      </c>
      <c r="D13" s="139">
        <v>426584.3</v>
      </c>
      <c r="E13" s="139">
        <v>523671.6</v>
      </c>
    </row>
    <row r="14" spans="1:5">
      <c r="A14" s="138" t="s">
        <v>312</v>
      </c>
      <c r="B14" s="139">
        <v>291843.59999999998</v>
      </c>
      <c r="C14" s="139">
        <v>273699.8</v>
      </c>
      <c r="D14" s="139">
        <v>330755.3</v>
      </c>
      <c r="E14" s="139">
        <v>403689.3</v>
      </c>
    </row>
    <row r="15" spans="1:5">
      <c r="A15" s="138" t="s">
        <v>313</v>
      </c>
      <c r="B15" s="141">
        <v>263687.40000000002</v>
      </c>
      <c r="C15" s="139">
        <v>248389.6</v>
      </c>
      <c r="D15" s="139">
        <v>252852.2</v>
      </c>
      <c r="E15" s="139">
        <v>283388.5</v>
      </c>
    </row>
    <row r="16" spans="1:5">
      <c r="A16" s="138" t="s">
        <v>94</v>
      </c>
      <c r="B16" s="139">
        <v>262254.8</v>
      </c>
      <c r="C16" s="139">
        <v>335798.6</v>
      </c>
      <c r="D16" s="139">
        <v>267808.7</v>
      </c>
      <c r="E16" s="139">
        <v>296351</v>
      </c>
    </row>
    <row r="17" spans="1:5">
      <c r="A17" s="138" t="s">
        <v>314</v>
      </c>
      <c r="B17" s="139">
        <v>265197.8</v>
      </c>
      <c r="C17" s="139">
        <v>248540.3</v>
      </c>
      <c r="D17" s="139">
        <v>267993.40000000002</v>
      </c>
      <c r="E17" s="139">
        <v>311416.59999999998</v>
      </c>
    </row>
    <row r="18" spans="1:5">
      <c r="A18" s="138" t="s">
        <v>315</v>
      </c>
      <c r="B18" s="139">
        <v>239761.3</v>
      </c>
      <c r="C18" s="139">
        <v>232367.8</v>
      </c>
      <c r="D18" s="139">
        <v>210115.7</v>
      </c>
      <c r="E18" s="139">
        <v>333628</v>
      </c>
    </row>
    <row r="19" spans="1:5">
      <c r="A19" s="138" t="s">
        <v>316</v>
      </c>
      <c r="B19" s="139">
        <v>349895.3</v>
      </c>
      <c r="C19" s="139">
        <v>281804.2</v>
      </c>
      <c r="D19" s="139">
        <v>326401.7</v>
      </c>
      <c r="E19" s="139">
        <v>387981.4</v>
      </c>
    </row>
    <row r="20" spans="1:5">
      <c r="A20" s="138" t="s">
        <v>317</v>
      </c>
      <c r="B20" s="139">
        <v>229786.1</v>
      </c>
      <c r="C20" s="139">
        <v>234568.3</v>
      </c>
      <c r="D20" s="139">
        <v>269785.90000000002</v>
      </c>
      <c r="E20" s="139">
        <v>288710.40000000002</v>
      </c>
    </row>
    <row r="21" spans="1:5">
      <c r="A21" s="138" t="s">
        <v>97</v>
      </c>
      <c r="B21" s="141">
        <v>381929.1</v>
      </c>
      <c r="C21" s="139">
        <v>406177.9</v>
      </c>
      <c r="D21" s="141">
        <v>360272</v>
      </c>
      <c r="E21" s="139">
        <v>460984.3</v>
      </c>
    </row>
    <row r="22" spans="1:5">
      <c r="A22" s="138" t="s">
        <v>318</v>
      </c>
      <c r="B22" s="139">
        <v>275908.3</v>
      </c>
      <c r="C22" s="139">
        <v>234444.79999999999</v>
      </c>
      <c r="D22" s="139">
        <v>267383.2</v>
      </c>
      <c r="E22" s="139">
        <v>321647</v>
      </c>
    </row>
    <row r="23" spans="1:5">
      <c r="A23" s="138" t="s">
        <v>319</v>
      </c>
      <c r="B23" s="139">
        <v>280468.90000000002</v>
      </c>
      <c r="C23" s="139">
        <v>215752.6</v>
      </c>
      <c r="D23" s="141">
        <v>220276</v>
      </c>
      <c r="E23" s="139">
        <v>287479</v>
      </c>
    </row>
    <row r="24" spans="1:5">
      <c r="A24" s="138" t="s">
        <v>99</v>
      </c>
      <c r="B24" s="139">
        <v>203600.7</v>
      </c>
      <c r="C24" s="139">
        <v>195654.2</v>
      </c>
      <c r="D24" s="139">
        <v>219016.4</v>
      </c>
      <c r="E24" s="139">
        <v>263266.8</v>
      </c>
    </row>
    <row r="25" spans="1:5">
      <c r="A25" s="138" t="s">
        <v>320</v>
      </c>
      <c r="B25" s="141">
        <v>2620836.6</v>
      </c>
      <c r="C25" s="139">
        <v>2420235.7000000002</v>
      </c>
      <c r="D25" s="139">
        <v>3041393.9</v>
      </c>
      <c r="E25" s="139">
        <v>3225427.1</v>
      </c>
    </row>
    <row r="26" spans="1:5">
      <c r="A26" s="138" t="s">
        <v>178</v>
      </c>
      <c r="B26" s="139">
        <v>221919.3</v>
      </c>
      <c r="C26" s="139">
        <v>214480.3</v>
      </c>
      <c r="D26" s="139">
        <v>212372.8</v>
      </c>
      <c r="E26" s="139">
        <v>279171.3</v>
      </c>
    </row>
    <row r="27" spans="1:5">
      <c r="A27" s="138" t="s">
        <v>179</v>
      </c>
      <c r="B27" s="139">
        <v>283179.09999999998</v>
      </c>
      <c r="C27" s="139">
        <v>254434.7</v>
      </c>
      <c r="D27" s="141">
        <v>207618</v>
      </c>
      <c r="E27" s="139">
        <v>226127.2</v>
      </c>
    </row>
    <row r="28" spans="1:5" ht="25.5">
      <c r="A28" s="142" t="s">
        <v>321</v>
      </c>
      <c r="B28" s="141">
        <v>2168243.5</v>
      </c>
      <c r="C28" s="139">
        <v>1912107.7</v>
      </c>
      <c r="D28" s="141">
        <v>2857104</v>
      </c>
      <c r="E28" s="139">
        <v>5730630.5999999996</v>
      </c>
    </row>
    <row r="30" spans="1:5">
      <c r="D30" s="161"/>
      <c r="E30" s="161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7" sqref="D27"/>
    </sheetView>
  </sheetViews>
  <sheetFormatPr defaultRowHeight="15"/>
  <cols>
    <col min="1" max="1" width="25.42578125" style="132" customWidth="1"/>
    <col min="2" max="5" width="14.140625" style="132" customWidth="1"/>
    <col min="6" max="16384" width="9.140625" style="132"/>
  </cols>
  <sheetData>
    <row r="1" spans="1:5" ht="28.5" customHeight="1">
      <c r="A1" s="320" t="s">
        <v>323</v>
      </c>
      <c r="B1" s="320"/>
      <c r="C1" s="320"/>
      <c r="D1" s="320"/>
      <c r="E1" s="320"/>
    </row>
    <row r="2" spans="1:5">
      <c r="A2" s="159" t="s">
        <v>301</v>
      </c>
      <c r="B2" s="133">
        <v>2014</v>
      </c>
      <c r="C2" s="133">
        <v>2015</v>
      </c>
      <c r="D2" s="133">
        <v>2016</v>
      </c>
      <c r="E2" s="134">
        <v>2017</v>
      </c>
    </row>
    <row r="3" spans="1:5">
      <c r="A3" s="160" t="s">
        <v>302</v>
      </c>
      <c r="B3" s="136">
        <v>1334278.8999999999</v>
      </c>
      <c r="C3" s="136">
        <v>1184708.7</v>
      </c>
      <c r="D3" s="136">
        <v>1503597.8</v>
      </c>
      <c r="E3" s="136">
        <f>SUM(E4:E28)</f>
        <v>1852077.4</v>
      </c>
    </row>
    <row r="4" spans="1:5">
      <c r="A4" s="138" t="s">
        <v>303</v>
      </c>
      <c r="B4" s="139">
        <v>14899.9</v>
      </c>
      <c r="C4" s="139">
        <v>15647.1</v>
      </c>
      <c r="D4" s="139">
        <v>19607.2</v>
      </c>
      <c r="E4" s="139">
        <v>15827.9</v>
      </c>
    </row>
    <row r="5" spans="1:5">
      <c r="A5" s="138" t="s">
        <v>304</v>
      </c>
      <c r="B5" s="139">
        <v>15675.9</v>
      </c>
      <c r="C5" s="139">
        <v>9467.2999999999993</v>
      </c>
      <c r="D5" s="139">
        <v>22955.9</v>
      </c>
      <c r="E5" s="139">
        <v>13460.7</v>
      </c>
    </row>
    <row r="6" spans="1:5">
      <c r="A6" s="138" t="s">
        <v>305</v>
      </c>
      <c r="B6" s="139">
        <v>16479.2</v>
      </c>
      <c r="C6" s="139">
        <v>10784.3</v>
      </c>
      <c r="D6" s="139">
        <v>17781.900000000001</v>
      </c>
      <c r="E6" s="139">
        <v>18804.3</v>
      </c>
    </row>
    <row r="7" spans="1:5">
      <c r="A7" s="138" t="s">
        <v>89</v>
      </c>
      <c r="B7" s="139">
        <v>12665.7</v>
      </c>
      <c r="C7" s="139">
        <v>10275.6</v>
      </c>
      <c r="D7" s="139">
        <v>22077.5</v>
      </c>
      <c r="E7" s="139">
        <v>11612.3</v>
      </c>
    </row>
    <row r="8" spans="1:5">
      <c r="A8" s="138" t="s">
        <v>306</v>
      </c>
      <c r="B8" s="139">
        <v>19659.5</v>
      </c>
      <c r="C8" s="139">
        <v>18185.7</v>
      </c>
      <c r="D8" s="139">
        <v>24770.1</v>
      </c>
      <c r="E8" s="139">
        <v>193847.4</v>
      </c>
    </row>
    <row r="9" spans="1:5">
      <c r="A9" s="138" t="s">
        <v>307</v>
      </c>
      <c r="B9" s="139">
        <v>18720.8</v>
      </c>
      <c r="C9" s="139">
        <v>14984.8</v>
      </c>
      <c r="D9" s="139">
        <v>23095.1</v>
      </c>
      <c r="E9" s="139">
        <v>61598.1</v>
      </c>
    </row>
    <row r="10" spans="1:5">
      <c r="A10" s="138" t="s">
        <v>308</v>
      </c>
      <c r="B10" s="139">
        <v>20509.3</v>
      </c>
      <c r="C10" s="139">
        <v>24419.599999999999</v>
      </c>
      <c r="D10" s="139">
        <v>28416.7</v>
      </c>
      <c r="E10" s="139">
        <v>42507.199999999997</v>
      </c>
    </row>
    <row r="11" spans="1:5">
      <c r="A11" s="138" t="s">
        <v>309</v>
      </c>
      <c r="B11" s="139">
        <v>17194.5</v>
      </c>
      <c r="C11" s="139">
        <v>12465.1</v>
      </c>
      <c r="D11" s="139">
        <v>17306.099999999999</v>
      </c>
      <c r="E11" s="139">
        <v>18478.8</v>
      </c>
    </row>
    <row r="12" spans="1:5">
      <c r="A12" s="138" t="s">
        <v>310</v>
      </c>
      <c r="B12" s="139">
        <v>16887.2</v>
      </c>
      <c r="C12" s="139">
        <v>13998.7</v>
      </c>
      <c r="D12" s="139">
        <v>23421.5</v>
      </c>
      <c r="E12" s="139">
        <v>20765.2</v>
      </c>
    </row>
    <row r="13" spans="1:5">
      <c r="A13" s="138" t="s">
        <v>311</v>
      </c>
      <c r="B13" s="139">
        <v>54003.5</v>
      </c>
      <c r="C13" s="139">
        <v>64153.8</v>
      </c>
      <c r="D13" s="139">
        <v>53016.6</v>
      </c>
      <c r="E13" s="139">
        <v>49851.4</v>
      </c>
    </row>
    <row r="14" spans="1:5">
      <c r="A14" s="138" t="s">
        <v>312</v>
      </c>
      <c r="B14" s="139">
        <v>15964.6</v>
      </c>
      <c r="C14" s="139">
        <v>18392.400000000001</v>
      </c>
      <c r="D14" s="139">
        <v>25169.1</v>
      </c>
      <c r="E14" s="139">
        <v>27900</v>
      </c>
    </row>
    <row r="15" spans="1:5">
      <c r="A15" s="138" t="s">
        <v>313</v>
      </c>
      <c r="B15" s="139">
        <v>7921.7</v>
      </c>
      <c r="C15" s="139">
        <v>10352.6</v>
      </c>
      <c r="D15" s="139">
        <v>22049.7</v>
      </c>
      <c r="E15" s="139">
        <v>33417.1</v>
      </c>
    </row>
    <row r="16" spans="1:5">
      <c r="A16" s="138" t="s">
        <v>94</v>
      </c>
      <c r="B16" s="139">
        <v>23143</v>
      </c>
      <c r="C16" s="139">
        <v>20100.599999999999</v>
      </c>
      <c r="D16" s="139">
        <v>16303.6</v>
      </c>
      <c r="E16" s="139">
        <v>22327.3</v>
      </c>
    </row>
    <row r="17" spans="1:5">
      <c r="A17" s="138" t="s">
        <v>314</v>
      </c>
      <c r="B17" s="139">
        <v>12788.6</v>
      </c>
      <c r="C17" s="139">
        <v>18424.3</v>
      </c>
      <c r="D17" s="139">
        <v>24479.1</v>
      </c>
      <c r="E17" s="139">
        <v>17248.900000000001</v>
      </c>
    </row>
    <row r="18" spans="1:5">
      <c r="A18" s="138" t="s">
        <v>315</v>
      </c>
      <c r="B18" s="139">
        <v>13825.4</v>
      </c>
      <c r="C18" s="139">
        <v>11843.1</v>
      </c>
      <c r="D18" s="139">
        <v>19095.8</v>
      </c>
      <c r="E18" s="139">
        <v>16435.099999999999</v>
      </c>
    </row>
    <row r="19" spans="1:5">
      <c r="A19" s="138" t="s">
        <v>316</v>
      </c>
      <c r="B19" s="139">
        <v>17980.7</v>
      </c>
      <c r="C19" s="139">
        <v>14986.4</v>
      </c>
      <c r="D19" s="139">
        <v>19863.099999999999</v>
      </c>
      <c r="E19" s="139">
        <v>26177.200000000001</v>
      </c>
    </row>
    <row r="20" spans="1:5">
      <c r="A20" s="138" t="s">
        <v>317</v>
      </c>
      <c r="B20" s="139">
        <v>9263.2000000000007</v>
      </c>
      <c r="C20" s="139">
        <v>15014.7</v>
      </c>
      <c r="D20" s="139">
        <v>17961.2</v>
      </c>
      <c r="E20" s="139">
        <v>143427.1</v>
      </c>
    </row>
    <row r="21" spans="1:5">
      <c r="A21" s="138" t="s">
        <v>97</v>
      </c>
      <c r="B21" s="139">
        <v>29306.1</v>
      </c>
      <c r="C21" s="139">
        <v>48398.1</v>
      </c>
      <c r="D21" s="141">
        <v>73774</v>
      </c>
      <c r="E21" s="141">
        <v>80821.399999999994</v>
      </c>
    </row>
    <row r="22" spans="1:5">
      <c r="A22" s="138" t="s">
        <v>318</v>
      </c>
      <c r="B22" s="139">
        <v>17174.5</v>
      </c>
      <c r="C22" s="139">
        <v>14194.7</v>
      </c>
      <c r="D22" s="139">
        <v>23430.2</v>
      </c>
      <c r="E22" s="139">
        <v>20695.2</v>
      </c>
    </row>
    <row r="23" spans="1:5">
      <c r="A23" s="138" t="s">
        <v>319</v>
      </c>
      <c r="B23" s="139">
        <v>17760.2</v>
      </c>
      <c r="C23" s="139">
        <v>22932.3</v>
      </c>
      <c r="D23" s="141">
        <v>22561</v>
      </c>
      <c r="E23" s="141">
        <v>17050.599999999999</v>
      </c>
    </row>
    <row r="24" spans="1:5">
      <c r="A24" s="138" t="s">
        <v>99</v>
      </c>
      <c r="B24" s="139">
        <v>31245.5</v>
      </c>
      <c r="C24" s="139">
        <v>8391.5</v>
      </c>
      <c r="D24" s="139">
        <v>26010.400000000001</v>
      </c>
      <c r="E24" s="139">
        <v>30314.9</v>
      </c>
    </row>
    <row r="25" spans="1:5">
      <c r="A25" s="138" t="s">
        <v>320</v>
      </c>
      <c r="B25" s="139">
        <v>80931.8</v>
      </c>
      <c r="C25" s="139">
        <v>70100.600000000006</v>
      </c>
      <c r="D25" s="139">
        <v>48631.6</v>
      </c>
      <c r="E25" s="139">
        <v>95683.1</v>
      </c>
    </row>
    <row r="26" spans="1:5">
      <c r="A26" s="138" t="s">
        <v>178</v>
      </c>
      <c r="B26" s="139">
        <v>17352.400000000001</v>
      </c>
      <c r="C26" s="139">
        <v>10513.2</v>
      </c>
      <c r="D26" s="139">
        <v>15739.4</v>
      </c>
      <c r="E26" s="139">
        <v>101527.3</v>
      </c>
    </row>
    <row r="27" spans="1:5">
      <c r="A27" s="138" t="s">
        <v>179</v>
      </c>
      <c r="B27" s="139">
        <v>16061.8</v>
      </c>
      <c r="C27" s="139">
        <v>13285.7</v>
      </c>
      <c r="D27" s="139">
        <v>9317.9</v>
      </c>
      <c r="E27" s="139">
        <v>12994.5</v>
      </c>
    </row>
    <row r="28" spans="1:5">
      <c r="A28" s="142" t="s">
        <v>324</v>
      </c>
      <c r="B28" s="139">
        <v>816863.9</v>
      </c>
      <c r="C28" s="139">
        <v>693396.5</v>
      </c>
      <c r="D28" s="139">
        <v>886763.1</v>
      </c>
      <c r="E28" s="139">
        <v>759304.4</v>
      </c>
    </row>
    <row r="30" spans="1:5">
      <c r="D30" s="161"/>
      <c r="E30" s="161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16" workbookViewId="0">
      <selection activeCell="R12" sqref="R12"/>
    </sheetView>
  </sheetViews>
  <sheetFormatPr defaultRowHeight="15"/>
  <cols>
    <col min="1" max="1" width="22" style="143" customWidth="1"/>
    <col min="2" max="2" width="9" style="143" customWidth="1"/>
    <col min="3" max="3" width="9.42578125" style="143" customWidth="1"/>
    <col min="4" max="4" width="8.28515625" style="143" customWidth="1"/>
    <col min="5" max="5" width="9.140625" style="143" customWidth="1"/>
    <col min="6" max="6" width="6.5703125" style="143" customWidth="1"/>
    <col min="7" max="7" width="6.28515625" style="143" customWidth="1"/>
    <col min="8" max="8" width="6.140625" style="143" customWidth="1"/>
    <col min="9" max="9" width="6.42578125" style="143" customWidth="1"/>
    <col min="10" max="10" width="6.5703125" style="143" customWidth="1"/>
    <col min="11" max="11" width="9.140625" style="143"/>
    <col min="12" max="12" width="8.42578125" style="143" customWidth="1"/>
    <col min="13" max="13" width="8.5703125" style="143" customWidth="1"/>
    <col min="14" max="14" width="5.7109375" style="143" customWidth="1"/>
    <col min="15" max="15" width="4.85546875" style="143" customWidth="1"/>
    <col min="16" max="16" width="8.140625" style="143" customWidth="1"/>
    <col min="17" max="17" width="7" style="143" customWidth="1"/>
    <col min="18" max="18" width="8.7109375" style="143" customWidth="1"/>
    <col min="19" max="19" width="9.140625" style="143"/>
    <col min="20" max="20" width="26.85546875" style="143" customWidth="1"/>
    <col min="21" max="21" width="18.5703125" style="143" customWidth="1"/>
    <col min="22" max="22" width="15.7109375" style="143" customWidth="1"/>
    <col min="23" max="16384" width="9.140625" style="143"/>
  </cols>
  <sheetData>
    <row r="1" spans="1:22" ht="28.5" customHeight="1">
      <c r="A1" s="321" t="s">
        <v>325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22" ht="15" customHeight="1">
      <c r="A2" s="317" t="s">
        <v>301</v>
      </c>
      <c r="B2" s="322" t="s">
        <v>326</v>
      </c>
      <c r="C2" s="323"/>
      <c r="D2" s="322" t="s">
        <v>327</v>
      </c>
      <c r="E2" s="323"/>
      <c r="F2" s="324" t="s">
        <v>328</v>
      </c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</row>
    <row r="3" spans="1:22" ht="51">
      <c r="A3" s="318"/>
      <c r="B3" s="162">
        <v>2016</v>
      </c>
      <c r="C3" s="203">
        <v>2017</v>
      </c>
      <c r="D3" s="162">
        <v>2016</v>
      </c>
      <c r="E3" s="162">
        <v>2017</v>
      </c>
      <c r="F3" s="163" t="s">
        <v>329</v>
      </c>
      <c r="G3" s="163" t="s">
        <v>330</v>
      </c>
      <c r="H3" s="163" t="s">
        <v>331</v>
      </c>
      <c r="I3" s="163" t="s">
        <v>332</v>
      </c>
      <c r="J3" s="163" t="s">
        <v>333</v>
      </c>
      <c r="K3" s="163" t="s">
        <v>334</v>
      </c>
      <c r="L3" s="163" t="s">
        <v>335</v>
      </c>
      <c r="M3" s="164" t="s">
        <v>336</v>
      </c>
      <c r="N3" s="163" t="s">
        <v>337</v>
      </c>
      <c r="O3" s="163" t="s">
        <v>338</v>
      </c>
      <c r="P3" s="164" t="s">
        <v>339</v>
      </c>
      <c r="Q3" s="163" t="s">
        <v>340</v>
      </c>
      <c r="R3" s="205" t="s">
        <v>341</v>
      </c>
      <c r="S3" s="165"/>
      <c r="T3" s="165"/>
    </row>
    <row r="4" spans="1:22">
      <c r="A4" s="135" t="s">
        <v>302</v>
      </c>
      <c r="B4" s="214">
        <v>150317.29999999999</v>
      </c>
      <c r="C4" s="166">
        <v>112305.8</v>
      </c>
      <c r="D4" s="166">
        <v>858383.5</v>
      </c>
      <c r="E4" s="166">
        <v>234511.4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22" ht="15.75">
      <c r="A5" s="79" t="s">
        <v>303</v>
      </c>
      <c r="B5" s="215">
        <v>8226.1</v>
      </c>
      <c r="C5" s="72">
        <v>3981.5</v>
      </c>
      <c r="D5" s="72">
        <v>15359.4</v>
      </c>
      <c r="E5" s="72">
        <v>24299.200000000001</v>
      </c>
      <c r="F5" s="72"/>
      <c r="G5" s="72"/>
      <c r="H5" s="72"/>
      <c r="I5" s="81"/>
      <c r="J5" s="72"/>
      <c r="K5" s="72"/>
      <c r="L5" s="72"/>
      <c r="M5" s="72"/>
      <c r="N5" s="72"/>
      <c r="O5" s="72"/>
      <c r="P5" s="72"/>
      <c r="Q5" s="72"/>
      <c r="R5" s="72"/>
      <c r="U5" s="167"/>
      <c r="V5" s="168"/>
    </row>
    <row r="6" spans="1:22">
      <c r="A6" s="79" t="s">
        <v>304</v>
      </c>
      <c r="B6" s="215" t="s">
        <v>150</v>
      </c>
      <c r="C6" s="72">
        <v>1112.9000000000001</v>
      </c>
      <c r="D6" s="72">
        <v>19645.8</v>
      </c>
      <c r="E6" s="72">
        <v>3122.9</v>
      </c>
      <c r="F6" s="81"/>
      <c r="G6" s="72"/>
      <c r="H6" s="81"/>
      <c r="I6" s="72"/>
      <c r="J6" s="72"/>
      <c r="K6" s="72"/>
      <c r="L6" s="81"/>
      <c r="M6" s="72"/>
      <c r="N6" s="81"/>
      <c r="O6" s="72"/>
      <c r="P6" s="72"/>
      <c r="Q6" s="81"/>
      <c r="R6" s="72"/>
      <c r="U6" s="169"/>
      <c r="V6" s="170"/>
    </row>
    <row r="7" spans="1:22" ht="15.75">
      <c r="A7" s="79" t="s">
        <v>305</v>
      </c>
      <c r="B7" s="215">
        <v>1705.8</v>
      </c>
      <c r="C7" s="72">
        <v>1507.3</v>
      </c>
      <c r="D7" s="72">
        <v>9569.6</v>
      </c>
      <c r="E7" s="72">
        <v>142.5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T7" s="167"/>
      <c r="U7" s="168"/>
      <c r="V7" s="170"/>
    </row>
    <row r="8" spans="1:22" ht="15.75">
      <c r="A8" s="79" t="s">
        <v>89</v>
      </c>
      <c r="B8" s="215">
        <v>1379.7</v>
      </c>
      <c r="C8" s="72">
        <v>25000</v>
      </c>
      <c r="D8" s="72">
        <v>26705.9</v>
      </c>
      <c r="E8" s="72">
        <v>3875.9</v>
      </c>
      <c r="F8" s="72"/>
      <c r="G8" s="72"/>
      <c r="H8" s="72"/>
      <c r="I8" s="72"/>
      <c r="J8" s="72"/>
      <c r="K8" s="81"/>
      <c r="L8" s="81"/>
      <c r="M8" s="72"/>
      <c r="N8" s="81"/>
      <c r="O8" s="72"/>
      <c r="P8" s="72"/>
      <c r="Q8" s="72"/>
      <c r="R8" s="81"/>
      <c r="T8" s="167"/>
      <c r="U8" s="168"/>
      <c r="V8" s="170"/>
    </row>
    <row r="9" spans="1:22">
      <c r="A9" s="79" t="s">
        <v>306</v>
      </c>
      <c r="B9" s="215">
        <v>8021.6</v>
      </c>
      <c r="C9" s="72">
        <v>7699.3</v>
      </c>
      <c r="D9" s="72">
        <v>23240.9</v>
      </c>
      <c r="E9" s="72"/>
      <c r="F9" s="72"/>
      <c r="G9" s="72"/>
      <c r="H9" s="72"/>
      <c r="I9" s="81"/>
      <c r="J9" s="72"/>
      <c r="K9" s="72"/>
      <c r="L9" s="72"/>
      <c r="M9" s="72"/>
      <c r="N9" s="72"/>
      <c r="O9" s="72"/>
      <c r="P9" s="81"/>
      <c r="Q9" s="72"/>
      <c r="R9" s="72"/>
      <c r="T9" s="169"/>
      <c r="U9" s="170"/>
      <c r="V9" s="170"/>
    </row>
    <row r="10" spans="1:22">
      <c r="A10" s="79" t="s">
        <v>307</v>
      </c>
      <c r="B10" s="215">
        <v>11863.1</v>
      </c>
      <c r="C10" s="81">
        <v>11663.1</v>
      </c>
      <c r="D10" s="72">
        <v>30274.799999999999</v>
      </c>
      <c r="E10" s="72">
        <v>2290.6</v>
      </c>
      <c r="F10" s="72"/>
      <c r="G10" s="72"/>
      <c r="H10" s="81"/>
      <c r="I10" s="72"/>
      <c r="J10" s="72"/>
      <c r="K10" s="72"/>
      <c r="L10" s="72"/>
      <c r="M10" s="72"/>
      <c r="N10" s="81"/>
      <c r="O10" s="72"/>
      <c r="P10" s="72"/>
      <c r="Q10" s="81"/>
      <c r="R10" s="72"/>
      <c r="T10" s="169"/>
      <c r="U10" s="170"/>
      <c r="V10" s="170"/>
    </row>
    <row r="11" spans="1:22">
      <c r="A11" s="79" t="s">
        <v>308</v>
      </c>
      <c r="B11" s="216">
        <v>1042</v>
      </c>
      <c r="C11" s="81">
        <v>255.2</v>
      </c>
      <c r="D11" s="72">
        <v>46042.6</v>
      </c>
      <c r="E11" s="72"/>
      <c r="F11" s="72"/>
      <c r="G11" s="72"/>
      <c r="H11" s="81"/>
      <c r="I11" s="72"/>
      <c r="J11" s="81"/>
      <c r="K11" s="72"/>
      <c r="L11" s="72"/>
      <c r="M11" s="72"/>
      <c r="N11" s="72"/>
      <c r="O11" s="72"/>
      <c r="P11" s="72"/>
      <c r="Q11" s="72"/>
      <c r="R11" s="72"/>
      <c r="T11" s="169"/>
      <c r="U11" s="170"/>
      <c r="V11" s="170"/>
    </row>
    <row r="12" spans="1:22">
      <c r="A12" s="79" t="s">
        <v>309</v>
      </c>
      <c r="B12" s="215" t="s">
        <v>150</v>
      </c>
      <c r="C12" s="72"/>
      <c r="D12" s="72">
        <v>45134.9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T12" s="169"/>
      <c r="U12" s="170"/>
      <c r="V12" s="170"/>
    </row>
    <row r="13" spans="1:22">
      <c r="A13" s="79" t="s">
        <v>310</v>
      </c>
      <c r="B13" s="215">
        <v>334.2</v>
      </c>
      <c r="C13" s="72">
        <v>332.9</v>
      </c>
      <c r="D13" s="72">
        <v>9845.2000000000007</v>
      </c>
      <c r="E13" s="72">
        <v>7103.5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81"/>
      <c r="R13" s="72"/>
      <c r="T13" s="169"/>
      <c r="U13" s="170"/>
      <c r="V13" s="170"/>
    </row>
    <row r="14" spans="1:22">
      <c r="A14" s="79" t="s">
        <v>311</v>
      </c>
      <c r="B14" s="215">
        <v>9.5</v>
      </c>
      <c r="C14" s="72">
        <v>675</v>
      </c>
      <c r="D14" s="81">
        <v>3613</v>
      </c>
      <c r="E14" s="72"/>
      <c r="F14" s="72"/>
      <c r="G14" s="72"/>
      <c r="H14" s="72"/>
      <c r="I14" s="72"/>
      <c r="J14" s="72"/>
      <c r="K14" s="72"/>
      <c r="L14" s="72"/>
      <c r="M14" s="81"/>
      <c r="N14" s="72"/>
      <c r="O14" s="72"/>
      <c r="P14" s="72"/>
      <c r="Q14" s="72"/>
      <c r="R14" s="72"/>
      <c r="T14" s="169"/>
      <c r="U14" s="170"/>
      <c r="V14" s="170"/>
    </row>
    <row r="15" spans="1:22">
      <c r="A15" s="79" t="s">
        <v>312</v>
      </c>
      <c r="B15" s="215" t="s">
        <v>150</v>
      </c>
      <c r="C15" s="72">
        <v>524.4</v>
      </c>
      <c r="D15" s="72">
        <v>78632.2</v>
      </c>
      <c r="E15" s="72"/>
      <c r="F15" s="72"/>
      <c r="G15" s="72"/>
      <c r="H15" s="72"/>
      <c r="I15" s="72"/>
      <c r="J15" s="81"/>
      <c r="K15" s="72"/>
      <c r="L15" s="72"/>
      <c r="M15" s="72"/>
      <c r="N15" s="72"/>
      <c r="O15" s="72"/>
      <c r="P15" s="81"/>
      <c r="Q15" s="81"/>
      <c r="R15" s="72"/>
      <c r="T15" s="169"/>
      <c r="U15" s="170"/>
      <c r="V15" s="170"/>
    </row>
    <row r="16" spans="1:22">
      <c r="A16" s="79" t="s">
        <v>313</v>
      </c>
      <c r="B16" s="215">
        <v>376.1</v>
      </c>
      <c r="C16" s="72"/>
      <c r="D16" s="72">
        <v>24837.4</v>
      </c>
      <c r="E16" s="72">
        <v>4122.3999999999996</v>
      </c>
      <c r="F16" s="72"/>
      <c r="G16" s="72"/>
      <c r="H16" s="72"/>
      <c r="I16" s="72"/>
      <c r="J16" s="72"/>
      <c r="K16" s="81"/>
      <c r="L16" s="72"/>
      <c r="M16" s="72"/>
      <c r="N16" s="72"/>
      <c r="O16" s="81"/>
      <c r="P16" s="72"/>
      <c r="Q16" s="72"/>
      <c r="R16" s="72"/>
      <c r="T16" s="169"/>
      <c r="U16" s="170"/>
      <c r="V16" s="170"/>
    </row>
    <row r="17" spans="1:22">
      <c r="A17" s="79" t="s">
        <v>94</v>
      </c>
      <c r="B17" s="215" t="s">
        <v>150</v>
      </c>
      <c r="C17" s="72"/>
      <c r="D17" s="72">
        <v>16152.3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T17" s="169"/>
      <c r="U17" s="170"/>
      <c r="V17" s="170"/>
    </row>
    <row r="18" spans="1:22">
      <c r="A18" s="79" t="s">
        <v>314</v>
      </c>
      <c r="B18" s="215" t="s">
        <v>150</v>
      </c>
      <c r="C18" s="72">
        <v>336.8</v>
      </c>
      <c r="D18" s="72">
        <v>13327.7</v>
      </c>
      <c r="E18" s="81">
        <v>864.6</v>
      </c>
      <c r="F18" s="72"/>
      <c r="G18" s="81"/>
      <c r="H18" s="72"/>
      <c r="I18" s="72"/>
      <c r="J18" s="81"/>
      <c r="K18" s="72"/>
      <c r="L18" s="72"/>
      <c r="M18" s="72"/>
      <c r="N18" s="81"/>
      <c r="O18" s="72"/>
      <c r="P18" s="72"/>
      <c r="Q18" s="81"/>
      <c r="R18" s="72"/>
      <c r="T18" s="169"/>
      <c r="U18" s="170"/>
      <c r="V18" s="170"/>
    </row>
    <row r="19" spans="1:22">
      <c r="A19" s="79" t="s">
        <v>315</v>
      </c>
      <c r="B19" s="216">
        <v>12075</v>
      </c>
      <c r="C19" s="81">
        <v>7500</v>
      </c>
      <c r="D19" s="72">
        <v>18143.400000000001</v>
      </c>
      <c r="E19" s="72">
        <v>11584.8</v>
      </c>
      <c r="F19" s="81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81"/>
      <c r="R19" s="72"/>
      <c r="T19" s="169"/>
      <c r="U19" s="170"/>
      <c r="V19" s="170"/>
    </row>
    <row r="20" spans="1:22">
      <c r="A20" s="79" t="s">
        <v>316</v>
      </c>
      <c r="B20" s="215">
        <v>30590.1</v>
      </c>
      <c r="C20" s="72">
        <v>11744.1</v>
      </c>
      <c r="D20" s="72">
        <v>40968.9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81"/>
      <c r="Q20" s="72"/>
      <c r="R20" s="72"/>
      <c r="T20" s="169"/>
      <c r="U20" s="170"/>
    </row>
    <row r="21" spans="1:22">
      <c r="A21" s="79" t="s">
        <v>317</v>
      </c>
      <c r="B21" s="216">
        <v>5500</v>
      </c>
      <c r="C21" s="81">
        <v>5878.6</v>
      </c>
      <c r="D21" s="72">
        <v>10506.5</v>
      </c>
      <c r="E21" s="72">
        <v>12397.4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81"/>
      <c r="Q21" s="72"/>
      <c r="R21" s="72"/>
      <c r="T21" s="169"/>
      <c r="U21" s="170"/>
    </row>
    <row r="22" spans="1:22">
      <c r="A22" s="79" t="s">
        <v>97</v>
      </c>
      <c r="B22" s="215">
        <v>5145.8999999999996</v>
      </c>
      <c r="C22" s="72">
        <v>400</v>
      </c>
      <c r="D22" s="72">
        <v>43329.3</v>
      </c>
      <c r="E22" s="81">
        <v>2840</v>
      </c>
      <c r="F22" s="72"/>
      <c r="G22" s="72"/>
      <c r="H22" s="72"/>
      <c r="I22" s="81"/>
      <c r="J22" s="72"/>
      <c r="K22" s="72"/>
      <c r="L22" s="72"/>
      <c r="M22" s="72"/>
      <c r="N22" s="81"/>
      <c r="O22" s="72"/>
      <c r="P22" s="72"/>
      <c r="Q22" s="72"/>
      <c r="R22" s="72"/>
      <c r="T22" s="169"/>
      <c r="U22" s="170"/>
    </row>
    <row r="23" spans="1:22">
      <c r="A23" s="79" t="s">
        <v>318</v>
      </c>
      <c r="B23" s="215">
        <v>504.5</v>
      </c>
      <c r="C23" s="72"/>
      <c r="D23" s="72">
        <v>18251.900000000001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T23" s="169"/>
      <c r="U23" s="170"/>
    </row>
    <row r="24" spans="1:22">
      <c r="A24" s="79" t="s">
        <v>319</v>
      </c>
      <c r="B24" s="215">
        <v>4841.8999999999996</v>
      </c>
      <c r="C24" s="72"/>
      <c r="D24" s="72">
        <v>43315.4</v>
      </c>
      <c r="E24" s="72">
        <v>5474.1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T24" s="169"/>
      <c r="U24" s="170"/>
    </row>
    <row r="25" spans="1:22">
      <c r="A25" s="79" t="s">
        <v>99</v>
      </c>
      <c r="B25" s="215" t="s">
        <v>150</v>
      </c>
      <c r="C25" s="72"/>
      <c r="D25" s="72">
        <v>2316.5</v>
      </c>
      <c r="E25" s="72"/>
      <c r="F25" s="72"/>
      <c r="G25" s="72"/>
      <c r="H25" s="72"/>
      <c r="I25" s="72"/>
      <c r="J25" s="72"/>
      <c r="K25" s="81"/>
      <c r="L25" s="72"/>
      <c r="M25" s="72"/>
      <c r="N25" s="81"/>
      <c r="O25" s="72"/>
      <c r="P25" s="72"/>
      <c r="Q25" s="72"/>
      <c r="R25" s="72"/>
      <c r="T25" s="169"/>
      <c r="U25" s="170"/>
    </row>
    <row r="26" spans="1:22">
      <c r="A26" s="79" t="s">
        <v>320</v>
      </c>
      <c r="B26" s="216">
        <v>44471</v>
      </c>
      <c r="C26" s="72">
        <v>22590.799999999999</v>
      </c>
      <c r="D26" s="72">
        <v>257619.9</v>
      </c>
      <c r="E26" s="72">
        <v>121425</v>
      </c>
      <c r="F26" s="72"/>
      <c r="G26" s="72"/>
      <c r="H26" s="72"/>
      <c r="I26" s="72"/>
      <c r="J26" s="72"/>
      <c r="K26" s="81"/>
      <c r="L26" s="72"/>
      <c r="M26" s="72"/>
      <c r="N26" s="72"/>
      <c r="O26" s="72"/>
      <c r="P26" s="72"/>
      <c r="Q26" s="72"/>
      <c r="R26" s="72"/>
      <c r="T26" s="169"/>
      <c r="U26" s="170"/>
    </row>
    <row r="27" spans="1:22">
      <c r="A27" s="79" t="s">
        <v>178</v>
      </c>
      <c r="B27" s="215">
        <v>1822.4</v>
      </c>
      <c r="C27" s="72">
        <v>6981.1</v>
      </c>
      <c r="D27" s="72">
        <v>6198.5</v>
      </c>
      <c r="E27" s="72">
        <v>921.6</v>
      </c>
      <c r="F27" s="72"/>
      <c r="G27" s="72"/>
      <c r="H27" s="72"/>
      <c r="I27" s="72"/>
      <c r="J27" s="81"/>
      <c r="K27" s="72"/>
      <c r="L27" s="72"/>
      <c r="M27" s="72"/>
      <c r="N27" s="72"/>
      <c r="O27" s="72"/>
      <c r="P27" s="72"/>
      <c r="Q27" s="72"/>
      <c r="R27" s="72"/>
      <c r="T27" s="169"/>
      <c r="U27" s="170"/>
    </row>
    <row r="28" spans="1:22">
      <c r="A28" s="79" t="s">
        <v>179</v>
      </c>
      <c r="B28" s="215" t="s">
        <v>150</v>
      </c>
      <c r="C28" s="72">
        <v>2293</v>
      </c>
      <c r="D28" s="72">
        <v>3198.3</v>
      </c>
      <c r="E28" s="72">
        <v>1105.9000000000001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T28" s="169"/>
      <c r="U28" s="170"/>
    </row>
    <row r="29" spans="1:22" ht="27" customHeight="1">
      <c r="A29" s="171" t="s">
        <v>321</v>
      </c>
      <c r="B29" s="215">
        <v>12408.4</v>
      </c>
      <c r="C29" s="72">
        <v>1829.7</v>
      </c>
      <c r="D29" s="72">
        <v>52153.3</v>
      </c>
      <c r="E29" s="81">
        <v>32941.199999999997</v>
      </c>
      <c r="F29" s="72"/>
      <c r="G29" s="72"/>
      <c r="H29" s="72"/>
      <c r="I29" s="72"/>
      <c r="J29" s="72"/>
      <c r="K29" s="72"/>
      <c r="L29" s="72"/>
      <c r="M29" s="72"/>
      <c r="N29" s="81"/>
      <c r="O29" s="72"/>
      <c r="P29" s="72"/>
      <c r="Q29" s="72"/>
      <c r="R29" s="72"/>
    </row>
    <row r="31" spans="1:22">
      <c r="D31" s="172"/>
      <c r="E31" s="172"/>
    </row>
  </sheetData>
  <mergeCells count="5">
    <mergeCell ref="A1:R1"/>
    <mergeCell ref="A2:A3"/>
    <mergeCell ref="B2:C2"/>
    <mergeCell ref="D2:E2"/>
    <mergeCell ref="F2:R2"/>
  </mergeCells>
  <pageMargins left="0" right="0" top="0.75" bottom="0.75" header="0.3" footer="0.3"/>
  <pageSetup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6" sqref="H16:I16"/>
    </sheetView>
  </sheetViews>
  <sheetFormatPr defaultRowHeight="15"/>
  <cols>
    <col min="1" max="1" width="47" style="173" customWidth="1"/>
    <col min="2" max="2" width="14.140625" style="181" hidden="1" customWidth="1"/>
    <col min="3" max="4" width="14.140625" style="181" customWidth="1"/>
    <col min="5" max="5" width="13.28515625" style="181" customWidth="1"/>
    <col min="6" max="16384" width="9.140625" style="173"/>
  </cols>
  <sheetData>
    <row r="1" spans="1:5" ht="28.5" customHeight="1">
      <c r="A1" s="325" t="s">
        <v>342</v>
      </c>
      <c r="B1" s="325"/>
      <c r="C1" s="325"/>
      <c r="D1" s="325"/>
      <c r="E1" s="325"/>
    </row>
    <row r="2" spans="1:5" ht="15.75" customHeight="1">
      <c r="A2" s="174" t="s">
        <v>343</v>
      </c>
      <c r="B2" s="133">
        <v>2013</v>
      </c>
      <c r="C2" s="133">
        <v>2015</v>
      </c>
      <c r="D2" s="133">
        <v>2016</v>
      </c>
      <c r="E2" s="175">
        <v>2017</v>
      </c>
    </row>
    <row r="3" spans="1:5">
      <c r="A3" s="176" t="s">
        <v>302</v>
      </c>
      <c r="B3" s="137">
        <v>3380280.7</v>
      </c>
      <c r="C3" s="137">
        <f>SUM(C4:C11)</f>
        <v>1817651.5</v>
      </c>
      <c r="D3" s="137">
        <f t="shared" ref="D3:E3" si="0">SUM(D4:D11)</f>
        <v>1588502.7</v>
      </c>
      <c r="E3" s="137">
        <f t="shared" si="0"/>
        <v>1559477</v>
      </c>
    </row>
    <row r="4" spans="1:5" ht="15.75">
      <c r="A4" s="138" t="s">
        <v>344</v>
      </c>
      <c r="B4" s="177">
        <v>303600</v>
      </c>
      <c r="C4" s="140" t="s">
        <v>150</v>
      </c>
      <c r="D4" s="199" t="s">
        <v>150</v>
      </c>
      <c r="E4" s="200" t="s">
        <v>150</v>
      </c>
    </row>
    <row r="5" spans="1:5" ht="15.75">
      <c r="A5" s="138" t="s">
        <v>345</v>
      </c>
      <c r="B5" s="140">
        <v>1601226.8</v>
      </c>
      <c r="C5" s="140">
        <v>988636</v>
      </c>
      <c r="D5" s="140">
        <v>589576</v>
      </c>
      <c r="E5" s="200">
        <v>988434</v>
      </c>
    </row>
    <row r="6" spans="1:5" ht="15.75">
      <c r="A6" s="138" t="s">
        <v>346</v>
      </c>
      <c r="B6" s="140">
        <v>1236332</v>
      </c>
      <c r="C6" s="140">
        <v>814636.2</v>
      </c>
      <c r="D6" s="140">
        <v>989964.9</v>
      </c>
      <c r="E6" s="200">
        <v>566255</v>
      </c>
    </row>
    <row r="7" spans="1:5" ht="15.75">
      <c r="A7" s="138" t="s">
        <v>347</v>
      </c>
      <c r="B7" s="140">
        <v>3256</v>
      </c>
      <c r="C7" s="140">
        <v>1355</v>
      </c>
      <c r="D7" s="140">
        <v>730</v>
      </c>
      <c r="E7" s="200">
        <v>670</v>
      </c>
    </row>
    <row r="8" spans="1:5" ht="15" hidden="1" customHeight="1">
      <c r="A8" s="138" t="s">
        <v>348</v>
      </c>
      <c r="B8" s="140" t="s">
        <v>150</v>
      </c>
      <c r="C8" s="199"/>
      <c r="D8" s="199"/>
      <c r="E8" s="200"/>
    </row>
    <row r="9" spans="1:5" ht="15" hidden="1" customHeight="1">
      <c r="A9" s="138" t="s">
        <v>349</v>
      </c>
      <c r="B9" s="140" t="s">
        <v>150</v>
      </c>
      <c r="C9" s="199"/>
      <c r="D9" s="199"/>
      <c r="E9" s="200"/>
    </row>
    <row r="10" spans="1:5" ht="15.75">
      <c r="A10" s="138" t="s">
        <v>350</v>
      </c>
      <c r="B10" s="140" t="s">
        <v>150</v>
      </c>
      <c r="C10" s="140">
        <v>10275</v>
      </c>
      <c r="D10" s="140">
        <v>5518</v>
      </c>
      <c r="E10" s="200">
        <v>216</v>
      </c>
    </row>
    <row r="11" spans="1:5" ht="15.75">
      <c r="A11" s="138" t="s">
        <v>351</v>
      </c>
      <c r="B11" s="140">
        <v>13305.9</v>
      </c>
      <c r="C11" s="140">
        <v>2749.3</v>
      </c>
      <c r="D11" s="140">
        <v>2713.8</v>
      </c>
      <c r="E11" s="200">
        <v>3902</v>
      </c>
    </row>
    <row r="12" spans="1:5" ht="15" hidden="1" customHeight="1">
      <c r="A12" s="138" t="s">
        <v>352</v>
      </c>
      <c r="B12" s="140" t="s">
        <v>150</v>
      </c>
      <c r="C12" s="179"/>
      <c r="D12" s="201"/>
      <c r="E12" s="180"/>
    </row>
    <row r="13" spans="1:5" hidden="1">
      <c r="A13" s="138" t="s">
        <v>353</v>
      </c>
      <c r="B13" s="140">
        <v>222560</v>
      </c>
      <c r="C13" s="178"/>
      <c r="D13" s="199"/>
      <c r="E13" s="140" t="s">
        <v>150</v>
      </c>
    </row>
    <row r="14" spans="1:5" ht="15.75">
      <c r="E14" s="200"/>
    </row>
    <row r="15" spans="1:5">
      <c r="D15" s="161"/>
      <c r="E15" s="161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16" sqref="I16"/>
    </sheetView>
  </sheetViews>
  <sheetFormatPr defaultRowHeight="15"/>
  <cols>
    <col min="1" max="1" width="43.42578125" style="132" customWidth="1"/>
    <col min="2" max="2" width="14.140625" style="132" hidden="1" customWidth="1"/>
    <col min="3" max="5" width="14.140625" style="132" customWidth="1"/>
    <col min="6" max="16384" width="9.140625" style="132"/>
  </cols>
  <sheetData>
    <row r="1" spans="1:5" ht="28.5" customHeight="1">
      <c r="A1" s="326" t="s">
        <v>354</v>
      </c>
      <c r="B1" s="326"/>
      <c r="C1" s="326"/>
      <c r="D1" s="326"/>
      <c r="E1" s="326"/>
    </row>
    <row r="2" spans="1:5">
      <c r="A2" s="182" t="s">
        <v>343</v>
      </c>
      <c r="B2" s="133">
        <v>2013</v>
      </c>
      <c r="C2" s="133">
        <v>2015</v>
      </c>
      <c r="D2" s="133">
        <v>2016</v>
      </c>
      <c r="E2" s="134">
        <v>2017</v>
      </c>
    </row>
    <row r="3" spans="1:5">
      <c r="A3" s="160" t="s">
        <v>302</v>
      </c>
      <c r="B3" s="137">
        <v>3363847.9</v>
      </c>
      <c r="C3" s="137">
        <f>SUM(C4:C11)</f>
        <v>1933038.0999999999</v>
      </c>
      <c r="D3" s="137">
        <f t="shared" ref="D3:E3" si="0">SUM(D4:D11)</f>
        <v>1816046.6</v>
      </c>
      <c r="E3" s="137">
        <f t="shared" si="0"/>
        <v>2023833</v>
      </c>
    </row>
    <row r="4" spans="1:5" ht="15.75">
      <c r="A4" s="138" t="s">
        <v>344</v>
      </c>
      <c r="B4" s="183">
        <v>303600</v>
      </c>
      <c r="C4" s="140">
        <v>201000</v>
      </c>
      <c r="D4" s="140">
        <v>389400</v>
      </c>
      <c r="E4" s="200">
        <v>640200</v>
      </c>
    </row>
    <row r="5" spans="1:5" ht="15.75">
      <c r="A5" s="138" t="s">
        <v>345</v>
      </c>
      <c r="B5" s="140">
        <v>1576694</v>
      </c>
      <c r="C5" s="180">
        <v>886673.9</v>
      </c>
      <c r="D5" s="140">
        <v>443258</v>
      </c>
      <c r="E5" s="200">
        <v>361620</v>
      </c>
    </row>
    <row r="6" spans="1:5" ht="15.75">
      <c r="A6" s="138" t="s">
        <v>346</v>
      </c>
      <c r="B6" s="140">
        <v>1244432</v>
      </c>
      <c r="C6" s="180">
        <v>830804.9</v>
      </c>
      <c r="D6" s="180">
        <v>973926.8</v>
      </c>
      <c r="E6" s="200">
        <v>1016777</v>
      </c>
    </row>
    <row r="7" spans="1:5" ht="15.75">
      <c r="A7" s="138" t="s">
        <v>347</v>
      </c>
      <c r="B7" s="140">
        <v>3256</v>
      </c>
      <c r="C7" s="140">
        <v>1005</v>
      </c>
      <c r="D7" s="140">
        <v>1230</v>
      </c>
      <c r="E7" s="200">
        <v>800</v>
      </c>
    </row>
    <row r="8" spans="1:5" ht="15" hidden="1" customHeight="1">
      <c r="A8" s="138" t="s">
        <v>348</v>
      </c>
      <c r="B8" s="180" t="s">
        <v>150</v>
      </c>
      <c r="C8" s="199"/>
      <c r="D8" s="199"/>
      <c r="E8" s="200"/>
    </row>
    <row r="9" spans="1:5" ht="15" hidden="1" customHeight="1">
      <c r="A9" s="138" t="s">
        <v>349</v>
      </c>
      <c r="B9" s="180" t="s">
        <v>150</v>
      </c>
      <c r="C9" s="199"/>
      <c r="D9" s="199"/>
      <c r="E9" s="200"/>
    </row>
    <row r="10" spans="1:5" ht="15.75">
      <c r="A10" s="138" t="s">
        <v>350</v>
      </c>
      <c r="B10" s="180" t="s">
        <v>150</v>
      </c>
      <c r="C10" s="140">
        <v>10805</v>
      </c>
      <c r="D10" s="140">
        <v>5518</v>
      </c>
      <c r="E10" s="200">
        <v>260</v>
      </c>
    </row>
    <row r="11" spans="1:5" ht="15.75">
      <c r="A11" s="138" t="s">
        <v>351</v>
      </c>
      <c r="B11" s="140">
        <v>13305.9</v>
      </c>
      <c r="C11" s="180">
        <v>2749.3</v>
      </c>
      <c r="D11" s="180">
        <v>2713.8</v>
      </c>
      <c r="E11" s="200">
        <v>4176</v>
      </c>
    </row>
    <row r="12" spans="1:5" hidden="1">
      <c r="A12" s="138" t="s">
        <v>355</v>
      </c>
      <c r="B12" s="180" t="s">
        <v>150</v>
      </c>
      <c r="C12" s="178"/>
      <c r="D12" s="178"/>
      <c r="E12" s="180"/>
    </row>
    <row r="13" spans="1:5" ht="15" hidden="1" customHeight="1">
      <c r="A13" s="138" t="s">
        <v>356</v>
      </c>
      <c r="B13" s="180" t="s">
        <v>150</v>
      </c>
      <c r="C13" s="178"/>
      <c r="D13" s="178"/>
      <c r="E13" s="140"/>
    </row>
    <row r="14" spans="1:5" ht="15.75" hidden="1">
      <c r="A14" s="138" t="s">
        <v>357</v>
      </c>
      <c r="B14" s="140">
        <v>222560</v>
      </c>
      <c r="C14" s="178"/>
      <c r="D14" s="178"/>
      <c r="E14"/>
    </row>
    <row r="16" spans="1:5">
      <c r="D16" s="161"/>
      <c r="E16" s="161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NVVR </vt:lpstr>
      <vt:lpstr>negdsen tusuv</vt:lpstr>
      <vt:lpstr>tusuv</vt:lpstr>
      <vt:lpstr>orlogo</vt:lpstr>
      <vt:lpstr>zarlaga</vt:lpstr>
      <vt:lpstr>tatvariin orlogo</vt:lpstr>
      <vt:lpstr>tusviin ur, avlaga</vt:lpstr>
      <vt:lpstr>aj uildveriin uildverlelt</vt:lpstr>
      <vt:lpstr>aj uildveriin borluulalt</vt:lpstr>
      <vt:lpstr>8 (12)</vt:lpstr>
      <vt:lpstr>8 (11)</vt:lpstr>
      <vt:lpstr>une</vt:lpstr>
      <vt:lpstr>Bank</vt:lpstr>
      <vt:lpstr>horogdol aimgiin dungeer</vt:lpstr>
      <vt:lpstr>horsum</vt:lpstr>
      <vt:lpstr>maliin une</vt:lpstr>
      <vt:lpstr>em2</vt:lpstr>
      <vt:lpstr>em4</vt:lpstr>
      <vt:lpstr>em5</vt:lpstr>
      <vt:lpstr>em6</vt:lpstr>
      <vt:lpstr>em7</vt:lpstr>
      <vt:lpstr>gx2</vt:lpstr>
      <vt:lpstr>gx4</vt:lpstr>
      <vt:lpstr>gx5</vt:lpstr>
    </vt:vector>
  </TitlesOfParts>
  <Company>Mongolia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Sarmandakh</cp:lastModifiedBy>
  <cp:lastPrinted>2017-03-15T10:08:51Z</cp:lastPrinted>
  <dcterms:created xsi:type="dcterms:W3CDTF">2009-02-02T03:51:13Z</dcterms:created>
  <dcterms:modified xsi:type="dcterms:W3CDTF">2017-03-15T10:27:18Z</dcterms:modified>
</cp:coreProperties>
</file>