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1760" firstSheet="4" activeTab="4"/>
  </bookViews>
  <sheets>
    <sheet name="em1" sheetId="2" state="hidden" r:id="rId1"/>
    <sheet name="em2" sheetId="5" state="hidden" r:id="rId2"/>
    <sheet name="em3" sheetId="4" state="hidden" r:id="rId3"/>
    <sheet name="em4" sheetId="6" state="hidden" r:id="rId4"/>
    <sheet name="nuur" sheetId="38" r:id="rId5"/>
    <sheet name="negdsen tusuv" sheetId="29" r:id="rId6"/>
    <sheet name="tatvariin orlogo" sheetId="30" r:id="rId7"/>
    <sheet name="tusviin ur, avlaga" sheetId="31" r:id="rId8"/>
    <sheet name="ND1" sheetId="34" r:id="rId9"/>
    <sheet name="ND2" sheetId="35" r:id="rId10"/>
    <sheet name="barilga" sheetId="36" r:id="rId11"/>
    <sheet name="teever holboo" sheetId="37" r:id="rId12"/>
    <sheet name="aj uildveriin uildverlelt" sheetId="32" r:id="rId13"/>
    <sheet name="aj uildveriin borluulalt" sheetId="33" r:id="rId14"/>
    <sheet name="horogdol aimgiin dungeer" sheetId="22" r:id="rId15"/>
    <sheet name="horsum" sheetId="23" r:id="rId16"/>
    <sheet name="Maliin une" sheetId="24" r:id="rId17"/>
    <sheet name="tul" sheetId="25" r:id="rId18"/>
    <sheet name="telsum " sheetId="26" r:id="rId19"/>
    <sheet name="urgats" sheetId="28" r:id="rId20"/>
    <sheet name="ebs " sheetId="27" r:id="rId21"/>
    <sheet name="gx1" sheetId="11" r:id="rId22"/>
    <sheet name="gx2" sheetId="13" r:id="rId23"/>
    <sheet name="gx3" sheetId="14" r:id="rId24"/>
    <sheet name="gx4" sheetId="16" r:id="rId25"/>
    <sheet name="em1 " sheetId="17" r:id="rId26"/>
    <sheet name="em3 " sheetId="19" r:id="rId27"/>
    <sheet name="em2 " sheetId="18" r:id="rId28"/>
    <sheet name="em4 " sheetId="20" r:id="rId29"/>
    <sheet name="Sheet5" sheetId="21" r:id="rId30"/>
  </sheets>
  <externalReferences>
    <externalReference r:id="rId31"/>
  </externalReferences>
  <definedNames>
    <definedName name="_Sort" localSheetId="13" hidden="1">#REF!</definedName>
    <definedName name="_Sort" localSheetId="12" hidden="1">#REF!</definedName>
    <definedName name="_Sort" localSheetId="20" hidden="1">#REF!</definedName>
    <definedName name="_Sort" localSheetId="14" hidden="1">#REF!</definedName>
    <definedName name="_Sort" localSheetId="15" hidden="1">#REF!</definedName>
    <definedName name="_Sort" localSheetId="8" hidden="1">#REF!</definedName>
    <definedName name="_Sort" localSheetId="9" hidden="1">#REF!</definedName>
    <definedName name="_Sort" localSheetId="5" hidden="1">#REF!</definedName>
    <definedName name="_Sort" localSheetId="6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maltaiiiii" localSheetId="13" hidden="1">#REF!</definedName>
    <definedName name="maltaiiiii" localSheetId="12" hidden="1">#REF!</definedName>
    <definedName name="maltaiiiii" localSheetId="5" hidden="1">#REF!</definedName>
    <definedName name="maltaiiiii" localSheetId="6" hidden="1">#REF!</definedName>
    <definedName name="maltaiiiii" localSheetId="11" hidden="1">#REF!</definedName>
    <definedName name="maltaiiiii" localSheetId="7" hidden="1">#REF!</definedName>
    <definedName name="maltaiiiii" hidden="1">#REF!</definedName>
    <definedName name="_xlnm.Print_Titles" localSheetId="10">barilga!$1:$2</definedName>
  </definedNames>
  <calcPr calcId="144525"/>
</workbook>
</file>

<file path=xl/calcChain.xml><?xml version="1.0" encoding="utf-8"?>
<calcChain xmlns="http://schemas.openxmlformats.org/spreadsheetml/2006/main">
  <c r="E7" i="37" l="1"/>
  <c r="E9" i="37"/>
  <c r="E10" i="37"/>
  <c r="E11" i="37"/>
  <c r="E12" i="37"/>
  <c r="E18" i="37"/>
  <c r="E19" i="37"/>
  <c r="E21" i="37"/>
  <c r="E22" i="37"/>
  <c r="G7" i="36"/>
  <c r="C5" i="35"/>
  <c r="D5" i="35"/>
  <c r="B5" i="35" s="1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5" i="34"/>
  <c r="C5" i="34"/>
  <c r="D5" i="34" s="1"/>
  <c r="E5" i="34"/>
  <c r="H5" i="34" s="1"/>
  <c r="F5" i="34"/>
  <c r="D6" i="34"/>
  <c r="G6" i="34"/>
  <c r="H6" i="34"/>
  <c r="I6" i="34"/>
  <c r="D7" i="34"/>
  <c r="G7" i="34"/>
  <c r="H7" i="34"/>
  <c r="I7" i="34"/>
  <c r="D8" i="34"/>
  <c r="G8" i="34"/>
  <c r="H8" i="34"/>
  <c r="I8" i="34"/>
  <c r="D9" i="34"/>
  <c r="G9" i="34"/>
  <c r="H9" i="34"/>
  <c r="I9" i="34"/>
  <c r="D10" i="34"/>
  <c r="G10" i="34"/>
  <c r="H10" i="34"/>
  <c r="I10" i="34"/>
  <c r="D11" i="34"/>
  <c r="G11" i="34"/>
  <c r="H11" i="34"/>
  <c r="I11" i="34"/>
  <c r="D12" i="34"/>
  <c r="G12" i="34"/>
  <c r="H12" i="34"/>
  <c r="I12" i="34"/>
  <c r="D13" i="34"/>
  <c r="G13" i="34"/>
  <c r="H13" i="34"/>
  <c r="I13" i="34"/>
  <c r="D14" i="34"/>
  <c r="G14" i="34"/>
  <c r="H14" i="34"/>
  <c r="I14" i="34"/>
  <c r="D15" i="34"/>
  <c r="G15" i="34"/>
  <c r="H15" i="34"/>
  <c r="I15" i="34"/>
  <c r="D16" i="34"/>
  <c r="G16" i="34"/>
  <c r="H16" i="34"/>
  <c r="I16" i="34"/>
  <c r="D17" i="34"/>
  <c r="G17" i="34"/>
  <c r="H17" i="34"/>
  <c r="I17" i="34"/>
  <c r="D18" i="34"/>
  <c r="G18" i="34"/>
  <c r="H18" i="34"/>
  <c r="I18" i="34"/>
  <c r="D19" i="34"/>
  <c r="G19" i="34"/>
  <c r="H19" i="34"/>
  <c r="I19" i="34"/>
  <c r="D20" i="34"/>
  <c r="G20" i="34"/>
  <c r="H20" i="34"/>
  <c r="I20" i="34"/>
  <c r="D21" i="34"/>
  <c r="G21" i="34"/>
  <c r="H21" i="34"/>
  <c r="I21" i="34"/>
  <c r="D22" i="34"/>
  <c r="G22" i="34"/>
  <c r="H22" i="34"/>
  <c r="I22" i="34"/>
  <c r="D23" i="34"/>
  <c r="G23" i="34"/>
  <c r="H23" i="34"/>
  <c r="I23" i="34"/>
  <c r="D24" i="34"/>
  <c r="G24" i="34"/>
  <c r="H24" i="34"/>
  <c r="I24" i="34"/>
  <c r="D25" i="34"/>
  <c r="G25" i="34"/>
  <c r="H25" i="34"/>
  <c r="I25" i="34"/>
  <c r="D26" i="34"/>
  <c r="G26" i="34"/>
  <c r="H26" i="34"/>
  <c r="I26" i="34"/>
  <c r="D27" i="34"/>
  <c r="G27" i="34"/>
  <c r="H27" i="34"/>
  <c r="I27" i="34"/>
  <c r="D28" i="34"/>
  <c r="G28" i="34"/>
  <c r="H28" i="34"/>
  <c r="I28" i="34"/>
  <c r="D29" i="34"/>
  <c r="G29" i="34"/>
  <c r="H29" i="34"/>
  <c r="I29" i="34"/>
  <c r="I5" i="34" l="1"/>
  <c r="G5" i="34"/>
  <c r="B7" i="28" l="1"/>
  <c r="C7" i="28"/>
  <c r="E7" i="28"/>
  <c r="F7" i="28"/>
  <c r="H7" i="28"/>
  <c r="I7" i="28"/>
  <c r="K7" i="28"/>
  <c r="L7" i="28"/>
  <c r="J8" i="28"/>
  <c r="M8" i="28"/>
  <c r="J9" i="28"/>
  <c r="M9" i="28"/>
  <c r="J10" i="28"/>
  <c r="M10" i="28"/>
  <c r="J11" i="28"/>
  <c r="M11" i="28"/>
  <c r="J12" i="28"/>
  <c r="M12" i="28"/>
  <c r="J13" i="28"/>
  <c r="M13" i="28"/>
  <c r="J14" i="28"/>
  <c r="M14" i="28"/>
  <c r="D15" i="28"/>
  <c r="G15" i="28"/>
  <c r="J15" i="28"/>
  <c r="M15" i="28"/>
  <c r="D16" i="28"/>
  <c r="G16" i="28"/>
  <c r="J16" i="28"/>
  <c r="M16" i="28"/>
  <c r="J17" i="28"/>
  <c r="M17" i="28"/>
  <c r="D18" i="28"/>
  <c r="G18" i="28"/>
  <c r="J18" i="28"/>
  <c r="M18" i="28"/>
  <c r="J19" i="28"/>
  <c r="M19" i="28"/>
  <c r="J20" i="28"/>
  <c r="M20" i="28"/>
  <c r="J21" i="28"/>
  <c r="M21" i="28"/>
  <c r="J22" i="28"/>
  <c r="M22" i="28"/>
  <c r="J23" i="28"/>
  <c r="M23" i="28"/>
  <c r="J25" i="28"/>
  <c r="M25" i="28"/>
  <c r="J26" i="28"/>
  <c r="M26" i="28"/>
  <c r="J27" i="28"/>
  <c r="M27" i="28"/>
  <c r="J28" i="28"/>
  <c r="M28" i="28"/>
  <c r="J29" i="28"/>
  <c r="M29" i="28"/>
  <c r="D30" i="28"/>
  <c r="G30" i="28"/>
  <c r="J30" i="28"/>
  <c r="M30" i="28"/>
  <c r="B6" i="27"/>
  <c r="D6" i="27"/>
  <c r="G6" i="27"/>
  <c r="H6" i="27"/>
  <c r="E7" i="27"/>
  <c r="F7" i="27"/>
  <c r="I7" i="27"/>
  <c r="C8" i="27"/>
  <c r="E8" i="27" s="1"/>
  <c r="F8" i="27"/>
  <c r="I8" i="27"/>
  <c r="E9" i="27"/>
  <c r="F9" i="27"/>
  <c r="I9" i="27"/>
  <c r="E10" i="27"/>
  <c r="F10" i="27"/>
  <c r="I10" i="27"/>
  <c r="E11" i="27"/>
  <c r="F11" i="27"/>
  <c r="I11" i="27"/>
  <c r="E12" i="27"/>
  <c r="F12" i="27"/>
  <c r="I12" i="27"/>
  <c r="E13" i="27"/>
  <c r="F13" i="27"/>
  <c r="I13" i="27"/>
  <c r="E14" i="27"/>
  <c r="F14" i="27"/>
  <c r="I14" i="27"/>
  <c r="E15" i="27"/>
  <c r="F15" i="27"/>
  <c r="I15" i="27"/>
  <c r="E16" i="27"/>
  <c r="F16" i="27"/>
  <c r="I16" i="27"/>
  <c r="E17" i="27"/>
  <c r="F17" i="27"/>
  <c r="I17" i="27"/>
  <c r="E18" i="27"/>
  <c r="F18" i="27"/>
  <c r="I18" i="27"/>
  <c r="E19" i="27"/>
  <c r="F19" i="27"/>
  <c r="I19" i="27"/>
  <c r="E20" i="27"/>
  <c r="F20" i="27"/>
  <c r="I20" i="27"/>
  <c r="E21" i="27"/>
  <c r="F21" i="27"/>
  <c r="I21" i="27"/>
  <c r="E22" i="27"/>
  <c r="F22" i="27"/>
  <c r="I22" i="27"/>
  <c r="E23" i="27"/>
  <c r="F23" i="27"/>
  <c r="I23" i="27"/>
  <c r="E24" i="27"/>
  <c r="F24" i="27"/>
  <c r="I24" i="27"/>
  <c r="E25" i="27"/>
  <c r="F25" i="27"/>
  <c r="I25" i="27"/>
  <c r="E26" i="27"/>
  <c r="F26" i="27"/>
  <c r="I26" i="27"/>
  <c r="E27" i="27"/>
  <c r="F27" i="27"/>
  <c r="I27" i="27"/>
  <c r="E28" i="27"/>
  <c r="F28" i="27"/>
  <c r="I28" i="27"/>
  <c r="E29" i="27"/>
  <c r="F29" i="27"/>
  <c r="I29" i="27"/>
  <c r="I6" i="27" l="1"/>
  <c r="C6" i="27"/>
  <c r="E6" i="27" s="1"/>
  <c r="G7" i="28"/>
  <c r="M7" i="28"/>
  <c r="F6" i="27"/>
  <c r="D7" i="28"/>
  <c r="J7" i="28"/>
  <c r="D7" i="26"/>
  <c r="G7" i="26"/>
  <c r="I7" i="26"/>
  <c r="D8" i="26"/>
  <c r="G8" i="26"/>
  <c r="I8" i="26"/>
  <c r="D9" i="26"/>
  <c r="G9" i="26"/>
  <c r="I9" i="26"/>
  <c r="D10" i="26"/>
  <c r="G10" i="26"/>
  <c r="I10" i="26"/>
  <c r="D11" i="26"/>
  <c r="G11" i="26"/>
  <c r="I11" i="26"/>
  <c r="D12" i="26"/>
  <c r="G12" i="26"/>
  <c r="I12" i="26"/>
  <c r="D13" i="26"/>
  <c r="G13" i="26"/>
  <c r="I13" i="26"/>
  <c r="D14" i="26"/>
  <c r="G14" i="26"/>
  <c r="I14" i="26"/>
  <c r="D15" i="26"/>
  <c r="G15" i="26"/>
  <c r="I15" i="26"/>
  <c r="D16" i="26"/>
  <c r="G16" i="26"/>
  <c r="I16" i="26"/>
  <c r="D17" i="26"/>
  <c r="G17" i="26"/>
  <c r="I17" i="26"/>
  <c r="D18" i="26"/>
  <c r="G18" i="26"/>
  <c r="I18" i="26"/>
  <c r="D19" i="26"/>
  <c r="G19" i="26"/>
  <c r="I19" i="26"/>
  <c r="D20" i="26"/>
  <c r="G20" i="26"/>
  <c r="I20" i="26"/>
  <c r="D21" i="26"/>
  <c r="G21" i="26"/>
  <c r="I21" i="26"/>
  <c r="D22" i="26"/>
  <c r="G22" i="26"/>
  <c r="I22" i="26"/>
  <c r="D23" i="26"/>
  <c r="G23" i="26"/>
  <c r="I23" i="26"/>
  <c r="D24" i="26"/>
  <c r="G24" i="26"/>
  <c r="I24" i="26"/>
  <c r="D25" i="26"/>
  <c r="G25" i="26"/>
  <c r="I25" i="26"/>
  <c r="D26" i="26"/>
  <c r="G26" i="26"/>
  <c r="I26" i="26"/>
  <c r="D27" i="26"/>
  <c r="G27" i="26"/>
  <c r="I27" i="26"/>
  <c r="D28" i="26"/>
  <c r="G28" i="26"/>
  <c r="I28" i="26"/>
  <c r="D29" i="26"/>
  <c r="G29" i="26"/>
  <c r="I29" i="26"/>
  <c r="C30" i="26"/>
  <c r="D30" i="26" s="1"/>
  <c r="F30" i="26"/>
  <c r="G30" i="26" s="1"/>
  <c r="H30" i="26"/>
  <c r="I30" i="26" s="1"/>
  <c r="F9" i="25"/>
  <c r="H9" i="25" s="1"/>
  <c r="F10" i="25"/>
  <c r="H10" i="25" s="1"/>
  <c r="F11" i="25"/>
  <c r="H11" i="25" s="1"/>
  <c r="F12" i="25"/>
  <c r="H12" i="25" s="1"/>
  <c r="F13" i="25"/>
  <c r="H13" i="25" s="1"/>
  <c r="F14" i="25"/>
  <c r="H14" i="25" s="1"/>
  <c r="F17" i="25"/>
  <c r="H17" i="25" s="1"/>
  <c r="F18" i="25"/>
  <c r="H18" i="25" s="1"/>
  <c r="F19" i="25"/>
  <c r="H19" i="25" s="1"/>
  <c r="F20" i="25"/>
  <c r="H20" i="25" s="1"/>
  <c r="F21" i="25"/>
  <c r="H21" i="25" s="1"/>
  <c r="F22" i="25"/>
  <c r="H22" i="25" s="1"/>
  <c r="F25" i="25"/>
  <c r="H25" i="25" s="1"/>
  <c r="F26" i="25"/>
  <c r="H26" i="25" s="1"/>
  <c r="F27" i="25"/>
  <c r="H27" i="25" s="1"/>
  <c r="F28" i="25"/>
  <c r="H28" i="25" s="1"/>
  <c r="F29" i="25"/>
  <c r="H29" i="25" s="1"/>
  <c r="F30" i="25"/>
  <c r="H30" i="25" s="1"/>
  <c r="E5" i="24"/>
  <c r="F5" i="24"/>
  <c r="E6" i="24"/>
  <c r="F6" i="24"/>
  <c r="E7" i="24"/>
  <c r="F7" i="24"/>
  <c r="E8" i="24"/>
  <c r="F8" i="24"/>
  <c r="E9" i="24"/>
  <c r="F9" i="24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F16" i="24"/>
  <c r="E17" i="24"/>
  <c r="F17" i="24"/>
  <c r="E18" i="24"/>
  <c r="F18" i="24"/>
  <c r="E19" i="24"/>
  <c r="F19" i="24"/>
  <c r="E20" i="24"/>
  <c r="F20" i="24"/>
  <c r="E21" i="24"/>
  <c r="F21" i="24"/>
  <c r="E22" i="24"/>
  <c r="F22" i="24"/>
  <c r="E23" i="24"/>
  <c r="F23" i="24"/>
  <c r="E24" i="24"/>
  <c r="F24" i="24"/>
  <c r="E25" i="24"/>
  <c r="F25" i="24"/>
  <c r="E26" i="24"/>
  <c r="F26" i="24"/>
  <c r="E27" i="24"/>
  <c r="F27" i="24"/>
  <c r="E28" i="24"/>
  <c r="F28" i="24"/>
  <c r="E29" i="24"/>
  <c r="F29" i="24"/>
  <c r="E30" i="24"/>
  <c r="F30" i="24"/>
  <c r="E31" i="24"/>
  <c r="F31" i="24"/>
  <c r="E32" i="24"/>
  <c r="F32" i="24"/>
  <c r="E33" i="24"/>
  <c r="F33" i="24"/>
  <c r="E34" i="24"/>
  <c r="F34" i="24"/>
  <c r="E35" i="24"/>
  <c r="F35" i="24"/>
  <c r="E36" i="24"/>
  <c r="F36" i="24"/>
  <c r="E37" i="24"/>
  <c r="F37" i="24"/>
  <c r="E38" i="24"/>
  <c r="F38" i="24"/>
  <c r="E39" i="24"/>
  <c r="F39" i="24"/>
  <c r="F46" i="24"/>
  <c r="E47" i="24"/>
  <c r="F47" i="24"/>
  <c r="E48" i="24"/>
  <c r="F48" i="24"/>
  <c r="F49" i="24"/>
  <c r="F50" i="24"/>
  <c r="F51" i="24"/>
  <c r="F52" i="24"/>
  <c r="E53" i="24"/>
  <c r="F53" i="24"/>
  <c r="F54" i="24"/>
  <c r="F55" i="24"/>
  <c r="E7" i="23"/>
  <c r="F7" i="23"/>
  <c r="H7" i="23"/>
  <c r="E8" i="23"/>
  <c r="F8" i="23"/>
  <c r="H8" i="23"/>
  <c r="E9" i="23"/>
  <c r="F9" i="23"/>
  <c r="H9" i="23"/>
  <c r="E10" i="23"/>
  <c r="F10" i="23"/>
  <c r="H10" i="23"/>
  <c r="E11" i="23"/>
  <c r="F11" i="23"/>
  <c r="H11" i="23"/>
  <c r="E12" i="23"/>
  <c r="F12" i="23"/>
  <c r="H12" i="23"/>
  <c r="E13" i="23"/>
  <c r="F13" i="23"/>
  <c r="H13" i="23"/>
  <c r="E14" i="23"/>
  <c r="F14" i="23"/>
  <c r="H14" i="23"/>
  <c r="E15" i="23"/>
  <c r="F15" i="23"/>
  <c r="H15" i="23"/>
  <c r="E16" i="23"/>
  <c r="F16" i="23"/>
  <c r="H16" i="23"/>
  <c r="E17" i="23"/>
  <c r="F17" i="23"/>
  <c r="H17" i="23"/>
  <c r="E18" i="23"/>
  <c r="F18" i="23"/>
  <c r="H18" i="23"/>
  <c r="E19" i="23"/>
  <c r="F19" i="23"/>
  <c r="H19" i="23"/>
  <c r="E20" i="23"/>
  <c r="F20" i="23"/>
  <c r="H20" i="23"/>
  <c r="E21" i="23"/>
  <c r="F21" i="23"/>
  <c r="H21" i="23"/>
  <c r="E22" i="23"/>
  <c r="F22" i="23"/>
  <c r="H22" i="23"/>
  <c r="E23" i="23"/>
  <c r="F23" i="23"/>
  <c r="H23" i="23"/>
  <c r="E24" i="23"/>
  <c r="F24" i="23"/>
  <c r="H24" i="23"/>
  <c r="E25" i="23"/>
  <c r="F25" i="23"/>
  <c r="H25" i="23"/>
  <c r="E26" i="23"/>
  <c r="F26" i="23"/>
  <c r="H26" i="23"/>
  <c r="E27" i="23"/>
  <c r="F27" i="23"/>
  <c r="H27" i="23"/>
  <c r="E28" i="23"/>
  <c r="F28" i="23"/>
  <c r="H28" i="23"/>
  <c r="E29" i="23"/>
  <c r="F29" i="23"/>
  <c r="H29" i="23"/>
  <c r="B30" i="23"/>
  <c r="F30" i="23" s="1"/>
  <c r="D30" i="23"/>
  <c r="E30" i="23"/>
  <c r="G30" i="23"/>
  <c r="H30" i="23" s="1"/>
  <c r="F6" i="22"/>
  <c r="H6" i="22" s="1"/>
  <c r="F7" i="22"/>
  <c r="H7" i="22" s="1"/>
  <c r="F8" i="22"/>
  <c r="H8" i="22" s="1"/>
  <c r="F9" i="22"/>
  <c r="H9" i="22" s="1"/>
  <c r="F10" i="22"/>
  <c r="H10" i="22" s="1"/>
  <c r="F11" i="22"/>
  <c r="H11" i="22" s="1"/>
  <c r="F14" i="22"/>
  <c r="H14" i="22" s="1"/>
  <c r="F16" i="22"/>
  <c r="H16" i="22" s="1"/>
  <c r="L16" i="22"/>
  <c r="F17" i="22"/>
  <c r="H17" i="22" s="1"/>
  <c r="L17" i="22"/>
  <c r="F18" i="22"/>
  <c r="H18" i="22"/>
  <c r="L18" i="22"/>
  <c r="F19" i="22"/>
  <c r="H19" i="22" s="1"/>
  <c r="L19" i="22"/>
  <c r="F20" i="22"/>
  <c r="H20" i="22" s="1"/>
  <c r="L20" i="22"/>
  <c r="F21" i="22"/>
  <c r="H21" i="22" s="1"/>
  <c r="L21" i="22"/>
  <c r="B4" i="20" l="1"/>
  <c r="C4" i="20"/>
  <c r="D4" i="20"/>
  <c r="E4" i="20"/>
  <c r="F4" i="20"/>
  <c r="G4" i="20"/>
  <c r="H4" i="20"/>
  <c r="I4" i="20"/>
  <c r="J4" i="20"/>
  <c r="K4" i="20"/>
  <c r="L4" i="20"/>
  <c r="M4" i="20"/>
  <c r="B4" i="19"/>
  <c r="C4" i="19"/>
  <c r="D4" i="19"/>
  <c r="E4" i="19"/>
  <c r="F4" i="19"/>
  <c r="G4" i="19"/>
  <c r="B3" i="18"/>
  <c r="C3" i="18"/>
  <c r="D3" i="18"/>
  <c r="E3" i="18"/>
  <c r="F3" i="18"/>
  <c r="G3" i="18"/>
  <c r="B6" i="17"/>
  <c r="C6" i="17"/>
  <c r="D6" i="17"/>
  <c r="E6" i="17"/>
  <c r="F6" i="17"/>
  <c r="G6" i="17"/>
  <c r="H6" i="17"/>
  <c r="I6" i="17"/>
  <c r="J6" i="17"/>
  <c r="K6" i="17"/>
  <c r="L6" i="17"/>
  <c r="M6" i="17"/>
  <c r="C5" i="2" l="1"/>
  <c r="D5" i="2"/>
  <c r="E5" i="2"/>
  <c r="F5" i="2"/>
  <c r="G5" i="2"/>
  <c r="H5" i="2"/>
  <c r="I5" i="2"/>
  <c r="J5" i="2"/>
  <c r="B5" i="2"/>
  <c r="C4" i="6" l="1"/>
  <c r="D4" i="6"/>
  <c r="E4" i="6"/>
  <c r="F4" i="6"/>
  <c r="G4" i="6"/>
  <c r="H4" i="6"/>
  <c r="I4" i="6"/>
  <c r="B4" i="6"/>
  <c r="C3" i="4"/>
  <c r="D3" i="4"/>
  <c r="E3" i="4"/>
  <c r="F3" i="4"/>
  <c r="B3" i="4"/>
  <c r="B3" i="5"/>
  <c r="C3" i="5"/>
  <c r="D3" i="5"/>
  <c r="E3" i="5"/>
  <c r="F3" i="5"/>
</calcChain>
</file>

<file path=xl/comments1.xml><?xml version="1.0" encoding="utf-8"?>
<comments xmlns="http://schemas.openxmlformats.org/spreadsheetml/2006/main">
  <authors>
    <author>Badamgarav</author>
  </authors>
  <commentList>
    <comment ref="A27" authorId="0">
      <text>
        <r>
          <rPr>
            <b/>
            <sz val="9"/>
            <color indexed="81"/>
            <rFont val="Tahoma"/>
            <family val="2"/>
          </rPr>
          <t>Badamgarav: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Badamgarav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Badamgarav: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<sst xmlns="http://schemas.openxmlformats.org/spreadsheetml/2006/main" count="1124" uniqueCount="437">
  <si>
    <t>Нас барсан хүний тоо</t>
  </si>
  <si>
    <t>Үзүүлэлт</t>
  </si>
  <si>
    <t>амаржсан эхийн тоо</t>
  </si>
  <si>
    <t>төрсөн хүүхэд</t>
  </si>
  <si>
    <t>Бүгд</t>
  </si>
  <si>
    <t>Эмэгтэй</t>
  </si>
  <si>
    <t>Алаг-Эрдэнэ</t>
  </si>
  <si>
    <t>Арбулаг</t>
  </si>
  <si>
    <t>Баянзүрх</t>
  </si>
  <si>
    <t>Бүрэнтогтох</t>
  </si>
  <si>
    <t>Галт</t>
  </si>
  <si>
    <t>Жаргалант</t>
  </si>
  <si>
    <t>Их-Уул</t>
  </si>
  <si>
    <t>Ðашаант</t>
  </si>
  <si>
    <t>Ðэнчинлхүмбэ</t>
  </si>
  <si>
    <t>Тариалан</t>
  </si>
  <si>
    <t>Тосонцэнгэл</t>
  </si>
  <si>
    <t>Төмөрбулаг</t>
  </si>
  <si>
    <t>Түнэл</t>
  </si>
  <si>
    <t>Улаан-Уул</t>
  </si>
  <si>
    <t>Ханх</t>
  </si>
  <si>
    <t>Цагаан-Уул</t>
  </si>
  <si>
    <t>Цагаан-Үүр</t>
  </si>
  <si>
    <t>Цэцэрлэг</t>
  </si>
  <si>
    <t>×андмань-Өндөр</t>
  </si>
  <si>
    <t>Øинэ-Идэр</t>
  </si>
  <si>
    <t>Хатгал</t>
  </si>
  <si>
    <t>Мөрөн</t>
  </si>
  <si>
    <t>Эрдэнэбулган</t>
  </si>
  <si>
    <t>Цагааннуур</t>
  </si>
  <si>
    <t>Осол гэмтлийн нас баралт</t>
  </si>
  <si>
    <t>Хорт хавдрын нас баралт</t>
  </si>
  <si>
    <t>Нийт бүртгэгдсэн гэмт хэрэг</t>
  </si>
  <si>
    <t>Хэрэгт холбогдсон хүн</t>
  </si>
  <si>
    <t>Үүнээс:</t>
  </si>
  <si>
    <t xml:space="preserve">               Эмэгтэй</t>
  </si>
  <si>
    <t xml:space="preserve">АМАРЖСАН ЭХ, ТӨРСӨН ХҮҮХДИЙН ТОО, хүйс, сумаар </t>
  </si>
  <si>
    <t xml:space="preserve">ХАЛДВАРТ ӨВЧНӨӨР ӨВЧЛӨГЧИД, сумаар </t>
  </si>
  <si>
    <t xml:space="preserve">ХАЛДВАРТ ӨВЧНӨӨР ӨВЧЛӨГЧИД, өвчний төрлөөр </t>
  </si>
  <si>
    <t xml:space="preserve">ГЭМТ ХЭРГИЙН УЛМААС ХОХИРСОН ИРГЭД, хүйсээр </t>
  </si>
  <si>
    <t>ГЭМТ ХЭРГИЙН УЛМААС ХОХИРСОН ИРГЭД, насны ангилалаар</t>
  </si>
  <si>
    <t>ГЭМТ ХЭРГИЙН УЛМААС НАС БАРСАН, ГЭМТСЭН ИРГЭД</t>
  </si>
  <si>
    <t xml:space="preserve">ГЭМТ ХЭРЭГТ ХОЛБОГДСОН ИРГЭД, хүйсээр </t>
  </si>
  <si>
    <t>ГЭМТ ХЭРЭГТ ХОЛБОГДСОН ИРГЭД, насны ангилалаар</t>
  </si>
  <si>
    <t>ГЭМТ ХЭРЭГТ ХОЛБОГДСОН ИРГЭД, боловсролын түвшингээр</t>
  </si>
  <si>
    <t>Үүнээс:эмэгтэй</t>
  </si>
  <si>
    <t xml:space="preserve">        15 хүртэлх насны</t>
  </si>
  <si>
    <t xml:space="preserve">        16-29 насны</t>
  </si>
  <si>
    <t xml:space="preserve">        Дээд</t>
  </si>
  <si>
    <t xml:space="preserve">        Тусгай дунд</t>
  </si>
  <si>
    <t xml:space="preserve">        Дунд</t>
  </si>
  <si>
    <t xml:space="preserve">        Суурь</t>
  </si>
  <si>
    <t xml:space="preserve">        Бага</t>
  </si>
  <si>
    <t xml:space="preserve">        Боловсролгүй</t>
  </si>
  <si>
    <t>ГЭМТ ХЭРГИЙН УЛМААС ХОХИРСОН ИРГЭД, нийгмийн байдал</t>
  </si>
  <si>
    <t xml:space="preserve">        Төрийн албан хаагч</t>
  </si>
  <si>
    <t xml:space="preserve">        Хувийн хэвшилд ажиллагч</t>
  </si>
  <si>
    <t xml:space="preserve">        Хувиараа хөдөлмөр эрхэлдэг</t>
  </si>
  <si>
    <t xml:space="preserve">        Малчин</t>
  </si>
  <si>
    <t xml:space="preserve">        Оюутан сурагч</t>
  </si>
  <si>
    <t xml:space="preserve">        Сургууль завсардсан</t>
  </si>
  <si>
    <t xml:space="preserve">        Ажилгүй</t>
  </si>
  <si>
    <t xml:space="preserve">        17 хүртэлх насны</t>
  </si>
  <si>
    <t xml:space="preserve">        18-34 насны</t>
  </si>
  <si>
    <t xml:space="preserve">       35-49 насны</t>
  </si>
  <si>
    <t xml:space="preserve">       50-аас дээш насны</t>
  </si>
  <si>
    <t>ГЭМТ ХЭРЭГТ ХОЛБОГДСОН ИРГЭД, нийгмийн байдлаар</t>
  </si>
  <si>
    <t xml:space="preserve">       Гэмт хэрэгт холбогдсон иргэд</t>
  </si>
  <si>
    <t xml:space="preserve">         Нас барсан хүний тоо</t>
  </si>
  <si>
    <t xml:space="preserve">         Гэмтсэн хүний тоо</t>
  </si>
  <si>
    <t xml:space="preserve">         Хохирсон нийт иргэн</t>
  </si>
  <si>
    <t>Á¿ãä</t>
  </si>
  <si>
    <t>- Õ¿íñíýýñ ãàðàëòàé áàêòåðò õîðäëîãî</t>
  </si>
  <si>
    <t>- Ãåïàòèò</t>
  </si>
  <si>
    <t>- Ìýíýí</t>
  </si>
  <si>
    <t>- Öóñàí ñóóëãà</t>
  </si>
  <si>
    <t>- Ñàõóó</t>
  </si>
  <si>
    <t>- Áàëíàä</t>
  </si>
  <si>
    <t>- Óëààíóóä</t>
  </si>
  <si>
    <t>- Óëààнбурхан</t>
  </si>
  <si>
    <t>- Ñàëõèí öýöýã</t>
  </si>
  <si>
    <t>- Òýìá¿¿</t>
  </si>
  <si>
    <t>- Ñ¿ðüåý</t>
  </si>
  <si>
    <t>- Çàã õ¿éòýí</t>
  </si>
  <si>
    <t>- Òðèõîìèíàç</t>
  </si>
  <si>
    <t>- Ãàõàé õàâäàð</t>
  </si>
  <si>
    <t>- Áðóöåëë¸ç</t>
  </si>
  <si>
    <t>- ÁÇ ìººãºíöºð</t>
  </si>
  <si>
    <t>- ¨ëîì</t>
  </si>
  <si>
    <t>- Áîîì</t>
  </si>
  <si>
    <t>- Õåðâèñ</t>
  </si>
  <si>
    <t xml:space="preserve">   - ÁÇÄ áóñàä õàëäâàð</t>
  </si>
  <si>
    <t>- Õóðö õàëäâàðò íàñ áàðàëò</t>
  </si>
  <si>
    <t>- Íÿðàéí ¿æèë õàëäâàð</t>
  </si>
  <si>
    <t>- Õà÷èãò áîððåëèîç</t>
  </si>
  <si>
    <t>- Ãàð õºë àìíû ºâ÷èí</t>
  </si>
  <si>
    <t>- Õà÷èãò ýíöåôàëèò</t>
  </si>
  <si>
    <t>- Õà÷èãò ðèêåòòèîç</t>
  </si>
  <si>
    <t>- Тарваган тахал</t>
  </si>
  <si>
    <t>- Татран</t>
  </si>
  <si>
    <t>- Ñàëüìîíåëëёз</t>
  </si>
  <si>
    <t xml:space="preserve">       30-49 насны</t>
  </si>
  <si>
    <t xml:space="preserve">        Төрийн бус байгууллагын ажилтан</t>
  </si>
  <si>
    <t xml:space="preserve">        Хоригдол</t>
  </si>
  <si>
    <t>Хүний амь бие, эрүүл мэндийн эсрэг ГХ/91-107/</t>
  </si>
  <si>
    <t>Хүн амын эрүүл мэндийн эсрэг ГХ /192-201/</t>
  </si>
  <si>
    <t>Өмчлөх эрхийн эсрэг ГХ /145-155/</t>
  </si>
  <si>
    <t>Хүчингийн гэмт хэрэг /126/</t>
  </si>
  <si>
    <t>Байгаль хамгаалах журмын эсрэг ГХ /202-214/</t>
  </si>
  <si>
    <t xml:space="preserve">        Тэнэмэл</t>
  </si>
  <si>
    <t xml:space="preserve">     Хүн амины гэмт хэрэг</t>
  </si>
  <si>
    <t xml:space="preserve">     Бусдын бие махбодид гэмтэл учруулах ГХ /96-100/</t>
  </si>
  <si>
    <t xml:space="preserve">     Залилан мэхлэх /148/</t>
  </si>
  <si>
    <t xml:space="preserve">     Дээрэмдэх /147/</t>
  </si>
  <si>
    <t xml:space="preserve">     Бусдын эд хөрөнгийг хулгайлах /145/</t>
  </si>
  <si>
    <t xml:space="preserve">          Малын хулгай</t>
  </si>
  <si>
    <t xml:space="preserve">          Хувийн өмчийн хулгай </t>
  </si>
  <si>
    <t xml:space="preserve">          Бусдыг амиа хорлоход хүргэх</t>
  </si>
  <si>
    <t xml:space="preserve">          Бусдыг болгоомжгүй алах</t>
  </si>
  <si>
    <t xml:space="preserve">     Булаах /146/</t>
  </si>
  <si>
    <t xml:space="preserve">          Авто тээврийн хэрэгслийн хулгай</t>
  </si>
  <si>
    <t xml:space="preserve">     Ойн тухай хууль тогтоомж зөрчих</t>
  </si>
  <si>
    <t xml:space="preserve">     Ан агнуурын тухай хууль тогтоомж зөрчих</t>
  </si>
  <si>
    <t>ЗАХИРГААНЫ ЗӨРЧИЛ</t>
  </si>
  <si>
    <t>ЗАХИРГААНЫ ХАРИУЦЛАГЫН ХУУЛИАР</t>
  </si>
  <si>
    <t xml:space="preserve">          Баривчлагдсан</t>
  </si>
  <si>
    <t xml:space="preserve">          Эрүүлжүүлэгдсэн</t>
  </si>
  <si>
    <t>Торгууль</t>
  </si>
  <si>
    <t xml:space="preserve">        Хүн</t>
  </si>
  <si>
    <t xml:space="preserve">        Торгуулийн хэмжээ</t>
  </si>
  <si>
    <t xml:space="preserve">        Согтуугаар үйлдсэн</t>
  </si>
  <si>
    <t xml:space="preserve">        Галт зэвсгээр үйлдэгдсэн</t>
  </si>
  <si>
    <t xml:space="preserve">       Бүлэглэн үйлдсэн</t>
  </si>
  <si>
    <t xml:space="preserve">       Насанд хүрээгүй хүмүүс үйлдсэн</t>
  </si>
  <si>
    <t xml:space="preserve">       Эмэгтэй хүн оролцсон</t>
  </si>
  <si>
    <t>Хэрэг</t>
  </si>
  <si>
    <t>Хүн</t>
  </si>
  <si>
    <t>ГЭМТ ХЭРЭГ, үйлдэгдсэн байдлаар</t>
  </si>
  <si>
    <t>- Улаан сэргэнэ</t>
  </si>
  <si>
    <t>ЭХИЙН ЭНДЭГДЭЛ</t>
  </si>
  <si>
    <t>Бодит тоо</t>
  </si>
  <si>
    <t>100000 амьд төрөлтөд</t>
  </si>
  <si>
    <t xml:space="preserve">     - Óëààнбурхны нас баралт</t>
  </si>
  <si>
    <t xml:space="preserve">       - Ãåïàòèòийн нас баралт</t>
  </si>
  <si>
    <t xml:space="preserve">     - Ñ¿ðüåýгийн нас баралт</t>
  </si>
  <si>
    <t xml:space="preserve">     - Үүнээс төрөлхийн тэмбүү</t>
  </si>
  <si>
    <t>Үүнээс эмнэлэгт нас барсан</t>
  </si>
  <si>
    <t>ТХХБаЖ-ын эсрэг гэмт хэрэг /215-225/</t>
  </si>
  <si>
    <t>Танхайн гэмт хэрэг /177-191/</t>
  </si>
  <si>
    <t>- Арьс ìººãºíöºðдөх</t>
  </si>
  <si>
    <t>- Хамуу</t>
  </si>
  <si>
    <t xml:space="preserve">          Бусад</t>
  </si>
  <si>
    <t xml:space="preserve">        Хугацаат цэргийн албан хаагч</t>
  </si>
  <si>
    <t>НАС БАРСАН ХҮНИЙ ТОО, сумаар, шалтгаанаар</t>
  </si>
  <si>
    <t>АЙМГИЙН ХЭМЖЭЭНД БҮРТГЭГДСЭН ГЭМТ ХЭРГИЙН ТОО, хэргийн ангилал, төрлөөр</t>
  </si>
  <si>
    <t xml:space="preserve"> </t>
  </si>
  <si>
    <t>Ямаа</t>
  </si>
  <si>
    <t>Хонь</t>
  </si>
  <si>
    <t>Үхэр</t>
  </si>
  <si>
    <t>Адуу</t>
  </si>
  <si>
    <t>Тэмээ</t>
  </si>
  <si>
    <t>Оны эхний малд том малын хорогдлын эзлэх хувь</t>
  </si>
  <si>
    <t>Өвчнөөр хорогдсон мал, мян.толгой</t>
  </si>
  <si>
    <t>Хорогдсон том мал, мян.толгой</t>
  </si>
  <si>
    <t>Дунджаас зөрүү</t>
  </si>
  <si>
    <t>Дундаж</t>
  </si>
  <si>
    <t>ТОМ МАЛЫН ЗҮЙ БУСЫН ХОРОГДОЛ</t>
  </si>
  <si>
    <t>Шинэ-Идэр</t>
  </si>
  <si>
    <t>Чандмань-Өндөр</t>
  </si>
  <si>
    <t>Рэнчинлхүмбэ</t>
  </si>
  <si>
    <t>Рашаант</t>
  </si>
  <si>
    <t>Хорогдолд эзлэх хувь</t>
  </si>
  <si>
    <t>Тоо</t>
  </si>
  <si>
    <t>Зөрүү+,-</t>
  </si>
  <si>
    <t>Оны эхний малд эклэх хувь</t>
  </si>
  <si>
    <t>Оны эхний малд эзлэх хувь</t>
  </si>
  <si>
    <t>өвчнөөр</t>
  </si>
  <si>
    <t>ЗҮЙ БУСААР ХОРОГДСОН ТОМ МАЛ, сумаар , толгойгоор</t>
  </si>
  <si>
    <t>Ямааны ноолуургүй арьс</t>
  </si>
  <si>
    <t>Хонины ноостой нэхий</t>
  </si>
  <si>
    <t xml:space="preserve">   2.3 метрээс дээш хэмжээтэй шир</t>
  </si>
  <si>
    <t xml:space="preserve">   1.8-2.3 метрийн хэмжээтэй шир</t>
  </si>
  <si>
    <t>Адууны шир</t>
  </si>
  <si>
    <t xml:space="preserve">   Адууны сүүл</t>
  </si>
  <si>
    <t xml:space="preserve">   Адууны дэл</t>
  </si>
  <si>
    <t>Хонины ноос</t>
  </si>
  <si>
    <t>Бор ноолуур</t>
  </si>
  <si>
    <t>Цагаан ноолуур</t>
  </si>
  <si>
    <t>Богийн сүү</t>
  </si>
  <si>
    <t>Өссөн, буурсан  +-</t>
  </si>
  <si>
    <t>Өссөн буурсан хувь</t>
  </si>
  <si>
    <t>Өмнөх оноос</t>
  </si>
  <si>
    <t>Төрөл</t>
  </si>
  <si>
    <t>ХАА-Н БҮТЭЭГДЭХҮҮНИЙ ҮНЭ</t>
  </si>
  <si>
    <t xml:space="preserve">   Эм ишиг</t>
  </si>
  <si>
    <t xml:space="preserve">   Эр ишиг</t>
  </si>
  <si>
    <t xml:space="preserve">   Эм борлон</t>
  </si>
  <si>
    <t xml:space="preserve">   Эр борлон</t>
  </si>
  <si>
    <t xml:space="preserve">   Эм ямаа</t>
  </si>
  <si>
    <t xml:space="preserve">   Эр ямаа</t>
  </si>
  <si>
    <t>Ухна</t>
  </si>
  <si>
    <t xml:space="preserve">   Эм хурга</t>
  </si>
  <si>
    <t xml:space="preserve">   Эр хурга</t>
  </si>
  <si>
    <t xml:space="preserve">   Эм төлөг</t>
  </si>
  <si>
    <t xml:space="preserve">   Эр төлөг</t>
  </si>
  <si>
    <t xml:space="preserve">   Эм хонь</t>
  </si>
  <si>
    <t xml:space="preserve">   Эр хонь</t>
  </si>
  <si>
    <t>Хуц</t>
  </si>
  <si>
    <t xml:space="preserve">   Эм тугал</t>
  </si>
  <si>
    <t xml:space="preserve">   Эр тугал</t>
  </si>
  <si>
    <t xml:space="preserve">   Шүдлэн гунж</t>
  </si>
  <si>
    <t xml:space="preserve">   Шүдлэн эр үхэр</t>
  </si>
  <si>
    <t xml:space="preserve">   Хязаалан дөнж</t>
  </si>
  <si>
    <t xml:space="preserve">   Хязаалан шар</t>
  </si>
  <si>
    <t>Бух</t>
  </si>
  <si>
    <t xml:space="preserve">   Эм унага</t>
  </si>
  <si>
    <t xml:space="preserve">   Эр унага</t>
  </si>
  <si>
    <t xml:space="preserve">   Шүдлэн байдас</t>
  </si>
  <si>
    <t xml:space="preserve">   Шүдлэн үрээ</t>
  </si>
  <si>
    <t xml:space="preserve">   Соёолон гүү</t>
  </si>
  <si>
    <t xml:space="preserve">   Соёолон үрээ</t>
  </si>
  <si>
    <t>Азарга</t>
  </si>
  <si>
    <t xml:space="preserve">   Эм ботго</t>
  </si>
  <si>
    <t xml:space="preserve">   Эр ботго</t>
  </si>
  <si>
    <t xml:space="preserve">   Эм шилбэ</t>
  </si>
  <si>
    <t xml:space="preserve">   Эр шилбэ</t>
  </si>
  <si>
    <t xml:space="preserve">   Нас гүйцсэн ингэ</t>
  </si>
  <si>
    <t xml:space="preserve">   Нас гүйцсэн ат</t>
  </si>
  <si>
    <t>Буур</t>
  </si>
  <si>
    <t>МАЛЫН ҮНЭ, аймгийн дунджаар</t>
  </si>
  <si>
    <t>Ишиг</t>
  </si>
  <si>
    <t>Хурга</t>
  </si>
  <si>
    <t>Тугал</t>
  </si>
  <si>
    <t>Унага</t>
  </si>
  <si>
    <t>Ботго</t>
  </si>
  <si>
    <t>Бойжилтийн хувь</t>
  </si>
  <si>
    <t>Хорогдсон төл, мян.тол</t>
  </si>
  <si>
    <t>Бойжсон төл, мян.тол</t>
  </si>
  <si>
    <t>Зөрүү</t>
  </si>
  <si>
    <t>Эхний 9 сар</t>
  </si>
  <si>
    <t>ТӨЛ БОЙЖИЛТ, төрлөөр, мянган толгойгоор</t>
  </si>
  <si>
    <t>x</t>
  </si>
  <si>
    <t>Дүн</t>
  </si>
  <si>
    <t>Зөрүү +, -</t>
  </si>
  <si>
    <t>09-р сар</t>
  </si>
  <si>
    <t>Төллөлтийн хувь</t>
  </si>
  <si>
    <t>Бойжиж буй төл</t>
  </si>
  <si>
    <t>Хорогдсон төл</t>
  </si>
  <si>
    <t>Төллөсөн эх</t>
  </si>
  <si>
    <t>Сумын нэр</t>
  </si>
  <si>
    <t>Д.д</t>
  </si>
  <si>
    <t>ТӨЛ БОЙЖИЛТ, сумаар, толгойгоор</t>
  </si>
  <si>
    <t>Ýðäýíýáóëãàí</t>
  </si>
  <si>
    <t>Øèíý-Èäýð</t>
  </si>
  <si>
    <t>×àíäìàíü-ªíäºð</t>
  </si>
  <si>
    <t>Öýöýðëýã</t>
  </si>
  <si>
    <t>Öàãààí-¯¿ð</t>
  </si>
  <si>
    <t>Öàãààí-Óóë</t>
  </si>
  <si>
    <t>Öàãààííóóð</t>
  </si>
  <si>
    <t>Õàíõ</t>
  </si>
  <si>
    <t>Óëààí-Óóë</t>
  </si>
  <si>
    <t>Ò¿íýë</t>
  </si>
  <si>
    <t>Òºìºðáóëàã</t>
  </si>
  <si>
    <t>Òîñîíöýíãýë</t>
  </si>
  <si>
    <t>Òàðèàëàí</t>
  </si>
  <si>
    <t>Ðýí÷èíëõ¿ìáý</t>
  </si>
  <si>
    <t>Ðàøààíò</t>
  </si>
  <si>
    <t>Èõ-Óóë</t>
  </si>
  <si>
    <t>Æàðãàëàíò</t>
  </si>
  <si>
    <t>Ãàëò</t>
  </si>
  <si>
    <t>Á¿ðýíòîãòîõ</t>
  </si>
  <si>
    <t>Áàÿíç¿ðõ</t>
  </si>
  <si>
    <t>Àðáóëàã</t>
  </si>
  <si>
    <t>Àëàã-Ýðäýíý</t>
  </si>
  <si>
    <t>Ìºðºí</t>
  </si>
  <si>
    <t>Õóâü</t>
  </si>
  <si>
    <t>Ã¿éöýòãýë</t>
  </si>
  <si>
    <t>Äààëãàâàð</t>
  </si>
  <si>
    <t>Ãàð òýæýýë</t>
  </si>
  <si>
    <t>2016 îíîîñ çºð¿¿</t>
  </si>
  <si>
    <t>ªâñ</t>
  </si>
  <si>
    <t>Ñóìäûí íýðñ</t>
  </si>
  <si>
    <t>ÀÉÌÃÈÉÍ  ªÂÑ  ÕÀÄËÀÍ,ÒÝÆÝÝË  ÁÝËÒÃÝËÒ  /òîíí/</t>
  </si>
  <si>
    <t>Çºð¿¿</t>
  </si>
  <si>
    <t>Çºð¿¿ +, -</t>
  </si>
  <si>
    <t>Õ¿íñíèé íîãîî</t>
  </si>
  <si>
    <t>Òºìñ</t>
  </si>
  <si>
    <t>Óëààí áóóäàé</t>
  </si>
  <si>
    <t>¯ð òàðèà</t>
  </si>
  <si>
    <t>тонн</t>
  </si>
  <si>
    <t>ÓÐÃÀÖ ÕÓÐÀÀËÒ, сумаар</t>
  </si>
  <si>
    <t xml:space="preserve">                 Дүн</t>
  </si>
  <si>
    <t xml:space="preserve">      5. Бусад зардал</t>
  </si>
  <si>
    <t xml:space="preserve">      4. Татаас ба урсгал шилжүүлэг</t>
  </si>
  <si>
    <t xml:space="preserve">      3. Бараа гүйлгээний бусад</t>
  </si>
  <si>
    <t xml:space="preserve">      2. Нийгмийн даатгалын шимтгэлд</t>
  </si>
  <si>
    <t xml:space="preserve">      1. Цалин хөлсөнд</t>
  </si>
  <si>
    <t xml:space="preserve">    Б.ÇАÐËАГА</t>
  </si>
  <si>
    <t xml:space="preserve"> Y Хөрөнгийн орлого</t>
  </si>
  <si>
    <t xml:space="preserve">          Бусад орлого</t>
  </si>
  <si>
    <t xml:space="preserve">          Хүү, торгуулийн орлого</t>
  </si>
  <si>
    <t>IY татварын бус орлого</t>
  </si>
  <si>
    <t xml:space="preserve">          Бусад төлбөр хураамж</t>
  </si>
  <si>
    <t xml:space="preserve">          Түгээмэл тархацтай ашигт малтмал ашигласны төлбөр</t>
  </si>
  <si>
    <t xml:space="preserve">          Агнуурын нөөц ашигласны төлбөр, ан амьтан агнах, барих зөвшөөрлийн хураамж</t>
  </si>
  <si>
    <t xml:space="preserve">          Байгалийн ургамал ашигласны төлбөр</t>
  </si>
  <si>
    <t>-</t>
  </si>
  <si>
    <t xml:space="preserve">          Ашигт малтмалаас бусад байгалийн баялаг ашиглахад олгох эрхийн зөвшөөрлийн хураамж</t>
  </si>
  <si>
    <t xml:space="preserve">          Ойгоос хэрэглээний мод, түлээ бэлтгэж ашигласны төлбөр</t>
  </si>
  <si>
    <t xml:space="preserve">          Газрын төлбөр</t>
  </si>
  <si>
    <t xml:space="preserve">          Авто тээврийн болон өөрөө явагч хэрэгслийн албан татвар</t>
  </si>
  <si>
    <t xml:space="preserve">          Ашигт малтмалын нөөц ашигласны төлбөр</t>
  </si>
  <si>
    <t xml:space="preserve">          Улсын тэмдэгтийн хураамж</t>
  </si>
  <si>
    <t xml:space="preserve">      4. Бусад татвар /төлбөр, хураамж/</t>
  </si>
  <si>
    <t xml:space="preserve">          Тусгай зориулалтын шилжүүлгээс санхүүжих</t>
  </si>
  <si>
    <t xml:space="preserve">          Орон нутгийн хөгжлийн нэгдсэн сангийн орлогын шилжүүлэг</t>
  </si>
  <si>
    <t xml:space="preserve">          Улсын төсвөөс авсан санхүүгийн дэмжлэг</t>
  </si>
  <si>
    <t xml:space="preserve">      3. Дахин хуваарилалт</t>
  </si>
  <si>
    <t xml:space="preserve">          Бууны албан татвар</t>
  </si>
  <si>
    <t xml:space="preserve">          Үл хөдлөх хөрөнгийн</t>
  </si>
  <si>
    <t xml:space="preserve">      2. Өмчийн татвар</t>
  </si>
  <si>
    <t xml:space="preserve">      1.2. Аж ахуйн нэгж, байгууллагын орлогын албан татвар</t>
  </si>
  <si>
    <t xml:space="preserve">          Хувийн мал бүхий иргэний орлого</t>
  </si>
  <si>
    <t xml:space="preserve">          Хувиараа аж ахуй эрхэлсний орлого</t>
  </si>
  <si>
    <t xml:space="preserve">          Цалин, хөдөлмөрийн хөлс, түүнтэй адилтгах орлого</t>
  </si>
  <si>
    <t xml:space="preserve">      1.1 Хүн ам орлогын албан татвар</t>
  </si>
  <si>
    <t xml:space="preserve">      1. Орлогын албан татвар /1,1+1,2/</t>
  </si>
  <si>
    <t xml:space="preserve">      Татварын орлого /1+2+3+4/III</t>
  </si>
  <si>
    <t xml:space="preserve">      Урсгал орлого /III+IY/II</t>
  </si>
  <si>
    <t xml:space="preserve">  I А. ОÐËОГО /II+Y/</t>
  </si>
  <si>
    <t>Хувь</t>
  </si>
  <si>
    <t>гүйцэтгэл</t>
  </si>
  <si>
    <t>төлөвлөгөө</t>
  </si>
  <si>
    <t>2016 оны 09 сарын байдлаар</t>
  </si>
  <si>
    <t xml:space="preserve">АЙМГИЙН НЭГДСЭН ТӨСӨВ, мянган төгрөгөөр </t>
  </si>
  <si>
    <t>Санхүүгийн хэлтэс</t>
  </si>
  <si>
    <t xml:space="preserve">Мөрөн </t>
  </si>
  <si>
    <t xml:space="preserve">Øинэ-Идэр </t>
  </si>
  <si>
    <t xml:space="preserve">×андмань-Өндөр </t>
  </si>
  <si>
    <t xml:space="preserve">Цагаан-Үүр </t>
  </si>
  <si>
    <t xml:space="preserve">Цагаан-Уул </t>
  </si>
  <si>
    <t xml:space="preserve">Ханх </t>
  </si>
  <si>
    <t xml:space="preserve">Улаан-Уул </t>
  </si>
  <si>
    <t xml:space="preserve">Төмөрбулаг </t>
  </si>
  <si>
    <t xml:space="preserve">Тосонцэнгэл </t>
  </si>
  <si>
    <t xml:space="preserve">Тариалан </t>
  </si>
  <si>
    <t xml:space="preserve">Их-Уул </t>
  </si>
  <si>
    <t xml:space="preserve">Жаргалант </t>
  </si>
  <si>
    <t xml:space="preserve">Галт </t>
  </si>
  <si>
    <t xml:space="preserve">Баянзүрх </t>
  </si>
  <si>
    <t xml:space="preserve">Арбулаг </t>
  </si>
  <si>
    <t xml:space="preserve">Алаг-Эрдэнэ </t>
  </si>
  <si>
    <t xml:space="preserve">Бүгд </t>
  </si>
  <si>
    <t>Сум</t>
  </si>
  <si>
    <t xml:space="preserve">ТАТВАРЫН ОРЛОГО, сумаар, мянган төгрөгөөр </t>
  </si>
  <si>
    <t>Аймгийн төсөвтэй шууд харьцдаг байгууллагууд</t>
  </si>
  <si>
    <t>Íýã óäààãèéí òýòãýìæ</t>
  </si>
  <si>
    <t>Áóñàä</t>
  </si>
  <si>
    <t>Óðñãàë çàñâàð</t>
  </si>
  <si>
    <t>Ýì</t>
  </si>
  <si>
    <t>Õîîë</t>
  </si>
  <si>
    <t>Öýâýð áîõèð óñ</t>
  </si>
  <si>
    <t>Øóóäàí</t>
  </si>
  <si>
    <t>Òîìèëîëò</t>
  </si>
  <si>
    <t>Òýýâýð</t>
  </si>
  <si>
    <t>Ò¿ëø</t>
  </si>
  <si>
    <t>Ãýðýë</t>
  </si>
  <si>
    <t>ÍÄØ</t>
  </si>
  <si>
    <t>Öàëèí</t>
  </si>
  <si>
    <t>Өглөг</t>
  </si>
  <si>
    <t>Авлага</t>
  </si>
  <si>
    <t xml:space="preserve">ТӨСВИЙН АВЛАГА, ӨГЛӨГ, сумаар, мянган төгрөгөөр </t>
  </si>
  <si>
    <t>10. Ус ариутгал, усан хангамж</t>
  </si>
  <si>
    <t>9. Мебель тавилга үйлдвэрлэл, боловсруулах үйлдвэрийн бусад</t>
  </si>
  <si>
    <t>8. Нийтлэх, хэвлэх, дуу бичлэг хийх ажиллагаа</t>
  </si>
  <si>
    <t>7. Мод, модон эдлэл</t>
  </si>
  <si>
    <t>6. Арьс шир боловсруулах, ширэн эдлэл, гутал үйлдвэрлэл</t>
  </si>
  <si>
    <t>5. Хувцас үйлдвэрлэл, үслэг арьс боловсруулалт</t>
  </si>
  <si>
    <t>4. Нэхмэлийн үйлдвэрлэл</t>
  </si>
  <si>
    <t>3. Хүнсний бусад бүтээгдэхүүн үйлдвэрлэл</t>
  </si>
  <si>
    <t>2. Үр тарианы гурил, цардуул, малын тэжээл</t>
  </si>
  <si>
    <t>1. Нүүрс олборлолт</t>
  </si>
  <si>
    <t>Салбараар</t>
  </si>
  <si>
    <t xml:space="preserve">АЖ ҮЙЛДВЭРИЙН САЛБАРЫН ҮЙЛДВЭРЛЭЛТ, мянган төгрөгөөр </t>
  </si>
  <si>
    <t>11. Ус ариутгал, усан хангамж</t>
  </si>
  <si>
    <t>10. Мебель тавилга үйлдвэрлэл, боловсруулах үйлдвэрийн бусад</t>
  </si>
  <si>
    <t xml:space="preserve">9. Кокс, шингэн болон цацраг идэвхт түлш </t>
  </si>
  <si>
    <t xml:space="preserve">АЖ ҮЙЛДВЭРИЙН САЛБАРЫН БОРЛУУЛАЛТ, мянган төгрөгөөр </t>
  </si>
  <si>
    <t>Гүйцэтгэл</t>
  </si>
  <si>
    <t>Төлөвлөгөө</t>
  </si>
  <si>
    <t>Ренчинлхүмбэ</t>
  </si>
  <si>
    <t>Урьд оноос өссөн/буурсан</t>
  </si>
  <si>
    <t>НИЙГМИЙН ДААТГАЛЫН ШИМТГЭЛИЙН ОРЛОГО, мөн үетэй харьцуулсанаар, мян.төгрөг</t>
  </si>
  <si>
    <t>2017 онд шинээр үүссэн</t>
  </si>
  <si>
    <t>2016 оны үлдэгдэл</t>
  </si>
  <si>
    <t>Үүнээс</t>
  </si>
  <si>
    <t>Шимтгэлийн авлага бүгд</t>
  </si>
  <si>
    <t>НИЙГМИЙН ДААТГАЛЫН САНГИЙН АВЛАГА, мянган төгрөг, сумаар</t>
  </si>
  <si>
    <t>Инжежерийн барилга байгууламжийн их засвар</t>
  </si>
  <si>
    <t>Орон сууцны бус барилгын их засвар</t>
  </si>
  <si>
    <t>Бусад (бусад зам, талбайн ажил)</t>
  </si>
  <si>
    <t>Далан, суваг, шугам</t>
  </si>
  <si>
    <t>Төмөр бетон гүүр, гүүрэн гарц</t>
  </si>
  <si>
    <t>Хатуу хучилттай авто зам</t>
  </si>
  <si>
    <t>Төмөр зам</t>
  </si>
  <si>
    <t>Эрчим хүчний</t>
  </si>
  <si>
    <t>Конторын</t>
  </si>
  <si>
    <t>Спорт, биеийн тамир</t>
  </si>
  <si>
    <t>Соёлын</t>
  </si>
  <si>
    <t>Сургууль</t>
  </si>
  <si>
    <t>Эмнэлэг</t>
  </si>
  <si>
    <t>Худалдаа, үйлчилгээний</t>
  </si>
  <si>
    <t>Орон сууцны барилга, гарааш, үйлчилгээтэй</t>
  </si>
  <si>
    <t>Орон сууцны барилга</t>
  </si>
  <si>
    <t>Улирлын дүн</t>
  </si>
  <si>
    <t>Өссөн дүнгээр</t>
  </si>
  <si>
    <t>Тухайн он</t>
  </si>
  <si>
    <t>Өмнөх он</t>
  </si>
  <si>
    <t>Барилгын төрөл</t>
  </si>
  <si>
    <t>БАРИЛГА УГСРАЛТ, ИХ ЗАСВАР, мян.төг</t>
  </si>
  <si>
    <t>КаТВ-ийн сувагт холбогдсон хэрэглэгч</t>
  </si>
  <si>
    <t>Суурин телефон цэгийн тоо</t>
  </si>
  <si>
    <t>Хүн амаас орсон орлого, мян.төг</t>
  </si>
  <si>
    <t xml:space="preserve">Үүнээс: </t>
  </si>
  <si>
    <t>Үйлчилгээний нийт орлого, мян.төг</t>
  </si>
  <si>
    <t>2017/2016+-</t>
  </si>
  <si>
    <t>Тайлант улирал</t>
  </si>
  <si>
    <t>Өмнөх улирал</t>
  </si>
  <si>
    <t>Өмнөх оны мөн үе</t>
  </si>
  <si>
    <t>ХОЛБООНЫ ҮНДСЭН ҮЗҮҮЛЭЛТ</t>
  </si>
  <si>
    <t>Тээврийн  орлого, мян.төг</t>
  </si>
  <si>
    <t>Зорчигч эргэлт, мян.хүн.км</t>
  </si>
  <si>
    <t>Олон улсад, мян.хүн</t>
  </si>
  <si>
    <t>Дотоодод, мян.хүн</t>
  </si>
  <si>
    <t>Зорчигчдын тоо, мян.хүн</t>
  </si>
  <si>
    <t>2017/2016%</t>
  </si>
  <si>
    <t>ТЭЭВРИЙН ҮНДСЭН ҮЗҮҮЛЭЛТ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</si>
</sst>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-* #,##0.00_₮_-;\-* #,##0.00_₮_-;_-* &quot;-&quot;??_₮_-;_-@_-"/>
    <numFmt numFmtId="166" formatCode="_-* #,##0.00_р_._-;\-* #,##0.00_р_._-;_-* &quot;-&quot;??_р_._-;_-@_-"/>
    <numFmt numFmtId="167" formatCode="#,##0.00000"/>
    <numFmt numFmtId="168" formatCode="[$-10409]###\ ###\ ##0"/>
    <numFmt numFmtId="169" formatCode="[$-10409]0;\(0\)"/>
    <numFmt numFmtId="170" formatCode="_-* #,##0.0_р_._-;\-* #,##0.0_р_._-;_-* &quot;-&quot;??_р_._-;_-@_-"/>
    <numFmt numFmtId="171" formatCode="0.000"/>
    <numFmt numFmtId="172" formatCode="#,##0.0"/>
    <numFmt numFmtId="173" formatCode="[$-10409]####\ ###\ ###.00;\(####\ ###\ ###.00\);&quot;-&quot;"/>
    <numFmt numFmtId="174" formatCode="[$-10409]#####\ ###\ ###.00;\(#####\ ###\ ###.00\);&quot;-&quot;"/>
    <numFmt numFmtId="175" formatCode="[$-10409]###\ ###\ ###.00;\(###\ ###\ ###.00\);&quot;-&quot;"/>
    <numFmt numFmtId="176" formatCode="[$-10409]0.00%"/>
    <numFmt numFmtId="177" formatCode="[$-10409]#\ ###\ ###.00;\(#\ ###\ ###.00\);&quot;-&quot;"/>
    <numFmt numFmtId="178" formatCode="[$-10409]0.0;"/>
  </numFmts>
  <fonts count="57">
    <font>
      <sz val="11"/>
      <color theme="1"/>
      <name val="Calibri"/>
      <family val="2"/>
      <scheme val="minor"/>
    </font>
    <font>
      <b/>
      <sz val="10"/>
      <color rgb="FF231F20"/>
      <name val="Arial"/>
      <family val="2"/>
    </font>
    <font>
      <sz val="10"/>
      <color rgb="FF231F2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name val="Arial Mon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231F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231F20"/>
      <name val="Arial"/>
      <family val="2"/>
    </font>
    <font>
      <b/>
      <sz val="9"/>
      <color rgb="FF231F20"/>
      <name val="Arial"/>
      <family val="2"/>
    </font>
    <font>
      <sz val="11"/>
      <color theme="1"/>
      <name val="Calibri"/>
      <family val="2"/>
      <scheme val="minor"/>
    </font>
    <font>
      <sz val="10"/>
      <name val="Arial Mon"/>
      <family val="2"/>
    </font>
    <font>
      <sz val="12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 Mon"/>
      <family val="2"/>
    </font>
    <font>
      <sz val="8"/>
      <name val="Arial Narrow"/>
      <family val="2"/>
    </font>
    <font>
      <sz val="10"/>
      <name val="Arial Mon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sz val="10"/>
      <color rgb="FF000000"/>
      <name val="Arial"/>
      <family val="2"/>
    </font>
    <font>
      <b/>
      <sz val="10"/>
      <name val="Arial Mon"/>
      <family val="2"/>
    </font>
    <font>
      <sz val="10"/>
      <color indexed="8"/>
      <name val="Arial Mon"/>
      <family val="2"/>
    </font>
    <font>
      <b/>
      <sz val="10"/>
      <color indexed="8"/>
      <name val="Arial Mon"/>
      <family val="2"/>
    </font>
    <font>
      <sz val="8"/>
      <name val="Arial Mon"/>
      <family val="2"/>
    </font>
    <font>
      <sz val="10"/>
      <color indexed="10"/>
      <name val="Arial Mon"/>
      <family val="2"/>
    </font>
    <font>
      <sz val="10"/>
      <color theme="1"/>
      <name val="Arial Mon"/>
      <family val="2"/>
    </font>
    <font>
      <b/>
      <sz val="10"/>
      <color theme="1"/>
      <name val="Arial Mon"/>
      <family val="2"/>
    </font>
    <font>
      <sz val="10"/>
      <color rgb="FF231F20"/>
      <name val="Arial Mon"/>
      <family val="2"/>
    </font>
    <font>
      <sz val="10"/>
      <color rgb="FF000000"/>
      <name val="Arial Mon"/>
      <family val="2"/>
    </font>
    <font>
      <b/>
      <sz val="10"/>
      <color rgb="FF231F20"/>
      <name val="Arial Mon"/>
      <family val="2"/>
    </font>
    <font>
      <sz val="12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</font>
    <font>
      <sz val="11"/>
      <color rgb="FF231F1F"/>
      <name val="Arial"/>
      <family val="2"/>
    </font>
    <font>
      <sz val="10"/>
      <color rgb="FF231F1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rgb="FF231F1F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10"/>
      <name val="Arial Mon"/>
    </font>
    <font>
      <b/>
      <sz val="10"/>
      <name val="Arial Mon"/>
    </font>
    <font>
      <sz val="10"/>
      <color theme="1"/>
      <name val="Arial Mon"/>
    </font>
    <font>
      <sz val="10"/>
      <color rgb="FF000000"/>
      <name val="Arial"/>
    </font>
    <font>
      <sz val="11"/>
      <name val="Calibri"/>
    </font>
    <font>
      <b/>
      <sz val="10"/>
      <color rgb="FF000000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dotted">
        <color theme="1"/>
      </left>
      <right style="hair">
        <color theme="1"/>
      </right>
      <top/>
      <bottom/>
      <diagonal/>
    </border>
    <border>
      <left style="dotted">
        <color theme="1"/>
      </left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hair">
        <color indexed="64"/>
      </left>
      <right/>
      <top style="thin">
        <color rgb="FFD3D3D3"/>
      </top>
      <bottom style="thin">
        <color rgb="FFD3D3D3"/>
      </bottom>
      <diagonal/>
    </border>
    <border>
      <left style="hair">
        <color indexed="64"/>
      </left>
      <right/>
      <top/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hair">
        <color indexed="64"/>
      </left>
      <right style="thin">
        <color rgb="FFD3D3D3"/>
      </right>
      <top/>
      <bottom style="hair">
        <color indexed="64"/>
      </bottom>
      <diagonal/>
    </border>
    <border>
      <left/>
      <right style="thin">
        <color rgb="FFD3D3D3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/>
      <top style="hair">
        <color indexed="64"/>
      </top>
      <bottom style="hair">
        <color indexed="64"/>
      </bottom>
      <diagonal/>
    </border>
  </borders>
  <cellStyleXfs count="309">
    <xf numFmtId="0" fontId="0" fillId="0" borderId="0"/>
    <xf numFmtId="0" fontId="5" fillId="0" borderId="0"/>
    <xf numFmtId="0" fontId="6" fillId="0" borderId="0"/>
    <xf numFmtId="0" fontId="1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0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5" fillId="0" borderId="0"/>
    <xf numFmtId="0" fontId="17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8" fillId="0" borderId="0" applyFont="0" applyFill="0" applyBorder="0" applyAlignment="0" applyProtection="0"/>
    <xf numFmtId="0" fontId="41" fillId="0" borderId="0"/>
    <xf numFmtId="0" fontId="41" fillId="0" borderId="0"/>
    <xf numFmtId="0" fontId="18" fillId="0" borderId="0"/>
  </cellStyleXfs>
  <cellXfs count="64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/>
    </xf>
    <xf numFmtId="49" fontId="5" fillId="0" borderId="17" xfId="2" applyNumberFormat="1" applyFont="1" applyFill="1" applyBorder="1" applyAlignment="1">
      <alignment horizontal="left" indent="1"/>
    </xf>
    <xf numFmtId="49" fontId="5" fillId="0" borderId="17" xfId="2" applyNumberFormat="1" applyFont="1" applyFill="1" applyBorder="1" applyAlignment="1">
      <alignment horizontal="left" wrapText="1" indent="1"/>
    </xf>
    <xf numFmtId="49" fontId="5" fillId="0" borderId="17" xfId="2" applyNumberFormat="1" applyFont="1" applyFill="1" applyBorder="1" applyAlignment="1">
      <alignment wrapText="1"/>
    </xf>
    <xf numFmtId="49" fontId="5" fillId="0" borderId="17" xfId="2" applyNumberFormat="1" applyFont="1" applyFill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0" xfId="0" applyFont="1"/>
    <xf numFmtId="0" fontId="5" fillId="0" borderId="0" xfId="2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7" fillId="0" borderId="0" xfId="0" applyFont="1" applyBorder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center" vertical="center" wrapText="1"/>
    </xf>
    <xf numFmtId="0" fontId="3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8" fillId="0" borderId="0" xfId="2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8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1" fontId="3" fillId="0" borderId="0" xfId="0" applyNumberFormat="1" applyFont="1" applyBorder="1"/>
    <xf numFmtId="0" fontId="12" fillId="0" borderId="0" xfId="0" applyFont="1" applyBorder="1" applyAlignment="1">
      <alignment vertical="center" wrapText="1"/>
    </xf>
    <xf numFmtId="0" fontId="8" fillId="0" borderId="24" xfId="2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0" fontId="3" fillId="0" borderId="25" xfId="0" applyFont="1" applyBorder="1"/>
    <xf numFmtId="0" fontId="12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26" xfId="0" applyFont="1" applyBorder="1"/>
    <xf numFmtId="0" fontId="12" fillId="0" borderId="26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8" fillId="0" borderId="0" xfId="2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8" fillId="0" borderId="26" xfId="2" applyFont="1" applyFill="1" applyBorder="1" applyAlignment="1">
      <alignment horizontal="center" vertical="center"/>
    </xf>
    <xf numFmtId="0" fontId="12" fillId="0" borderId="26" xfId="0" applyFont="1" applyBorder="1" applyAlignment="1">
      <alignment horizontal="left" vertical="center" wrapText="1"/>
    </xf>
    <xf numFmtId="0" fontId="5" fillId="0" borderId="0" xfId="3" applyFont="1"/>
    <xf numFmtId="0" fontId="5" fillId="0" borderId="0" xfId="3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8" fillId="0" borderId="0" xfId="3" applyFont="1"/>
    <xf numFmtId="0" fontId="5" fillId="0" borderId="0" xfId="3" applyFont="1" applyAlignment="1">
      <alignment horizontal="center"/>
    </xf>
    <xf numFmtId="164" fontId="5" fillId="3" borderId="0" xfId="0" applyNumberFormat="1" applyFont="1" applyFill="1" applyBorder="1" applyAlignment="1">
      <alignment horizontal="center" vertical="center" wrapText="1"/>
    </xf>
    <xf numFmtId="0" fontId="8" fillId="0" borderId="0" xfId="3" applyFont="1" applyBorder="1"/>
    <xf numFmtId="164" fontId="19" fillId="0" borderId="0" xfId="3" applyNumberFormat="1" applyFont="1" applyBorder="1"/>
    <xf numFmtId="0" fontId="19" fillId="0" borderId="0" xfId="3" applyFont="1" applyBorder="1"/>
    <xf numFmtId="1" fontId="19" fillId="0" borderId="0" xfId="3" applyNumberFormat="1" applyFont="1" applyBorder="1"/>
    <xf numFmtId="0" fontId="5" fillId="0" borderId="0" xfId="3" applyFont="1" applyBorder="1"/>
    <xf numFmtId="164" fontId="5" fillId="0" borderId="0" xfId="3" applyNumberFormat="1" applyFont="1"/>
    <xf numFmtId="164" fontId="5" fillId="0" borderId="26" xfId="3" applyNumberFormat="1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5" fillId="3" borderId="26" xfId="3" applyFont="1" applyFill="1" applyBorder="1" applyAlignment="1">
      <alignment horizontal="left"/>
    </xf>
    <xf numFmtId="0" fontId="5" fillId="3" borderId="27" xfId="3" applyFont="1" applyFill="1" applyBorder="1" applyAlignment="1">
      <alignment horizontal="center"/>
    </xf>
    <xf numFmtId="164" fontId="5" fillId="0" borderId="0" xfId="3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5" fillId="3" borderId="0" xfId="3" applyFont="1" applyFill="1" applyBorder="1" applyAlignment="1">
      <alignment horizontal="left"/>
    </xf>
    <xf numFmtId="0" fontId="5" fillId="3" borderId="0" xfId="3" applyFont="1" applyFill="1" applyBorder="1" applyAlignment="1">
      <alignment horizontal="center"/>
    </xf>
    <xf numFmtId="164" fontId="5" fillId="0" borderId="0" xfId="3" applyNumberFormat="1" applyFont="1" applyAlignment="1">
      <alignment horizontal="center" vertical="center"/>
    </xf>
    <xf numFmtId="0" fontId="5" fillId="3" borderId="0" xfId="3" applyFont="1" applyFill="1" applyBorder="1"/>
    <xf numFmtId="2" fontId="5" fillId="0" borderId="0" xfId="3" applyNumberFormat="1" applyFont="1"/>
    <xf numFmtId="164" fontId="5" fillId="0" borderId="0" xfId="3" applyNumberFormat="1" applyFont="1" applyBorder="1"/>
    <xf numFmtId="164" fontId="5" fillId="3" borderId="0" xfId="3" applyNumberFormat="1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vertical="center" wrapText="1"/>
    </xf>
    <xf numFmtId="164" fontId="5" fillId="0" borderId="0" xfId="3" applyNumberFormat="1" applyFont="1" applyAlignment="1">
      <alignment horizontal="center"/>
    </xf>
    <xf numFmtId="0" fontId="8" fillId="0" borderId="0" xfId="3" applyFont="1" applyAlignment="1">
      <alignment horizontal="left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29" xfId="3" applyFont="1" applyFill="1" applyBorder="1" applyAlignment="1">
      <alignment horizontal="center" vertical="center" wrapText="1"/>
    </xf>
    <xf numFmtId="0" fontId="5" fillId="0" borderId="30" xfId="3" applyFont="1" applyBorder="1" applyAlignment="1">
      <alignment horizontal="center" vertical="center" wrapText="1"/>
    </xf>
    <xf numFmtId="0" fontId="5" fillId="3" borderId="30" xfId="3" applyFont="1" applyFill="1" applyBorder="1" applyAlignment="1">
      <alignment horizontal="center" vertical="center" wrapText="1"/>
    </xf>
    <xf numFmtId="0" fontId="19" fillId="0" borderId="26" xfId="3" applyFont="1" applyBorder="1"/>
    <xf numFmtId="0" fontId="5" fillId="0" borderId="0" xfId="291" applyFont="1" applyAlignment="1">
      <alignment vertical="center"/>
    </xf>
    <xf numFmtId="0" fontId="5" fillId="0" borderId="0" xfId="291" applyFont="1" applyBorder="1" applyAlignment="1">
      <alignment vertical="center"/>
    </xf>
    <xf numFmtId="0" fontId="5" fillId="0" borderId="0" xfId="291" applyFont="1" applyBorder="1" applyAlignment="1">
      <alignment horizontal="center" vertical="center" wrapText="1"/>
    </xf>
    <xf numFmtId="1" fontId="5" fillId="0" borderId="0" xfId="291" applyNumberFormat="1" applyFont="1" applyBorder="1" applyAlignment="1">
      <alignment horizontal="center" vertical="center" wrapText="1"/>
    </xf>
    <xf numFmtId="164" fontId="25" fillId="0" borderId="26" xfId="291" applyNumberFormat="1" applyFont="1" applyBorder="1" applyAlignment="1">
      <alignment horizontal="center" vertical="center" wrapText="1"/>
    </xf>
    <xf numFmtId="0" fontId="25" fillId="0" borderId="26" xfId="291" applyFont="1" applyBorder="1" applyAlignment="1">
      <alignment horizontal="center" vertical="center" wrapText="1"/>
    </xf>
    <xf numFmtId="1" fontId="25" fillId="0" borderId="26" xfId="291" applyNumberFormat="1" applyFont="1" applyBorder="1" applyAlignment="1">
      <alignment horizontal="center" vertical="center" wrapText="1"/>
    </xf>
    <xf numFmtId="164" fontId="7" fillId="0" borderId="26" xfId="291" applyNumberFormat="1" applyFont="1" applyBorder="1" applyAlignment="1">
      <alignment horizontal="center" vertical="center" wrapText="1"/>
    </xf>
    <xf numFmtId="0" fontId="25" fillId="3" borderId="26" xfId="31" applyFont="1" applyFill="1" applyBorder="1" applyAlignment="1">
      <alignment horizontal="center" vertical="center" wrapText="1"/>
    </xf>
    <xf numFmtId="0" fontId="25" fillId="3" borderId="26" xfId="291" applyFont="1" applyFill="1" applyBorder="1" applyAlignment="1">
      <alignment horizontal="center" vertical="center"/>
    </xf>
    <xf numFmtId="168" fontId="4" fillId="0" borderId="0" xfId="0" applyNumberFormat="1" applyFont="1" applyFill="1" applyBorder="1" applyAlignment="1">
      <alignment horizontal="center" vertical="center" wrapText="1" readingOrder="1"/>
    </xf>
    <xf numFmtId="164" fontId="5" fillId="0" borderId="0" xfId="291" applyNumberFormat="1" applyFont="1" applyBorder="1" applyAlignment="1">
      <alignment horizontal="center" vertical="center" wrapText="1"/>
    </xf>
    <xf numFmtId="0" fontId="5" fillId="0" borderId="0" xfId="291" applyFont="1" applyFill="1" applyBorder="1" applyAlignment="1">
      <alignment horizontal="center" vertical="center" wrapText="1"/>
    </xf>
    <xf numFmtId="1" fontId="5" fillId="0" borderId="0" xfId="291" applyNumberFormat="1" applyFont="1" applyFill="1" applyBorder="1" applyAlignment="1">
      <alignment horizontal="center" vertical="center" wrapText="1"/>
    </xf>
    <xf numFmtId="0" fontId="5" fillId="0" borderId="0" xfId="291" applyFont="1" applyBorder="1" applyAlignment="1">
      <alignment horizontal="left" vertical="center" wrapText="1"/>
    </xf>
    <xf numFmtId="164" fontId="7" fillId="0" borderId="0" xfId="291" applyNumberFormat="1" applyFont="1" applyBorder="1" applyAlignment="1">
      <alignment horizontal="center" vertical="center" wrapText="1"/>
    </xf>
    <xf numFmtId="0" fontId="5" fillId="3" borderId="0" xfId="291" applyFont="1" applyFill="1" applyBorder="1" applyAlignment="1">
      <alignment horizontal="center" vertical="center" wrapText="1"/>
    </xf>
    <xf numFmtId="0" fontId="5" fillId="3" borderId="29" xfId="291" applyFont="1" applyFill="1" applyBorder="1" applyAlignment="1">
      <alignment horizontal="center" vertical="center" wrapText="1"/>
    </xf>
    <xf numFmtId="0" fontId="5" fillId="3" borderId="32" xfId="291" applyFont="1" applyFill="1" applyBorder="1" applyAlignment="1">
      <alignment horizontal="center" vertical="center" wrapText="1"/>
    </xf>
    <xf numFmtId="0" fontId="5" fillId="3" borderId="0" xfId="291" applyFont="1" applyFill="1" applyBorder="1" applyAlignment="1">
      <alignment horizontal="center" vertical="center"/>
    </xf>
    <xf numFmtId="0" fontId="5" fillId="0" borderId="26" xfId="291" applyFont="1" applyBorder="1" applyAlignment="1">
      <alignment vertical="center"/>
    </xf>
    <xf numFmtId="0" fontId="26" fillId="0" borderId="0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7" fillId="0" borderId="0" xfId="287" applyFont="1" applyFill="1" applyBorder="1"/>
    <xf numFmtId="1" fontId="4" fillId="0" borderId="37" xfId="287" applyNumberFormat="1" applyFont="1" applyFill="1" applyBorder="1" applyAlignment="1">
      <alignment horizontal="center" vertical="center" wrapText="1" readingOrder="1"/>
    </xf>
    <xf numFmtId="164" fontId="4" fillId="0" borderId="38" xfId="287" applyNumberFormat="1" applyFont="1" applyFill="1" applyBorder="1" applyAlignment="1">
      <alignment horizontal="center" vertical="center" wrapText="1" readingOrder="1"/>
    </xf>
    <xf numFmtId="169" fontId="4" fillId="0" borderId="37" xfId="0" applyNumberFormat="1" applyFont="1" applyFill="1" applyBorder="1" applyAlignment="1">
      <alignment horizontal="center" vertical="center" wrapText="1" readingOrder="1"/>
    </xf>
    <xf numFmtId="0" fontId="27" fillId="0" borderId="26" xfId="287" applyFont="1" applyFill="1" applyBorder="1" applyAlignment="1">
      <alignment horizontal="center"/>
    </xf>
    <xf numFmtId="1" fontId="4" fillId="0" borderId="40" xfId="287" applyNumberFormat="1" applyFont="1" applyFill="1" applyBorder="1" applyAlignment="1">
      <alignment horizontal="center" vertical="center" wrapText="1" readingOrder="1"/>
    </xf>
    <xf numFmtId="164" fontId="4" fillId="0" borderId="40" xfId="287" applyNumberFormat="1" applyFont="1" applyFill="1" applyBorder="1" applyAlignment="1">
      <alignment horizontal="center" vertical="center" wrapText="1" readingOrder="1"/>
    </xf>
    <xf numFmtId="169" fontId="4" fillId="0" borderId="40" xfId="0" applyNumberFormat="1" applyFont="1" applyFill="1" applyBorder="1" applyAlignment="1">
      <alignment horizontal="center" vertical="center" wrapText="1" readingOrder="1"/>
    </xf>
    <xf numFmtId="164" fontId="4" fillId="0" borderId="42" xfId="287" applyNumberFormat="1" applyFont="1" applyFill="1" applyBorder="1" applyAlignment="1">
      <alignment horizontal="center" vertical="center" wrapText="1" readingOrder="1"/>
    </xf>
    <xf numFmtId="1" fontId="4" fillId="0" borderId="42" xfId="287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169" fontId="4" fillId="0" borderId="42" xfId="0" applyNumberFormat="1" applyFont="1" applyFill="1" applyBorder="1" applyAlignment="1">
      <alignment horizontal="center" vertical="center" wrapText="1" readingOrder="1"/>
    </xf>
    <xf numFmtId="0" fontId="27" fillId="0" borderId="44" xfId="287" applyNumberFormat="1" applyFont="1" applyFill="1" applyBorder="1" applyAlignment="1">
      <alignment horizontal="center" vertical="center" wrapText="1"/>
    </xf>
    <xf numFmtId="0" fontId="27" fillId="0" borderId="32" xfId="287" applyNumberFormat="1" applyFont="1" applyFill="1" applyBorder="1" applyAlignment="1">
      <alignment horizontal="center" vertical="center" wrapText="1"/>
    </xf>
    <xf numFmtId="0" fontId="7" fillId="0" borderId="26" xfId="0" applyFont="1" applyBorder="1"/>
    <xf numFmtId="164" fontId="4" fillId="0" borderId="37" xfId="287" applyNumberFormat="1" applyFont="1" applyFill="1" applyBorder="1" applyAlignment="1">
      <alignment horizontal="center" vertical="center" wrapText="1" readingOrder="1"/>
    </xf>
    <xf numFmtId="1" fontId="4" fillId="0" borderId="37" xfId="0" applyNumberFormat="1" applyFont="1" applyFill="1" applyBorder="1" applyAlignment="1">
      <alignment horizontal="center" vertical="center" wrapText="1" readingOrder="1"/>
    </xf>
    <xf numFmtId="1" fontId="4" fillId="0" borderId="40" xfId="0" applyNumberFormat="1" applyFont="1" applyFill="1" applyBorder="1" applyAlignment="1">
      <alignment horizontal="center" vertical="center" wrapText="1" readingOrder="1"/>
    </xf>
    <xf numFmtId="1" fontId="4" fillId="0" borderId="42" xfId="0" applyNumberFormat="1" applyFont="1" applyFill="1" applyBorder="1" applyAlignment="1">
      <alignment horizontal="center" vertical="center" wrapText="1" readingOrder="1"/>
    </xf>
    <xf numFmtId="0" fontId="27" fillId="0" borderId="26" xfId="287" applyFont="1" applyFill="1" applyBorder="1"/>
    <xf numFmtId="2" fontId="4" fillId="0" borderId="0" xfId="287" applyNumberFormat="1" applyFont="1" applyFill="1" applyBorder="1" applyAlignment="1">
      <alignment horizontal="center" vertical="center" wrapText="1" readingOrder="1"/>
    </xf>
    <xf numFmtId="164" fontId="25" fillId="0" borderId="0" xfId="3" applyNumberFormat="1" applyFont="1" applyAlignment="1">
      <alignment horizontal="center"/>
    </xf>
    <xf numFmtId="0" fontId="25" fillId="3" borderId="0" xfId="3" applyFont="1" applyFill="1" applyBorder="1"/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/>
    </xf>
    <xf numFmtId="164" fontId="5" fillId="0" borderId="26" xfId="3" applyNumberFormat="1" applyFont="1" applyBorder="1" applyAlignment="1">
      <alignment horizontal="center" vertical="center" wrapText="1"/>
    </xf>
    <xf numFmtId="164" fontId="5" fillId="0" borderId="26" xfId="3" applyNumberFormat="1" applyFont="1" applyBorder="1" applyAlignment="1">
      <alignment horizontal="center"/>
    </xf>
    <xf numFmtId="0" fontId="5" fillId="0" borderId="26" xfId="3" applyFont="1" applyBorder="1"/>
    <xf numFmtId="164" fontId="5" fillId="0" borderId="0" xfId="3" applyNumberFormat="1" applyFont="1" applyBorder="1" applyAlignment="1">
      <alignment horizontal="center" vertical="center" wrapText="1"/>
    </xf>
    <xf numFmtId="164" fontId="5" fillId="0" borderId="0" xfId="3" applyNumberFormat="1" applyFont="1" applyBorder="1" applyAlignment="1">
      <alignment horizontal="center"/>
    </xf>
    <xf numFmtId="0" fontId="25" fillId="0" borderId="0" xfId="3" applyFont="1" applyBorder="1"/>
    <xf numFmtId="0" fontId="5" fillId="0" borderId="0" xfId="3" applyFont="1" applyBorder="1" applyAlignment="1">
      <alignment horizontal="center" vertical="center" wrapText="1"/>
    </xf>
    <xf numFmtId="170" fontId="5" fillId="0" borderId="0" xfId="9" applyNumberFormat="1" applyFont="1" applyAlignment="1">
      <alignment horizontal="center"/>
    </xf>
    <xf numFmtId="170" fontId="5" fillId="0" borderId="0" xfId="10" applyNumberFormat="1" applyFont="1" applyAlignment="1">
      <alignment horizontal="center"/>
    </xf>
    <xf numFmtId="2" fontId="5" fillId="0" borderId="0" xfId="3" applyNumberFormat="1" applyFont="1" applyBorder="1" applyAlignment="1">
      <alignment horizontal="center" vertical="center" wrapText="1"/>
    </xf>
    <xf numFmtId="2" fontId="5" fillId="0" borderId="0" xfId="3" applyNumberFormat="1" applyFont="1" applyAlignment="1">
      <alignment horizontal="center"/>
    </xf>
    <xf numFmtId="164" fontId="3" fillId="0" borderId="0" xfId="0" applyNumberFormat="1" applyFont="1"/>
    <xf numFmtId="164" fontId="25" fillId="0" borderId="0" xfId="3" applyNumberFormat="1" applyFont="1" applyBorder="1" applyAlignment="1">
      <alignment horizontal="center" vertical="center" wrapText="1"/>
    </xf>
    <xf numFmtId="0" fontId="25" fillId="0" borderId="0" xfId="3" applyFont="1" applyAlignment="1">
      <alignment horizontal="center"/>
    </xf>
    <xf numFmtId="171" fontId="5" fillId="0" borderId="0" xfId="3" applyNumberFormat="1" applyFont="1" applyAlignment="1">
      <alignment horizontal="center"/>
    </xf>
    <xf numFmtId="164" fontId="25" fillId="3" borderId="0" xfId="3" applyNumberFormat="1" applyFont="1" applyFill="1" applyBorder="1" applyAlignment="1">
      <alignment horizontal="center" vertical="center" wrapText="1"/>
    </xf>
    <xf numFmtId="0" fontId="5" fillId="0" borderId="32" xfId="3" applyFont="1" applyFill="1" applyBorder="1" applyAlignment="1">
      <alignment horizontal="center" vertical="center" wrapText="1"/>
    </xf>
    <xf numFmtId="0" fontId="18" fillId="0" borderId="0" xfId="31" applyFont="1"/>
    <xf numFmtId="164" fontId="18" fillId="0" borderId="0" xfId="31" applyNumberFormat="1" applyFont="1"/>
    <xf numFmtId="0" fontId="18" fillId="0" borderId="0" xfId="3" applyFont="1" applyAlignment="1">
      <alignment horizontal="left" vertical="center" wrapText="1"/>
    </xf>
    <xf numFmtId="0" fontId="29" fillId="3" borderId="0" xfId="31" applyFont="1" applyFill="1" applyBorder="1" applyAlignment="1">
      <alignment horizontal="center" vertical="center" wrapText="1"/>
    </xf>
    <xf numFmtId="0" fontId="18" fillId="0" borderId="0" xfId="31" applyFont="1" applyFill="1"/>
    <xf numFmtId="0" fontId="18" fillId="0" borderId="0" xfId="31" applyFont="1" applyFill="1" applyBorder="1"/>
    <xf numFmtId="164" fontId="18" fillId="3" borderId="51" xfId="31" applyNumberFormat="1" applyFont="1" applyFill="1" applyBorder="1" applyAlignment="1">
      <alignment horizontal="center" vertical="center" wrapText="1"/>
    </xf>
    <xf numFmtId="0" fontId="30" fillId="3" borderId="26" xfId="31" applyFont="1" applyFill="1" applyBorder="1" applyAlignment="1">
      <alignment horizontal="center" vertical="center" wrapText="1"/>
    </xf>
    <xf numFmtId="0" fontId="31" fillId="3" borderId="26" xfId="31" applyFont="1" applyFill="1" applyBorder="1" applyAlignment="1">
      <alignment horizontal="center" vertical="center" wrapText="1"/>
    </xf>
    <xf numFmtId="164" fontId="30" fillId="3" borderId="26" xfId="31" applyNumberFormat="1" applyFont="1" applyFill="1" applyBorder="1" applyAlignment="1">
      <alignment horizontal="center" vertical="center" wrapText="1"/>
    </xf>
    <xf numFmtId="0" fontId="18" fillId="3" borderId="26" xfId="31" applyFont="1" applyFill="1" applyBorder="1" applyAlignment="1">
      <alignment horizontal="center" vertical="center" wrapText="1"/>
    </xf>
    <xf numFmtId="0" fontId="18" fillId="0" borderId="0" xfId="3" applyFont="1" applyBorder="1" applyAlignment="1">
      <alignment horizontal="left" vertical="center" wrapText="1"/>
    </xf>
    <xf numFmtId="164" fontId="18" fillId="3" borderId="52" xfId="31" applyNumberFormat="1" applyFont="1" applyFill="1" applyBorder="1" applyAlignment="1">
      <alignment horizontal="center" vertical="center" wrapText="1"/>
    </xf>
    <xf numFmtId="0" fontId="30" fillId="3" borderId="52" xfId="31" applyFont="1" applyFill="1" applyBorder="1" applyAlignment="1">
      <alignment horizontal="center" vertical="center" wrapText="1"/>
    </xf>
    <xf numFmtId="1" fontId="30" fillId="3" borderId="52" xfId="31" applyNumberFormat="1" applyFont="1" applyFill="1" applyBorder="1" applyAlignment="1">
      <alignment horizontal="center" vertical="center" wrapText="1"/>
    </xf>
    <xf numFmtId="0" fontId="18" fillId="0" borderId="52" xfId="31" applyFont="1" applyBorder="1" applyAlignment="1">
      <alignment horizontal="center" vertical="center" wrapText="1"/>
    </xf>
    <xf numFmtId="1" fontId="18" fillId="0" borderId="52" xfId="31" applyNumberFormat="1" applyFont="1" applyFill="1" applyBorder="1" applyAlignment="1">
      <alignment horizontal="center" vertical="center" wrapText="1"/>
    </xf>
    <xf numFmtId="164" fontId="30" fillId="3" borderId="52" xfId="31" applyNumberFormat="1" applyFont="1" applyFill="1" applyBorder="1" applyAlignment="1">
      <alignment horizontal="center" vertical="center" wrapText="1"/>
    </xf>
    <xf numFmtId="0" fontId="18" fillId="3" borderId="52" xfId="31" applyFont="1" applyFill="1" applyBorder="1" applyAlignment="1">
      <alignment horizontal="center" vertical="center" wrapText="1"/>
    </xf>
    <xf numFmtId="0" fontId="18" fillId="0" borderId="0" xfId="31" applyFont="1" applyBorder="1"/>
    <xf numFmtId="164" fontId="18" fillId="3" borderId="29" xfId="31" applyNumberFormat="1" applyFont="1" applyFill="1" applyBorder="1" applyAlignment="1">
      <alignment horizontal="center" vertical="center" wrapText="1"/>
    </xf>
    <xf numFmtId="0" fontId="30" fillId="3" borderId="29" xfId="31" applyFont="1" applyFill="1" applyBorder="1" applyAlignment="1">
      <alignment horizontal="center" vertical="center" wrapText="1"/>
    </xf>
    <xf numFmtId="0" fontId="18" fillId="0" borderId="29" xfId="31" applyFont="1" applyBorder="1" applyAlignment="1">
      <alignment horizontal="center" vertical="center" wrapText="1"/>
    </xf>
    <xf numFmtId="0" fontId="32" fillId="0" borderId="0" xfId="31" applyFont="1" applyFill="1" applyBorder="1" applyAlignment="1">
      <alignment horizontal="center" vertical="center" wrapText="1"/>
    </xf>
    <xf numFmtId="164" fontId="30" fillId="3" borderId="29" xfId="31" applyNumberFormat="1" applyFont="1" applyFill="1" applyBorder="1" applyAlignment="1">
      <alignment horizontal="center" vertical="center" wrapText="1"/>
    </xf>
    <xf numFmtId="0" fontId="18" fillId="0" borderId="0" xfId="291" applyFont="1" applyBorder="1" applyAlignment="1">
      <alignment horizontal="left" vertical="center" wrapText="1"/>
    </xf>
    <xf numFmtId="164" fontId="18" fillId="3" borderId="0" xfId="31" applyNumberFormat="1" applyFont="1" applyFill="1" applyBorder="1" applyAlignment="1">
      <alignment horizontal="center" vertical="center" wrapText="1"/>
    </xf>
    <xf numFmtId="0" fontId="30" fillId="3" borderId="0" xfId="31" applyFont="1" applyFill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164" fontId="30" fillId="3" borderId="0" xfId="31" applyNumberFormat="1" applyFont="1" applyFill="1" applyBorder="1" applyAlignment="1">
      <alignment horizontal="center" vertical="center" wrapText="1"/>
    </xf>
    <xf numFmtId="0" fontId="18" fillId="4" borderId="0" xfId="31" applyFont="1" applyFill="1" applyBorder="1" applyAlignment="1">
      <alignment horizontal="center" vertical="center" wrapText="1"/>
    </xf>
    <xf numFmtId="0" fontId="18" fillId="0" borderId="0" xfId="31" applyFont="1" applyFill="1" applyBorder="1" applyAlignment="1">
      <alignment horizontal="center" vertical="center" wrapText="1"/>
    </xf>
    <xf numFmtId="0" fontId="18" fillId="3" borderId="0" xfId="31" applyFont="1" applyFill="1" applyBorder="1"/>
    <xf numFmtId="0" fontId="18" fillId="0" borderId="44" xfId="31" applyFont="1" applyFill="1" applyBorder="1" applyAlignment="1">
      <alignment horizontal="center" vertical="center" wrapText="1"/>
    </xf>
    <xf numFmtId="0" fontId="18" fillId="0" borderId="32" xfId="31" applyFont="1" applyFill="1" applyBorder="1" applyAlignment="1">
      <alignment horizontal="center" vertical="center" wrapText="1"/>
    </xf>
    <xf numFmtId="0" fontId="18" fillId="0" borderId="26" xfId="31" applyFont="1" applyBorder="1"/>
    <xf numFmtId="0" fontId="3" fillId="0" borderId="45" xfId="0" applyFont="1" applyBorder="1" applyAlignment="1">
      <alignment horizontal="center" vertical="center" wrapText="1"/>
    </xf>
    <xf numFmtId="0" fontId="18" fillId="0" borderId="0" xfId="3" applyFont="1"/>
    <xf numFmtId="164" fontId="18" fillId="0" borderId="0" xfId="3" applyNumberFormat="1" applyFont="1"/>
    <xf numFmtId="164" fontId="18" fillId="0" borderId="0" xfId="3" applyNumberFormat="1" applyFont="1" applyBorder="1" applyAlignment="1">
      <alignment horizontal="center" vertical="center" wrapText="1"/>
    </xf>
    <xf numFmtId="164" fontId="18" fillId="0" borderId="0" xfId="3" applyNumberFormat="1" applyFont="1" applyFill="1" applyBorder="1" applyAlignment="1">
      <alignment horizontal="center" vertical="center" wrapText="1"/>
    </xf>
    <xf numFmtId="164" fontId="33" fillId="3" borderId="0" xfId="3" applyNumberFormat="1" applyFont="1" applyFill="1" applyBorder="1" applyAlignment="1">
      <alignment horizontal="center" vertical="center" wrapText="1"/>
    </xf>
    <xf numFmtId="164" fontId="33" fillId="0" borderId="0" xfId="3" applyNumberFormat="1" applyFont="1" applyBorder="1" applyAlignment="1">
      <alignment horizontal="center" vertical="center" wrapText="1"/>
    </xf>
    <xf numFmtId="0" fontId="18" fillId="0" borderId="0" xfId="3" applyFont="1" applyBorder="1"/>
    <xf numFmtId="171" fontId="18" fillId="0" borderId="0" xfId="3" applyNumberFormat="1" applyFont="1" applyBorder="1" applyAlignment="1">
      <alignment horizontal="center" vertical="center" wrapText="1"/>
    </xf>
    <xf numFmtId="2" fontId="18" fillId="0" borderId="0" xfId="3" applyNumberFormat="1" applyFont="1" applyBorder="1" applyAlignment="1">
      <alignment horizontal="center" vertical="center" wrapText="1"/>
    </xf>
    <xf numFmtId="164" fontId="29" fillId="0" borderId="0" xfId="3" applyNumberFormat="1" applyFont="1" applyBorder="1" applyAlignment="1">
      <alignment horizontal="center" vertical="center"/>
    </xf>
    <xf numFmtId="0" fontId="18" fillId="3" borderId="44" xfId="3" applyFont="1" applyFill="1" applyBorder="1" applyAlignment="1">
      <alignment horizontal="center" vertical="center" wrapText="1"/>
    </xf>
    <xf numFmtId="0" fontId="18" fillId="3" borderId="32" xfId="3" applyFont="1" applyFill="1" applyBorder="1" applyAlignment="1">
      <alignment horizontal="center" vertical="center" wrapText="1"/>
    </xf>
    <xf numFmtId="0" fontId="18" fillId="0" borderId="26" xfId="3" applyFont="1" applyBorder="1" applyAlignment="1">
      <alignment horizontal="center" vertical="center" wrapText="1"/>
    </xf>
    <xf numFmtId="0" fontId="18" fillId="0" borderId="26" xfId="3" applyFont="1" applyBorder="1"/>
    <xf numFmtId="164" fontId="18" fillId="0" borderId="26" xfId="3" applyNumberFormat="1" applyFont="1" applyBorder="1" applyAlignment="1">
      <alignment horizontal="center" vertical="center" wrapText="1"/>
    </xf>
    <xf numFmtId="164" fontId="33" fillId="0" borderId="26" xfId="3" applyNumberFormat="1" applyFont="1" applyBorder="1" applyAlignment="1">
      <alignment horizontal="center" vertical="center" wrapText="1"/>
    </xf>
    <xf numFmtId="164" fontId="33" fillId="3" borderId="26" xfId="3" applyNumberFormat="1" applyFont="1" applyFill="1" applyBorder="1" applyAlignment="1">
      <alignment horizontal="center" vertical="center" wrapText="1"/>
    </xf>
    <xf numFmtId="164" fontId="34" fillId="0" borderId="0" xfId="3" applyNumberFormat="1" applyFont="1" applyBorder="1" applyAlignment="1">
      <alignment horizontal="center" vertical="center" wrapText="1"/>
    </xf>
    <xf numFmtId="0" fontId="34" fillId="0" borderId="0" xfId="3" applyFont="1" applyBorder="1" applyAlignment="1">
      <alignment horizontal="center" vertical="center" wrapText="1"/>
    </xf>
    <xf numFmtId="0" fontId="34" fillId="0" borderId="0" xfId="3" applyFont="1" applyBorder="1"/>
    <xf numFmtId="2" fontId="34" fillId="0" borderId="0" xfId="3" applyNumberFormat="1" applyFont="1" applyBorder="1" applyAlignment="1">
      <alignment horizontal="center" vertical="center" wrapText="1"/>
    </xf>
    <xf numFmtId="171" fontId="34" fillId="0" borderId="0" xfId="3" applyNumberFormat="1" applyFont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center" vertical="center" wrapText="1"/>
    </xf>
    <xf numFmtId="0" fontId="35" fillId="0" borderId="0" xfId="3" applyFont="1" applyBorder="1" applyAlignment="1">
      <alignment horizontal="center" vertical="center"/>
    </xf>
    <xf numFmtId="0" fontId="34" fillId="3" borderId="44" xfId="3" applyFont="1" applyFill="1" applyBorder="1" applyAlignment="1">
      <alignment horizontal="center" vertical="center" wrapText="1"/>
    </xf>
    <xf numFmtId="0" fontId="34" fillId="3" borderId="32" xfId="3" applyFont="1" applyFill="1" applyBorder="1" applyAlignment="1">
      <alignment horizontal="center" vertical="center" wrapText="1"/>
    </xf>
    <xf numFmtId="0" fontId="29" fillId="0" borderId="0" xfId="3" applyFont="1"/>
    <xf numFmtId="0" fontId="34" fillId="0" borderId="26" xfId="3" applyFont="1" applyBorder="1"/>
    <xf numFmtId="164" fontId="34" fillId="0" borderId="26" xfId="3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5" fillId="0" borderId="0" xfId="2" applyFont="1" applyFill="1" applyBorder="1" applyAlignment="1">
      <alignment horizontal="right" wrapText="1"/>
    </xf>
    <xf numFmtId="41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0" fontId="5" fillId="0" borderId="0" xfId="2" applyFont="1" applyBorder="1"/>
    <xf numFmtId="0" fontId="12" fillId="0" borderId="32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41" fontId="8" fillId="0" borderId="26" xfId="2" applyNumberFormat="1" applyFont="1" applyFill="1" applyBorder="1" applyAlignment="1">
      <alignment vertical="center"/>
    </xf>
    <xf numFmtId="0" fontId="12" fillId="0" borderId="4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wrapText="1"/>
    </xf>
    <xf numFmtId="0" fontId="34" fillId="0" borderId="0" xfId="0" applyFont="1" applyBorder="1"/>
    <xf numFmtId="0" fontId="34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/>
    </xf>
    <xf numFmtId="0" fontId="38" fillId="0" borderId="0" xfId="0" applyFont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horizontal="left" indent="1"/>
    </xf>
    <xf numFmtId="0" fontId="18" fillId="0" borderId="0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vertical="center"/>
    </xf>
    <xf numFmtId="0" fontId="35" fillId="0" borderId="0" xfId="0" applyFont="1" applyBorder="1"/>
    <xf numFmtId="49" fontId="18" fillId="0" borderId="0" xfId="2" applyNumberFormat="1" applyFont="1" applyFill="1" applyBorder="1" applyAlignment="1">
      <alignment horizontal="left" wrapText="1" indent="1"/>
    </xf>
    <xf numFmtId="49" fontId="18" fillId="0" borderId="0" xfId="2" applyNumberFormat="1" applyFont="1" applyFill="1" applyBorder="1" applyAlignment="1">
      <alignment wrapText="1"/>
    </xf>
    <xf numFmtId="0" fontId="18" fillId="4" borderId="0" xfId="2" applyFont="1" applyFill="1" applyBorder="1" applyAlignment="1">
      <alignment horizontal="center" vertical="center"/>
    </xf>
    <xf numFmtId="0" fontId="18" fillId="4" borderId="0" xfId="2" applyFont="1" applyFill="1" applyBorder="1" applyAlignment="1">
      <alignment horizontal="center"/>
    </xf>
    <xf numFmtId="0" fontId="34" fillId="0" borderId="0" xfId="0" applyFont="1" applyBorder="1" applyAlignment="1">
      <alignment horizontal="left"/>
    </xf>
    <xf numFmtId="49" fontId="18" fillId="0" borderId="0" xfId="2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49" fontId="18" fillId="0" borderId="26" xfId="2" applyNumberFormat="1" applyFont="1" applyFill="1" applyBorder="1" applyAlignment="1">
      <alignment horizontal="left" indent="1"/>
    </xf>
    <xf numFmtId="0" fontId="34" fillId="0" borderId="26" xfId="0" applyFont="1" applyBorder="1"/>
    <xf numFmtId="0" fontId="34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2" fontId="18" fillId="0" borderId="0" xfId="0" applyNumberFormat="1" applyFont="1" applyBorder="1" applyAlignment="1">
      <alignment horizontal="center" vertical="center" wrapText="1"/>
    </xf>
    <xf numFmtId="0" fontId="39" fillId="0" borderId="0" xfId="0" applyFont="1"/>
    <xf numFmtId="164" fontId="5" fillId="0" borderId="26" xfId="286" applyNumberFormat="1" applyFont="1" applyBorder="1" applyAlignment="1">
      <alignment horizontal="right" vertical="center"/>
    </xf>
    <xf numFmtId="0" fontId="5" fillId="0" borderId="26" xfId="286" applyFont="1" applyBorder="1" applyAlignment="1">
      <alignment vertical="center"/>
    </xf>
    <xf numFmtId="164" fontId="5" fillId="0" borderId="0" xfId="286" applyNumberFormat="1" applyFont="1" applyBorder="1" applyAlignment="1">
      <alignment horizontal="right" vertical="center"/>
    </xf>
    <xf numFmtId="0" fontId="5" fillId="0" borderId="0" xfId="286" applyFont="1" applyBorder="1" applyAlignment="1">
      <alignment vertical="center"/>
    </xf>
    <xf numFmtId="172" fontId="40" fillId="4" borderId="0" xfId="0" applyNumberFormat="1" applyFont="1" applyFill="1" applyBorder="1" applyAlignment="1">
      <alignment horizontal="center" vertical="center" wrapText="1"/>
    </xf>
    <xf numFmtId="1" fontId="5" fillId="0" borderId="0" xfId="286" applyNumberFormat="1" applyFont="1" applyBorder="1" applyAlignment="1">
      <alignment horizontal="right" vertical="center"/>
    </xf>
    <xf numFmtId="0" fontId="5" fillId="0" borderId="0" xfId="286" applyFont="1" applyBorder="1" applyAlignment="1">
      <alignment vertical="center" wrapText="1"/>
    </xf>
    <xf numFmtId="0" fontId="5" fillId="0" borderId="0" xfId="286" applyFont="1" applyBorder="1" applyAlignment="1">
      <alignment horizontal="right" vertical="center"/>
    </xf>
    <xf numFmtId="164" fontId="25" fillId="0" borderId="0" xfId="286" applyNumberFormat="1" applyFont="1" applyBorder="1" applyAlignment="1">
      <alignment horizontal="right" vertical="center"/>
    </xf>
    <xf numFmtId="0" fontId="25" fillId="0" borderId="0" xfId="286" applyFont="1" applyBorder="1" applyAlignment="1">
      <alignment vertical="center"/>
    </xf>
    <xf numFmtId="0" fontId="5" fillId="0" borderId="44" xfId="286" applyFont="1" applyBorder="1" applyAlignment="1">
      <alignment horizontal="center" vertical="center"/>
    </xf>
    <xf numFmtId="0" fontId="5" fillId="0" borderId="32" xfId="286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2" fillId="0" borderId="0" xfId="0" applyFont="1" applyBorder="1" applyAlignment="1">
      <alignment horizontal="right" vertical="center" wrapText="1"/>
    </xf>
    <xf numFmtId="0" fontId="5" fillId="0" borderId="26" xfId="286" applyFont="1" applyFill="1" applyBorder="1" applyAlignment="1">
      <alignment horizontal="right" vertical="center"/>
    </xf>
    <xf numFmtId="164" fontId="5" fillId="0" borderId="26" xfId="308" applyNumberFormat="1" applyFont="1" applyBorder="1" applyAlignment="1">
      <alignment horizontal="right" vertical="center" wrapText="1"/>
    </xf>
    <xf numFmtId="0" fontId="5" fillId="0" borderId="26" xfId="286" applyFont="1" applyBorder="1" applyAlignment="1">
      <alignment horizontal="right" vertical="center"/>
    </xf>
    <xf numFmtId="0" fontId="5" fillId="0" borderId="26" xfId="286" applyFont="1" applyBorder="1" applyAlignment="1">
      <alignment vertical="center" wrapText="1"/>
    </xf>
    <xf numFmtId="164" fontId="5" fillId="0" borderId="0" xfId="286" applyNumberFormat="1" applyFont="1" applyFill="1" applyBorder="1" applyAlignment="1">
      <alignment horizontal="right" vertical="center"/>
    </xf>
    <xf numFmtId="164" fontId="5" fillId="0" borderId="0" xfId="308" applyNumberFormat="1" applyFont="1" applyBorder="1" applyAlignment="1">
      <alignment horizontal="right" vertical="center" wrapText="1"/>
    </xf>
    <xf numFmtId="0" fontId="5" fillId="0" borderId="0" xfId="286" applyFont="1" applyFill="1" applyBorder="1" applyAlignment="1">
      <alignment horizontal="right" vertical="center"/>
    </xf>
    <xf numFmtId="0" fontId="25" fillId="0" borderId="0" xfId="286" applyFont="1" applyBorder="1" applyAlignment="1">
      <alignment horizontal="center" vertical="center"/>
    </xf>
    <xf numFmtId="0" fontId="5" fillId="0" borderId="56" xfId="286" applyFont="1" applyBorder="1" applyAlignment="1">
      <alignment horizontal="center" vertical="center"/>
    </xf>
    <xf numFmtId="0" fontId="5" fillId="0" borderId="57" xfId="286" applyFont="1" applyBorder="1" applyAlignment="1">
      <alignment horizontal="center" vertical="center"/>
    </xf>
    <xf numFmtId="0" fontId="44" fillId="0" borderId="0" xfId="0" applyFont="1"/>
    <xf numFmtId="4" fontId="0" fillId="0" borderId="0" xfId="0" applyNumberFormat="1"/>
    <xf numFmtId="172" fontId="45" fillId="0" borderId="0" xfId="0" applyNumberFormat="1" applyFont="1" applyAlignment="1">
      <alignment horizontal="center"/>
    </xf>
    <xf numFmtId="0" fontId="46" fillId="0" borderId="0" xfId="0" applyFont="1" applyBorder="1" applyAlignment="1">
      <alignment horizontal="right" vertical="center" wrapText="1"/>
    </xf>
    <xf numFmtId="0" fontId="44" fillId="0" borderId="0" xfId="0" applyFont="1" applyBorder="1"/>
    <xf numFmtId="164" fontId="47" fillId="0" borderId="26" xfId="286" applyNumberFormat="1" applyFont="1" applyBorder="1" applyAlignment="1">
      <alignment horizontal="right" vertical="center"/>
    </xf>
    <xf numFmtId="164" fontId="47" fillId="0" borderId="26" xfId="286" applyNumberFormat="1" applyFont="1" applyBorder="1" applyAlignment="1">
      <alignment vertical="center"/>
    </xf>
    <xf numFmtId="0" fontId="47" fillId="0" borderId="26" xfId="286" applyFont="1" applyBorder="1" applyAlignment="1">
      <alignment horizontal="right" vertical="center"/>
    </xf>
    <xf numFmtId="0" fontId="47" fillId="0" borderId="26" xfId="286" applyFont="1" applyBorder="1" applyAlignment="1">
      <alignment vertical="center"/>
    </xf>
    <xf numFmtId="0" fontId="47" fillId="0" borderId="26" xfId="286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47" fillId="0" borderId="0" xfId="286" applyFont="1" applyBorder="1" applyAlignment="1">
      <alignment horizontal="right" vertical="center"/>
    </xf>
    <xf numFmtId="164" fontId="47" fillId="0" borderId="0" xfId="286" applyNumberFormat="1" applyFont="1" applyBorder="1" applyAlignment="1">
      <alignment horizontal="right" vertical="center"/>
    </xf>
    <xf numFmtId="0" fontId="47" fillId="0" borderId="0" xfId="286" applyFont="1" applyBorder="1" applyAlignment="1">
      <alignment vertical="center"/>
    </xf>
    <xf numFmtId="164" fontId="47" fillId="0" borderId="0" xfId="286" applyNumberFormat="1" applyFont="1" applyBorder="1" applyAlignment="1">
      <alignment vertical="center"/>
    </xf>
    <xf numFmtId="172" fontId="0" fillId="0" borderId="0" xfId="0" applyNumberFormat="1" applyAlignment="1">
      <alignment horizontal="center"/>
    </xf>
    <xf numFmtId="0" fontId="47" fillId="0" borderId="0" xfId="286" applyFont="1" applyBorder="1" applyAlignment="1">
      <alignment horizontal="right"/>
    </xf>
    <xf numFmtId="0" fontId="48" fillId="0" borderId="0" xfId="0" applyFont="1"/>
    <xf numFmtId="164" fontId="49" fillId="0" borderId="0" xfId="286" applyNumberFormat="1" applyFont="1" applyBorder="1" applyAlignment="1">
      <alignment vertical="center"/>
    </xf>
    <xf numFmtId="0" fontId="49" fillId="0" borderId="0" xfId="286" applyFont="1" applyBorder="1" applyAlignment="1">
      <alignment vertical="center"/>
    </xf>
    <xf numFmtId="164" fontId="49" fillId="0" borderId="0" xfId="286" applyNumberFormat="1" applyFont="1" applyBorder="1" applyAlignment="1">
      <alignment horizontal="right" vertical="center"/>
    </xf>
    <xf numFmtId="0" fontId="47" fillId="0" borderId="44" xfId="286" applyFont="1" applyBorder="1" applyAlignment="1">
      <alignment horizontal="center" vertical="center" wrapText="1"/>
    </xf>
    <xf numFmtId="0" fontId="47" fillId="0" borderId="32" xfId="286" applyFont="1" applyBorder="1" applyAlignment="1">
      <alignment horizontal="center" vertical="center"/>
    </xf>
    <xf numFmtId="0" fontId="47" fillId="0" borderId="32" xfId="286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43" fillId="0" borderId="0" xfId="0" applyFont="1" applyBorder="1" applyAlignment="1">
      <alignment horizontal="right" vertical="center" wrapText="1"/>
    </xf>
    <xf numFmtId="164" fontId="5" fillId="0" borderId="26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/>
    </xf>
    <xf numFmtId="0" fontId="25" fillId="0" borderId="0" xfId="286" applyFont="1" applyBorder="1" applyAlignment="1">
      <alignment horizontal="right" vertical="center"/>
    </xf>
    <xf numFmtId="0" fontId="5" fillId="0" borderId="59" xfId="286" applyFont="1" applyFill="1" applyBorder="1" applyAlignment="1">
      <alignment horizontal="center" vertical="center"/>
    </xf>
    <xf numFmtId="0" fontId="5" fillId="0" borderId="30" xfId="286" applyFont="1" applyFill="1" applyBorder="1" applyAlignment="1">
      <alignment horizontal="center" vertical="center"/>
    </xf>
    <xf numFmtId="0" fontId="5" fillId="0" borderId="30" xfId="286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5" fillId="0" borderId="26" xfId="0" applyNumberFormat="1" applyFont="1" applyFill="1" applyBorder="1" applyAlignment="1">
      <alignment vertical="center" wrapText="1"/>
    </xf>
    <xf numFmtId="164" fontId="5" fillId="0" borderId="0" xfId="286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/>
    <xf numFmtId="164" fontId="25" fillId="0" borderId="0" xfId="286" applyNumberFormat="1" applyFont="1" applyBorder="1" applyAlignment="1">
      <alignment vertical="center"/>
    </xf>
    <xf numFmtId="0" fontId="5" fillId="0" borderId="45" xfId="286" applyFont="1" applyBorder="1" applyAlignment="1">
      <alignment horizontal="center" vertical="center"/>
    </xf>
    <xf numFmtId="0" fontId="5" fillId="0" borderId="31" xfId="286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8" fillId="0" borderId="0" xfId="285" applyFont="1" applyAlignment="1">
      <alignment vertical="center"/>
    </xf>
    <xf numFmtId="0" fontId="18" fillId="0" borderId="0" xfId="285" applyFont="1" applyAlignment="1">
      <alignment horizontal="center" vertical="center"/>
    </xf>
    <xf numFmtId="164" fontId="18" fillId="0" borderId="0" xfId="285" applyNumberFormat="1" applyFont="1" applyAlignment="1">
      <alignment vertical="center"/>
    </xf>
    <xf numFmtId="2" fontId="18" fillId="0" borderId="0" xfId="285" applyNumberFormat="1" applyFont="1" applyAlignment="1">
      <alignment vertical="center"/>
    </xf>
    <xf numFmtId="164" fontId="50" fillId="0" borderId="0" xfId="285" applyNumberFormat="1" applyFont="1" applyAlignment="1">
      <alignment vertical="center"/>
    </xf>
    <xf numFmtId="0" fontId="18" fillId="0" borderId="17" xfId="285" applyFont="1" applyBorder="1" applyAlignment="1">
      <alignment vertical="center"/>
    </xf>
    <xf numFmtId="164" fontId="18" fillId="0" borderId="0" xfId="285" applyNumberFormat="1" applyFont="1" applyBorder="1" applyAlignment="1">
      <alignment vertical="center"/>
    </xf>
    <xf numFmtId="164" fontId="51" fillId="0" borderId="0" xfId="285" applyNumberFormat="1" applyFont="1" applyAlignment="1">
      <alignment vertical="center"/>
    </xf>
    <xf numFmtId="0" fontId="51" fillId="0" borderId="61" xfId="285" applyFont="1" applyBorder="1" applyAlignment="1">
      <alignment horizontal="center" vertical="center"/>
    </xf>
    <xf numFmtId="0" fontId="18" fillId="0" borderId="0" xfId="285" applyFont="1" applyBorder="1" applyAlignment="1">
      <alignment vertical="center"/>
    </xf>
    <xf numFmtId="0" fontId="18" fillId="0" borderId="16" xfId="285" applyFont="1" applyBorder="1" applyAlignment="1">
      <alignment horizontal="center" vertical="center" wrapText="1"/>
    </xf>
    <xf numFmtId="0" fontId="18" fillId="0" borderId="50" xfId="285" applyFont="1" applyBorder="1" applyAlignment="1">
      <alignment horizontal="center" vertical="center" wrapText="1"/>
    </xf>
    <xf numFmtId="0" fontId="18" fillId="0" borderId="49" xfId="285" applyFont="1" applyBorder="1" applyAlignment="1">
      <alignment horizontal="center" vertical="center" wrapText="1"/>
    </xf>
    <xf numFmtId="0" fontId="18" fillId="0" borderId="62" xfId="285" applyFont="1" applyBorder="1" applyAlignment="1">
      <alignment horizontal="center" vertical="center" wrapText="1"/>
    </xf>
    <xf numFmtId="0" fontId="18" fillId="0" borderId="0" xfId="285" applyFont="1" applyBorder="1" applyAlignment="1">
      <alignment horizontal="center" vertical="center"/>
    </xf>
    <xf numFmtId="0" fontId="18" fillId="0" borderId="0" xfId="286" applyFont="1" applyAlignment="1">
      <alignment vertical="center"/>
    </xf>
    <xf numFmtId="164" fontId="18" fillId="0" borderId="0" xfId="286" applyNumberFormat="1" applyFont="1" applyAlignment="1">
      <alignment vertical="center"/>
    </xf>
    <xf numFmtId="164" fontId="50" fillId="0" borderId="0" xfId="286" applyNumberFormat="1" applyFont="1" applyAlignment="1">
      <alignment horizontal="right" vertical="center"/>
    </xf>
    <xf numFmtId="0" fontId="18" fillId="0" borderId="17" xfId="286" applyFont="1" applyBorder="1" applyAlignment="1">
      <alignment vertical="center"/>
    </xf>
    <xf numFmtId="0" fontId="18" fillId="0" borderId="0" xfId="286" applyFont="1" applyBorder="1" applyAlignment="1">
      <alignment vertical="center"/>
    </xf>
    <xf numFmtId="164" fontId="18" fillId="4" borderId="0" xfId="286" applyNumberFormat="1" applyFont="1" applyFill="1" applyAlignment="1">
      <alignment vertical="center"/>
    </xf>
    <xf numFmtId="164" fontId="51" fillId="0" borderId="0" xfId="286" applyNumberFormat="1" applyFont="1" applyAlignment="1">
      <alignment horizontal="center" vertical="center"/>
    </xf>
    <xf numFmtId="0" fontId="51" fillId="0" borderId="0" xfId="286" applyFont="1" applyAlignment="1">
      <alignment horizontal="center" vertical="center"/>
    </xf>
    <xf numFmtId="0" fontId="51" fillId="0" borderId="61" xfId="286" applyFont="1" applyBorder="1" applyAlignment="1">
      <alignment horizontal="center" vertical="center"/>
    </xf>
    <xf numFmtId="0" fontId="18" fillId="0" borderId="19" xfId="286" applyFont="1" applyBorder="1" applyAlignment="1">
      <alignment horizontal="center" vertical="center"/>
    </xf>
    <xf numFmtId="0" fontId="18" fillId="0" borderId="21" xfId="286" applyFont="1" applyBorder="1" applyAlignment="1">
      <alignment horizontal="center" vertical="center"/>
    </xf>
    <xf numFmtId="0" fontId="18" fillId="0" borderId="16" xfId="286" applyFont="1" applyBorder="1" applyAlignment="1">
      <alignment vertical="center"/>
    </xf>
    <xf numFmtId="0" fontId="8" fillId="0" borderId="0" xfId="287" applyFont="1" applyFill="1" applyBorder="1"/>
    <xf numFmtId="0" fontId="8" fillId="0" borderId="0" xfId="287" applyFont="1" applyFill="1" applyBorder="1" applyAlignment="1">
      <alignment horizontal="center" vertical="center" wrapText="1"/>
    </xf>
    <xf numFmtId="173" fontId="4" fillId="0" borderId="40" xfId="287" applyNumberFormat="1" applyFont="1" applyFill="1" applyBorder="1" applyAlignment="1">
      <alignment horizontal="center" vertical="center" wrapText="1"/>
    </xf>
    <xf numFmtId="174" fontId="4" fillId="0" borderId="40" xfId="287" applyNumberFormat="1" applyFont="1" applyFill="1" applyBorder="1" applyAlignment="1">
      <alignment horizontal="right" vertical="center" wrapText="1" readingOrder="1"/>
    </xf>
    <xf numFmtId="175" fontId="53" fillId="0" borderId="40" xfId="0" applyNumberFormat="1" applyFont="1" applyFill="1" applyBorder="1" applyAlignment="1">
      <alignment horizontal="right" vertical="center" wrapText="1" readingOrder="1"/>
    </xf>
    <xf numFmtId="0" fontId="4" fillId="0" borderId="66" xfId="287" applyNumberFormat="1" applyFont="1" applyFill="1" applyBorder="1" applyAlignment="1">
      <alignment vertical="center" wrapText="1" readingOrder="1"/>
    </xf>
    <xf numFmtId="0" fontId="4" fillId="0" borderId="40" xfId="0" applyNumberFormat="1" applyFont="1" applyFill="1" applyBorder="1" applyAlignment="1">
      <alignment horizontal="center" vertical="center" wrapText="1"/>
    </xf>
    <xf numFmtId="175" fontId="4" fillId="0" borderId="40" xfId="0" applyNumberFormat="1" applyFont="1" applyFill="1" applyBorder="1" applyAlignment="1">
      <alignment horizontal="right" vertical="center" wrapText="1" readingOrder="1"/>
    </xf>
    <xf numFmtId="176" fontId="53" fillId="0" borderId="40" xfId="0" applyNumberFormat="1" applyFont="1" applyFill="1" applyBorder="1" applyAlignment="1">
      <alignment horizontal="center" vertical="center" wrapText="1"/>
    </xf>
    <xf numFmtId="0" fontId="53" fillId="0" borderId="40" xfId="0" applyNumberFormat="1" applyFont="1" applyFill="1" applyBorder="1" applyAlignment="1">
      <alignment horizontal="center" vertical="center" wrapText="1"/>
    </xf>
    <xf numFmtId="174" fontId="4" fillId="0" borderId="67" xfId="287" applyNumberFormat="1" applyFont="1" applyFill="1" applyBorder="1" applyAlignment="1">
      <alignment vertical="center" wrapText="1" readingOrder="1"/>
    </xf>
    <xf numFmtId="177" fontId="4" fillId="0" borderId="40" xfId="287" applyNumberFormat="1" applyFont="1" applyFill="1" applyBorder="1" applyAlignment="1">
      <alignment horizontal="right" vertical="center" wrapText="1" readingOrder="1"/>
    </xf>
    <xf numFmtId="174" fontId="4" fillId="0" borderId="42" xfId="287" applyNumberFormat="1" applyFont="1" applyFill="1" applyBorder="1" applyAlignment="1">
      <alignment horizontal="right" vertical="center" wrapText="1" readingOrder="1"/>
    </xf>
    <xf numFmtId="173" fontId="4" fillId="0" borderId="42" xfId="287" applyNumberFormat="1" applyFont="1" applyFill="1" applyBorder="1" applyAlignment="1">
      <alignment horizontal="center" vertical="center" wrapText="1"/>
    </xf>
    <xf numFmtId="174" fontId="4" fillId="0" borderId="43" xfId="287" applyNumberFormat="1" applyFont="1" applyFill="1" applyBorder="1" applyAlignment="1">
      <alignment horizontal="right" vertical="center" wrapText="1" readingOrder="1"/>
    </xf>
    <xf numFmtId="174" fontId="4" fillId="0" borderId="0" xfId="287" applyNumberFormat="1" applyFont="1" applyFill="1" applyBorder="1" applyAlignment="1">
      <alignment horizontal="right" vertical="center" wrapText="1" readingOrder="1"/>
    </xf>
    <xf numFmtId="174" fontId="4" fillId="0" borderId="68" xfId="287" applyNumberFormat="1" applyFont="1" applyFill="1" applyBorder="1" applyAlignment="1">
      <alignment vertical="center" wrapText="1" readingOrder="1"/>
    </xf>
    <xf numFmtId="176" fontId="55" fillId="0" borderId="40" xfId="0" applyNumberFormat="1" applyFont="1" applyFill="1" applyBorder="1" applyAlignment="1">
      <alignment horizontal="center" vertical="center" wrapText="1"/>
    </xf>
    <xf numFmtId="175" fontId="55" fillId="0" borderId="40" xfId="0" applyNumberFormat="1" applyFont="1" applyFill="1" applyBorder="1" applyAlignment="1">
      <alignment horizontal="right" vertical="center" wrapText="1" readingOrder="1"/>
    </xf>
    <xf numFmtId="0" fontId="8" fillId="0" borderId="69" xfId="287" applyNumberFormat="1" applyFont="1" applyFill="1" applyBorder="1" applyAlignment="1">
      <alignment horizontal="center" vertical="top" wrapText="1"/>
    </xf>
    <xf numFmtId="0" fontId="4" fillId="0" borderId="70" xfId="287" applyNumberFormat="1" applyFont="1" applyFill="1" applyBorder="1" applyAlignment="1">
      <alignment horizontal="center" vertical="center" wrapText="1"/>
    </xf>
    <xf numFmtId="0" fontId="4" fillId="0" borderId="50" xfId="287" applyNumberFormat="1" applyFont="1" applyFill="1" applyBorder="1" applyAlignment="1">
      <alignment horizontal="center" vertical="center" wrapText="1"/>
    </xf>
    <xf numFmtId="0" fontId="4" fillId="0" borderId="64" xfId="287" applyNumberFormat="1" applyFont="1" applyFill="1" applyBorder="1" applyAlignment="1">
      <alignment horizontal="center" vertical="center" wrapText="1" readingOrder="1"/>
    </xf>
    <xf numFmtId="0" fontId="8" fillId="0" borderId="16" xfId="287" applyFont="1" applyFill="1" applyBorder="1" applyAlignment="1">
      <alignment horizontal="center" vertical="center" wrapText="1"/>
    </xf>
    <xf numFmtId="0" fontId="8" fillId="0" borderId="16" xfId="287" applyFont="1" applyFill="1" applyBorder="1"/>
    <xf numFmtId="0" fontId="56" fillId="0" borderId="0" xfId="287" applyFont="1" applyFill="1" applyBorder="1"/>
    <xf numFmtId="164" fontId="56" fillId="0" borderId="0" xfId="287" applyNumberFormat="1" applyFont="1" applyFill="1" applyBorder="1"/>
    <xf numFmtId="0" fontId="5" fillId="0" borderId="0" xfId="287" applyFont="1" applyFill="1" applyBorder="1"/>
    <xf numFmtId="164" fontId="5" fillId="0" borderId="0" xfId="287" applyNumberFormat="1" applyFont="1" applyFill="1" applyBorder="1" applyAlignment="1">
      <alignment horizontal="center"/>
    </xf>
    <xf numFmtId="178" fontId="4" fillId="0" borderId="0" xfId="287" applyNumberFormat="1" applyFont="1" applyFill="1" applyBorder="1" applyAlignment="1">
      <alignment horizontal="right" vertical="center" wrapText="1" readingOrder="1"/>
    </xf>
    <xf numFmtId="178" fontId="4" fillId="0" borderId="72" xfId="287" applyNumberFormat="1" applyFont="1" applyFill="1" applyBorder="1" applyAlignment="1">
      <alignment horizontal="right" vertical="center" wrapText="1" readingOrder="1"/>
    </xf>
    <xf numFmtId="0" fontId="4" fillId="0" borderId="0" xfId="287" applyNumberFormat="1" applyFont="1" applyFill="1" applyBorder="1" applyAlignment="1">
      <alignment horizontal="left" vertical="center" wrapText="1" indent="2" readingOrder="1"/>
    </xf>
    <xf numFmtId="0" fontId="4" fillId="0" borderId="0" xfId="287" applyNumberFormat="1" applyFont="1" applyFill="1" applyBorder="1" applyAlignment="1">
      <alignment horizontal="left" vertical="center" wrapText="1" indent="5" readingOrder="1"/>
    </xf>
    <xf numFmtId="178" fontId="4" fillId="0" borderId="73" xfId="287" applyNumberFormat="1" applyFont="1" applyFill="1" applyBorder="1" applyAlignment="1">
      <alignment horizontal="right" vertical="center" wrapText="1" readingOrder="1"/>
    </xf>
    <xf numFmtId="0" fontId="5" fillId="0" borderId="49" xfId="287" applyFont="1" applyFill="1" applyBorder="1" applyAlignment="1">
      <alignment vertical="center"/>
    </xf>
    <xf numFmtId="0" fontId="5" fillId="0" borderId="62" xfId="287" applyNumberFormat="1" applyFont="1" applyFill="1" applyBorder="1" applyAlignment="1">
      <alignment vertical="top" wrapText="1"/>
    </xf>
    <xf numFmtId="0" fontId="56" fillId="0" borderId="16" xfId="287" applyFont="1" applyFill="1" applyBorder="1"/>
    <xf numFmtId="0" fontId="4" fillId="0" borderId="40" xfId="287" applyNumberFormat="1" applyFont="1" applyFill="1" applyBorder="1" applyAlignment="1">
      <alignment vertical="top" wrapText="1" readingOrder="1"/>
    </xf>
    <xf numFmtId="0" fontId="5" fillId="0" borderId="74" xfId="287" applyNumberFormat="1" applyFont="1" applyFill="1" applyBorder="1" applyAlignment="1">
      <alignment horizontal="left" vertical="top" wrapText="1" indent="2"/>
    </xf>
    <xf numFmtId="0" fontId="5" fillId="0" borderId="74" xfId="287" applyNumberFormat="1" applyFont="1" applyFill="1" applyBorder="1" applyAlignment="1">
      <alignment horizontal="left" vertical="top" wrapText="1" indent="5"/>
    </xf>
    <xf numFmtId="0" fontId="4" fillId="0" borderId="42" xfId="287" applyNumberFormat="1" applyFont="1" applyFill="1" applyBorder="1" applyAlignment="1">
      <alignment vertical="top" wrapText="1" readingOrder="1"/>
    </xf>
    <xf numFmtId="0" fontId="4" fillId="0" borderId="69" xfId="287" applyNumberFormat="1" applyFont="1" applyFill="1" applyBorder="1" applyAlignment="1">
      <alignment horizontal="left" vertical="top" wrapText="1" indent="2"/>
    </xf>
    <xf numFmtId="0" fontId="5" fillId="0" borderId="49" xfId="287" applyFont="1" applyFill="1" applyBorder="1" applyAlignment="1">
      <alignment horizontal="center" vertical="center"/>
    </xf>
    <xf numFmtId="0" fontId="5" fillId="0" borderId="75" xfId="287" applyNumberFormat="1" applyFont="1" applyFill="1" applyBorder="1" applyAlignment="1">
      <alignment horizontal="left" vertical="top" wrapText="1" indent="2"/>
    </xf>
    <xf numFmtId="0" fontId="27" fillId="0" borderId="16" xfId="287" applyFont="1" applyFill="1" applyBorder="1"/>
    <xf numFmtId="0" fontId="5" fillId="0" borderId="0" xfId="287" applyFont="1" applyFill="1" applyBorder="1" applyAlignment="1">
      <alignment horizontal="center" readingOrder="1"/>
    </xf>
    <xf numFmtId="0" fontId="28" fillId="0" borderId="0" xfId="287" applyNumberFormat="1" applyFont="1" applyFill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49" fontId="5" fillId="0" borderId="17" xfId="2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55" xfId="286" applyFont="1" applyBorder="1" applyAlignment="1">
      <alignment horizontal="center" vertical="center"/>
    </xf>
    <xf numFmtId="0" fontId="5" fillId="0" borderId="31" xfId="286" applyFont="1" applyBorder="1" applyAlignment="1">
      <alignment horizontal="center" vertical="center"/>
    </xf>
    <xf numFmtId="0" fontId="5" fillId="0" borderId="30" xfId="286" applyFont="1" applyBorder="1" applyAlignment="1">
      <alignment horizontal="center" vertical="center"/>
    </xf>
    <xf numFmtId="0" fontId="5" fillId="0" borderId="0" xfId="286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 wrapText="1"/>
    </xf>
    <xf numFmtId="0" fontId="47" fillId="0" borderId="0" xfId="286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 wrapText="1"/>
    </xf>
    <xf numFmtId="0" fontId="47" fillId="0" borderId="58" xfId="286" applyFont="1" applyBorder="1" applyAlignment="1">
      <alignment horizontal="center" vertical="center"/>
    </xf>
    <xf numFmtId="0" fontId="47" fillId="0" borderId="31" xfId="286" applyFont="1" applyBorder="1" applyAlignment="1">
      <alignment horizontal="center" vertical="center"/>
    </xf>
    <xf numFmtId="0" fontId="47" fillId="0" borderId="30" xfId="286" applyFont="1" applyBorder="1" applyAlignment="1">
      <alignment horizontal="center" vertical="center"/>
    </xf>
    <xf numFmtId="0" fontId="18" fillId="0" borderId="64" xfId="285" applyFont="1" applyBorder="1" applyAlignment="1">
      <alignment horizontal="center" vertical="center"/>
    </xf>
    <xf numFmtId="0" fontId="18" fillId="0" borderId="19" xfId="285" applyFont="1" applyBorder="1" applyAlignment="1">
      <alignment horizontal="center" vertical="center" wrapText="1"/>
    </xf>
    <xf numFmtId="0" fontId="18" fillId="0" borderId="20" xfId="285" applyFont="1" applyBorder="1" applyAlignment="1">
      <alignment horizontal="center" vertical="center" wrapText="1"/>
    </xf>
    <xf numFmtId="0" fontId="52" fillId="0" borderId="0" xfId="285" applyFont="1" applyAlignment="1">
      <alignment horizontal="center" vertical="center"/>
    </xf>
    <xf numFmtId="0" fontId="18" fillId="0" borderId="65" xfId="285" applyFont="1" applyBorder="1" applyAlignment="1">
      <alignment horizontal="center" vertical="center"/>
    </xf>
    <xf numFmtId="0" fontId="18" fillId="0" borderId="63" xfId="285" applyFont="1" applyBorder="1" applyAlignment="1">
      <alignment horizontal="center" vertical="center"/>
    </xf>
    <xf numFmtId="0" fontId="52" fillId="0" borderId="0" xfId="286" applyFont="1" applyAlignment="1">
      <alignment horizontal="center" vertical="center"/>
    </xf>
    <xf numFmtId="0" fontId="18" fillId="0" borderId="65" xfId="286" applyFont="1" applyBorder="1" applyAlignment="1">
      <alignment horizontal="center" vertical="center"/>
    </xf>
    <xf numFmtId="0" fontId="18" fillId="0" borderId="63" xfId="286" applyFont="1" applyBorder="1" applyAlignment="1">
      <alignment horizontal="center" vertical="center"/>
    </xf>
    <xf numFmtId="0" fontId="18" fillId="0" borderId="65" xfId="286" applyFont="1" applyBorder="1" applyAlignment="1">
      <alignment horizontal="center" vertical="center" wrapText="1"/>
    </xf>
    <xf numFmtId="0" fontId="18" fillId="0" borderId="50" xfId="286" applyFont="1" applyBorder="1" applyAlignment="1">
      <alignment horizontal="center" vertical="center" wrapText="1"/>
    </xf>
    <xf numFmtId="0" fontId="18" fillId="0" borderId="19" xfId="286" applyFont="1" applyBorder="1" applyAlignment="1">
      <alignment horizontal="center" vertical="center"/>
    </xf>
    <xf numFmtId="0" fontId="18" fillId="0" borderId="20" xfId="286" applyFont="1" applyBorder="1" applyAlignment="1">
      <alignment horizontal="center" vertical="center"/>
    </xf>
    <xf numFmtId="0" fontId="8" fillId="0" borderId="0" xfId="287" applyFont="1" applyFill="1" applyBorder="1" applyAlignment="1">
      <alignment horizontal="center"/>
    </xf>
    <xf numFmtId="0" fontId="4" fillId="0" borderId="69" xfId="287" applyNumberFormat="1" applyFont="1" applyFill="1" applyBorder="1" applyAlignment="1">
      <alignment horizontal="center" vertical="center" wrapText="1" readingOrder="1"/>
    </xf>
    <xf numFmtId="0" fontId="8" fillId="0" borderId="69" xfId="287" applyNumberFormat="1" applyFont="1" applyFill="1" applyBorder="1" applyAlignment="1">
      <alignment vertical="top" wrapText="1"/>
    </xf>
    <xf numFmtId="0" fontId="4" fillId="0" borderId="64" xfId="287" applyNumberFormat="1" applyFont="1" applyFill="1" applyBorder="1" applyAlignment="1">
      <alignment horizontal="center" vertical="center" wrapText="1" readingOrder="1"/>
    </xf>
    <xf numFmtId="0" fontId="8" fillId="0" borderId="64" xfId="287" applyNumberFormat="1" applyFont="1" applyFill="1" applyBorder="1" applyAlignment="1">
      <alignment vertical="top" wrapText="1"/>
    </xf>
    <xf numFmtId="0" fontId="4" fillId="0" borderId="70" xfId="287" applyNumberFormat="1" applyFont="1" applyFill="1" applyBorder="1" applyAlignment="1">
      <alignment horizontal="center" vertical="center" wrapText="1"/>
    </xf>
    <xf numFmtId="0" fontId="8" fillId="0" borderId="71" xfId="287" applyNumberFormat="1" applyFont="1" applyFill="1" applyBorder="1" applyAlignment="1">
      <alignment horizontal="center" vertical="center" wrapText="1"/>
    </xf>
    <xf numFmtId="176" fontId="53" fillId="0" borderId="40" xfId="0" applyNumberFormat="1" applyFont="1" applyFill="1" applyBorder="1" applyAlignment="1">
      <alignment horizontal="right" vertical="center" wrapText="1" readingOrder="1"/>
    </xf>
    <xf numFmtId="0" fontId="54" fillId="0" borderId="41" xfId="0" applyNumberFormat="1" applyFont="1" applyFill="1" applyBorder="1" applyAlignment="1">
      <alignment vertical="top" wrapText="1"/>
    </xf>
    <xf numFmtId="0" fontId="4" fillId="0" borderId="40" xfId="0" applyNumberFormat="1" applyFont="1" applyFill="1" applyBorder="1" applyAlignment="1">
      <alignment horizontal="right" vertical="center" wrapText="1" readingOrder="1"/>
    </xf>
    <xf numFmtId="176" fontId="55" fillId="0" borderId="40" xfId="0" applyNumberFormat="1" applyFont="1" applyFill="1" applyBorder="1" applyAlignment="1">
      <alignment horizontal="right" vertical="center" wrapText="1" readingOrder="1"/>
    </xf>
    <xf numFmtId="0" fontId="53" fillId="0" borderId="40" xfId="0" applyNumberFormat="1" applyFont="1" applyFill="1" applyBorder="1" applyAlignment="1">
      <alignment horizontal="right" vertical="center" wrapText="1" readingOrder="1"/>
    </xf>
    <xf numFmtId="0" fontId="5" fillId="0" borderId="0" xfId="287" applyFont="1" applyFill="1" applyBorder="1" applyAlignment="1">
      <alignment horizontal="center" readingOrder="1"/>
    </xf>
    <xf numFmtId="0" fontId="5" fillId="0" borderId="0" xfId="287" applyFont="1" applyFill="1" applyBorder="1" applyAlignment="1">
      <alignment horizontal="center"/>
    </xf>
    <xf numFmtId="0" fontId="5" fillId="0" borderId="0" xfId="3" applyFont="1" applyAlignment="1">
      <alignment horizontal="center" vertical="center" wrapText="1"/>
    </xf>
    <xf numFmtId="0" fontId="5" fillId="3" borderId="0" xfId="3" applyFont="1" applyFill="1" applyBorder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/>
    </xf>
    <xf numFmtId="0" fontId="5" fillId="3" borderId="29" xfId="3" applyFont="1" applyFill="1" applyBorder="1" applyAlignment="1">
      <alignment horizontal="center"/>
    </xf>
    <xf numFmtId="0" fontId="5" fillId="3" borderId="31" xfId="3" applyFont="1" applyFill="1" applyBorder="1" applyAlignment="1">
      <alignment horizontal="center"/>
    </xf>
    <xf numFmtId="0" fontId="5" fillId="3" borderId="0" xfId="3" applyFont="1" applyFill="1" applyBorder="1" applyAlignment="1">
      <alignment horizontal="right" vertical="center" wrapText="1"/>
    </xf>
    <xf numFmtId="0" fontId="5" fillId="0" borderId="28" xfId="3" applyFont="1" applyBorder="1" applyAlignment="1">
      <alignment horizontal="center" vertical="center" wrapText="1"/>
    </xf>
    <xf numFmtId="0" fontId="2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3" borderId="0" xfId="291" applyFont="1" applyFill="1" applyBorder="1" applyAlignment="1">
      <alignment horizontal="center" vertical="center" wrapText="1"/>
    </xf>
    <xf numFmtId="0" fontId="5" fillId="3" borderId="29" xfId="291" applyFont="1" applyFill="1" applyBorder="1" applyAlignment="1">
      <alignment horizontal="center" vertical="center" wrapText="1"/>
    </xf>
    <xf numFmtId="0" fontId="5" fillId="3" borderId="34" xfId="291" applyFont="1" applyFill="1" applyBorder="1" applyAlignment="1">
      <alignment horizontal="center" vertical="center"/>
    </xf>
    <xf numFmtId="0" fontId="5" fillId="3" borderId="33" xfId="291" applyFont="1" applyFill="1" applyBorder="1" applyAlignment="1">
      <alignment horizontal="center" vertical="center"/>
    </xf>
    <xf numFmtId="0" fontId="5" fillId="3" borderId="36" xfId="291" applyFont="1" applyFill="1" applyBorder="1" applyAlignment="1">
      <alignment horizontal="center" vertical="center"/>
    </xf>
    <xf numFmtId="0" fontId="5" fillId="3" borderId="35" xfId="291" applyFont="1" applyFill="1" applyBorder="1" applyAlignment="1">
      <alignment horizontal="center" vertical="center"/>
    </xf>
    <xf numFmtId="0" fontId="5" fillId="3" borderId="30" xfId="291" applyFont="1" applyFill="1" applyBorder="1" applyAlignment="1">
      <alignment horizontal="center" vertical="center"/>
    </xf>
    <xf numFmtId="0" fontId="4" fillId="0" borderId="37" xfId="287" applyNumberFormat="1" applyFont="1" applyFill="1" applyBorder="1" applyAlignment="1">
      <alignment vertical="center" wrapText="1" readingOrder="1"/>
    </xf>
    <xf numFmtId="0" fontId="27" fillId="0" borderId="39" xfId="287" applyNumberFormat="1" applyFont="1" applyFill="1" applyBorder="1" applyAlignment="1">
      <alignment vertical="top" wrapText="1"/>
    </xf>
    <xf numFmtId="0" fontId="4" fillId="0" borderId="40" xfId="287" applyNumberFormat="1" applyFont="1" applyFill="1" applyBorder="1" applyAlignment="1">
      <alignment vertical="center" wrapText="1" readingOrder="1"/>
    </xf>
    <xf numFmtId="0" fontId="27" fillId="0" borderId="41" xfId="287" applyNumberFormat="1" applyFont="1" applyFill="1" applyBorder="1" applyAlignment="1">
      <alignment vertical="top" wrapText="1"/>
    </xf>
    <xf numFmtId="2" fontId="4" fillId="0" borderId="0" xfId="287" applyNumberFormat="1" applyFont="1" applyFill="1" applyBorder="1" applyAlignment="1">
      <alignment horizontal="center" vertical="center" wrapText="1" readingOrder="1"/>
    </xf>
    <xf numFmtId="0" fontId="28" fillId="0" borderId="30" xfId="287" applyNumberFormat="1" applyFont="1" applyFill="1" applyBorder="1" applyAlignment="1">
      <alignment horizontal="center" vertical="center" wrapText="1" readingOrder="1"/>
    </xf>
    <xf numFmtId="0" fontId="27" fillId="0" borderId="30" xfId="287" applyNumberFormat="1" applyFont="1" applyFill="1" applyBorder="1" applyAlignment="1">
      <alignment vertical="top" wrapText="1"/>
    </xf>
    <xf numFmtId="0" fontId="27" fillId="0" borderId="32" xfId="287" applyNumberFormat="1" applyFont="1" applyFill="1" applyBorder="1" applyAlignment="1">
      <alignment vertical="top" wrapText="1"/>
    </xf>
    <xf numFmtId="0" fontId="27" fillId="0" borderId="30" xfId="287" applyNumberFormat="1" applyFont="1" applyFill="1" applyBorder="1" applyAlignment="1">
      <alignment horizontal="center" vertical="center" wrapText="1"/>
    </xf>
    <xf numFmtId="0" fontId="27" fillId="0" borderId="32" xfId="287" applyNumberFormat="1" applyFont="1" applyFill="1" applyBorder="1" applyAlignment="1">
      <alignment horizontal="center" vertical="center" wrapText="1"/>
    </xf>
    <xf numFmtId="0" fontId="27" fillId="0" borderId="45" xfId="287" applyNumberFormat="1" applyFont="1" applyFill="1" applyBorder="1" applyAlignment="1">
      <alignment horizontal="center" vertical="center" wrapText="1"/>
    </xf>
    <xf numFmtId="0" fontId="4" fillId="0" borderId="42" xfId="287" applyNumberFormat="1" applyFont="1" applyFill="1" applyBorder="1" applyAlignment="1">
      <alignment vertical="center" wrapText="1" readingOrder="1"/>
    </xf>
    <xf numFmtId="0" fontId="27" fillId="0" borderId="43" xfId="287" applyNumberFormat="1" applyFont="1" applyFill="1" applyBorder="1" applyAlignment="1">
      <alignment vertical="top" wrapText="1"/>
    </xf>
    <xf numFmtId="0" fontId="4" fillId="0" borderId="0" xfId="287" applyNumberFormat="1" applyFont="1" applyFill="1" applyBorder="1" applyAlignment="1">
      <alignment horizontal="center" vertical="center" wrapText="1" readingOrder="1"/>
    </xf>
    <xf numFmtId="0" fontId="4" fillId="0" borderId="30" xfId="287" applyNumberFormat="1" applyFont="1" applyFill="1" applyBorder="1" applyAlignment="1">
      <alignment horizontal="center" vertical="center" wrapText="1" readingOrder="1"/>
    </xf>
    <xf numFmtId="0" fontId="4" fillId="0" borderId="32" xfId="287" applyNumberFormat="1" applyFont="1" applyFill="1" applyBorder="1" applyAlignment="1">
      <alignment horizontal="center" vertical="center" wrapText="1" readingOrder="1"/>
    </xf>
    <xf numFmtId="0" fontId="4" fillId="0" borderId="37" xfId="0" applyNumberFormat="1" applyFont="1" applyFill="1" applyBorder="1" applyAlignment="1">
      <alignment vertical="center" wrapText="1" readingOrder="1"/>
    </xf>
    <xf numFmtId="0" fontId="27" fillId="0" borderId="39" xfId="0" applyNumberFormat="1" applyFont="1" applyFill="1" applyBorder="1" applyAlignment="1">
      <alignment vertical="top" wrapText="1"/>
    </xf>
    <xf numFmtId="0" fontId="4" fillId="0" borderId="40" xfId="0" applyNumberFormat="1" applyFont="1" applyFill="1" applyBorder="1" applyAlignment="1">
      <alignment vertical="center" wrapText="1" readingOrder="1"/>
    </xf>
    <xf numFmtId="0" fontId="27" fillId="0" borderId="41" xfId="0" applyNumberFormat="1" applyFont="1" applyFill="1" applyBorder="1" applyAlignment="1">
      <alignment vertical="top" wrapText="1"/>
    </xf>
    <xf numFmtId="0" fontId="4" fillId="0" borderId="42" xfId="0" applyNumberFormat="1" applyFont="1" applyFill="1" applyBorder="1" applyAlignment="1">
      <alignment vertical="center" wrapText="1" readingOrder="1"/>
    </xf>
    <xf numFmtId="0" fontId="27" fillId="0" borderId="43" xfId="0" applyNumberFormat="1" applyFont="1" applyFill="1" applyBorder="1" applyAlignment="1">
      <alignment vertical="top" wrapText="1"/>
    </xf>
    <xf numFmtId="0" fontId="5" fillId="0" borderId="0" xfId="3" applyFont="1" applyBorder="1" applyAlignment="1">
      <alignment horizontal="center"/>
    </xf>
    <xf numFmtId="0" fontId="25" fillId="0" borderId="0" xfId="3" applyFont="1" applyAlignment="1">
      <alignment horizontal="center"/>
    </xf>
    <xf numFmtId="0" fontId="5" fillId="0" borderId="50" xfId="3" applyFont="1" applyFill="1" applyBorder="1" applyAlignment="1">
      <alignment horizontal="center"/>
    </xf>
    <xf numFmtId="0" fontId="5" fillId="0" borderId="49" xfId="3" applyFont="1" applyFill="1" applyBorder="1" applyAlignment="1">
      <alignment horizontal="center"/>
    </xf>
    <xf numFmtId="0" fontId="5" fillId="0" borderId="48" xfId="3" applyFont="1" applyFill="1" applyBorder="1" applyAlignment="1">
      <alignment horizontal="center"/>
    </xf>
    <xf numFmtId="0" fontId="5" fillId="0" borderId="47" xfId="3" applyFont="1" applyFill="1" applyBorder="1" applyAlignment="1">
      <alignment horizontal="center"/>
    </xf>
    <xf numFmtId="0" fontId="5" fillId="0" borderId="30" xfId="3" applyFont="1" applyFill="1" applyBorder="1" applyAlignment="1">
      <alignment horizontal="center"/>
    </xf>
    <xf numFmtId="0" fontId="5" fillId="0" borderId="16" xfId="3" applyFont="1" applyFill="1" applyBorder="1" applyAlignment="1">
      <alignment horizontal="center" vertical="center" wrapText="1"/>
    </xf>
    <xf numFmtId="0" fontId="5" fillId="0" borderId="46" xfId="3" applyFont="1" applyFill="1" applyBorder="1" applyAlignment="1">
      <alignment horizontal="center" vertical="center" wrapText="1"/>
    </xf>
    <xf numFmtId="0" fontId="29" fillId="0" borderId="52" xfId="31" applyFont="1" applyFill="1" applyBorder="1" applyAlignment="1">
      <alignment horizontal="center"/>
    </xf>
    <xf numFmtId="0" fontId="18" fillId="0" borderId="51" xfId="31" applyFont="1" applyFill="1" applyBorder="1" applyAlignment="1">
      <alignment horizontal="center"/>
    </xf>
    <xf numFmtId="0" fontId="18" fillId="0" borderId="0" xfId="31" applyFont="1" applyFill="1" applyBorder="1" applyAlignment="1">
      <alignment horizontal="center" vertical="center" wrapText="1"/>
    </xf>
    <xf numFmtId="0" fontId="18" fillId="0" borderId="29" xfId="31" applyFont="1" applyFill="1" applyBorder="1" applyAlignment="1">
      <alignment horizontal="center" vertical="center" wrapText="1"/>
    </xf>
    <xf numFmtId="0" fontId="29" fillId="0" borderId="0" xfId="31" applyFont="1" applyBorder="1" applyAlignment="1">
      <alignment horizontal="center"/>
    </xf>
    <xf numFmtId="0" fontId="18" fillId="0" borderId="49" xfId="31" applyFont="1" applyFill="1" applyBorder="1" applyAlignment="1">
      <alignment horizontal="center" vertical="center" wrapText="1"/>
    </xf>
    <xf numFmtId="0" fontId="18" fillId="0" borderId="19" xfId="31" applyFont="1" applyFill="1" applyBorder="1" applyAlignment="1">
      <alignment horizontal="center" vertical="center" wrapText="1"/>
    </xf>
    <xf numFmtId="0" fontId="18" fillId="0" borderId="47" xfId="31" applyFont="1" applyFill="1" applyBorder="1" applyAlignment="1">
      <alignment horizontal="center" vertical="center" wrapText="1"/>
    </xf>
    <xf numFmtId="0" fontId="18" fillId="0" borderId="53" xfId="31" applyFont="1" applyFill="1" applyBorder="1" applyAlignment="1">
      <alignment horizontal="center" vertical="center" wrapText="1"/>
    </xf>
    <xf numFmtId="0" fontId="18" fillId="0" borderId="30" xfId="31" applyFont="1" applyFill="1" applyBorder="1" applyAlignment="1">
      <alignment horizontal="center" vertical="center" wrapText="1"/>
    </xf>
    <xf numFmtId="0" fontId="18" fillId="0" borderId="30" xfId="31" applyFont="1" applyFill="1" applyBorder="1" applyAlignment="1">
      <alignment horizontal="center" vertical="center"/>
    </xf>
    <xf numFmtId="0" fontId="18" fillId="0" borderId="29" xfId="31" applyFont="1" applyFill="1" applyBorder="1" applyAlignment="1">
      <alignment horizontal="center" vertical="center"/>
    </xf>
    <xf numFmtId="0" fontId="18" fillId="0" borderId="32" xfId="31" applyFont="1" applyFill="1" applyBorder="1" applyAlignment="1">
      <alignment horizontal="center" vertical="center" wrapText="1"/>
    </xf>
    <xf numFmtId="0" fontId="18" fillId="0" borderId="32" xfId="31" applyFont="1" applyFill="1" applyBorder="1" applyAlignment="1">
      <alignment horizontal="center" vertical="center"/>
    </xf>
    <xf numFmtId="0" fontId="18" fillId="0" borderId="44" xfId="31" applyFont="1" applyFill="1" applyBorder="1" applyAlignment="1">
      <alignment horizontal="center" vertical="center"/>
    </xf>
    <xf numFmtId="0" fontId="34" fillId="3" borderId="49" xfId="3" applyFont="1" applyFill="1" applyBorder="1" applyAlignment="1">
      <alignment horizontal="center" vertical="center" wrapText="1"/>
    </xf>
    <xf numFmtId="0" fontId="34" fillId="3" borderId="47" xfId="3" applyFont="1" applyFill="1" applyBorder="1" applyAlignment="1">
      <alignment horizontal="center" vertical="center" wrapText="1"/>
    </xf>
    <xf numFmtId="0" fontId="34" fillId="3" borderId="30" xfId="3" applyFont="1" applyFill="1" applyBorder="1" applyAlignment="1">
      <alignment horizontal="center" vertical="center" wrapText="1"/>
    </xf>
    <xf numFmtId="0" fontId="34" fillId="3" borderId="45" xfId="3" applyFont="1" applyFill="1" applyBorder="1" applyAlignment="1">
      <alignment horizontal="center" vertical="center" wrapText="1"/>
    </xf>
    <xf numFmtId="0" fontId="29" fillId="0" borderId="0" xfId="3" applyFont="1" applyBorder="1" applyAlignment="1">
      <alignment horizontal="center" wrapText="1"/>
    </xf>
    <xf numFmtId="0" fontId="18" fillId="3" borderId="30" xfId="3" applyFont="1" applyFill="1" applyBorder="1" applyAlignment="1">
      <alignment horizontal="center" vertical="center" wrapText="1"/>
    </xf>
    <xf numFmtId="0" fontId="18" fillId="3" borderId="32" xfId="3" applyFont="1" applyFill="1" applyBorder="1" applyAlignment="1">
      <alignment horizontal="center" vertical="center" wrapText="1"/>
    </xf>
    <xf numFmtId="0" fontId="18" fillId="3" borderId="45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/>
    </xf>
    <xf numFmtId="164" fontId="8" fillId="0" borderId="2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/>
    </xf>
    <xf numFmtId="0" fontId="8" fillId="0" borderId="2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/>
    </xf>
    <xf numFmtId="49" fontId="8" fillId="0" borderId="26" xfId="2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2" fillId="0" borderId="45" xfId="0" applyFont="1" applyBorder="1" applyAlignment="1">
      <alignment horizontal="center" vertical="center" wrapText="1"/>
    </xf>
  </cellXfs>
  <cellStyles count="309"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2" xfId="11"/>
    <cellStyle name="Comma 2 2" xfId="12"/>
    <cellStyle name="Comma 2 3" xfId="13"/>
    <cellStyle name="Comma 2 4" xfId="14"/>
    <cellStyle name="Comma 3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Hyperlink 2" xfId="22"/>
    <cellStyle name="Normal" xfId="0" builtinId="0"/>
    <cellStyle name="Normal 10" xfId="23"/>
    <cellStyle name="Normal 10 2" xfId="24"/>
    <cellStyle name="Normal 10 3" xfId="25"/>
    <cellStyle name="Normal 10 4" xfId="26"/>
    <cellStyle name="Normal 10 5" xfId="27"/>
    <cellStyle name="Normal 11" xfId="28"/>
    <cellStyle name="Normal 12" xfId="29"/>
    <cellStyle name="Normal 13" xfId="30"/>
    <cellStyle name="Normal 13 2" xfId="31"/>
    <cellStyle name="Normal 14" xfId="32"/>
    <cellStyle name="Normal 14 2" xfId="33"/>
    <cellStyle name="Normal 14 3" xfId="34"/>
    <cellStyle name="Normal 15" xfId="35"/>
    <cellStyle name="Normal 16" xfId="36"/>
    <cellStyle name="Normal 17" xfId="37"/>
    <cellStyle name="Normal 18" xfId="38"/>
    <cellStyle name="Normal 18 2" xfId="39"/>
    <cellStyle name="Normal 18 2 2" xfId="40"/>
    <cellStyle name="Normal 19" xfId="41"/>
    <cellStyle name="Normal 19 2" xfId="42"/>
    <cellStyle name="Normal 19 2 2" xfId="43"/>
    <cellStyle name="Normal 2" xfId="1"/>
    <cellStyle name="Normal 2 10" xfId="3"/>
    <cellStyle name="Normal 2 10 10" xfId="44"/>
    <cellStyle name="Normal 2 10 11" xfId="45"/>
    <cellStyle name="Normal 2 10 12" xfId="46"/>
    <cellStyle name="Normal 2 10 13" xfId="47"/>
    <cellStyle name="Normal 2 10 2" xfId="48"/>
    <cellStyle name="Normal 2 10 3" xfId="49"/>
    <cellStyle name="Normal 2 10 4" xfId="50"/>
    <cellStyle name="Normal 2 10 5" xfId="51"/>
    <cellStyle name="Normal 2 10 6" xfId="52"/>
    <cellStyle name="Normal 2 10 7" xfId="53"/>
    <cellStyle name="Normal 2 10 8" xfId="54"/>
    <cellStyle name="Normal 2 10 9" xfId="55"/>
    <cellStyle name="Normal 2 11" xfId="56"/>
    <cellStyle name="Normal 2 12" xfId="57"/>
    <cellStyle name="Normal 2 13" xfId="58"/>
    <cellStyle name="Normal 2 14" xfId="59"/>
    <cellStyle name="Normal 2 14 2" xfId="60"/>
    <cellStyle name="Normal 2 15" xfId="61"/>
    <cellStyle name="Normal 2 16" xfId="62"/>
    <cellStyle name="Normal 2 17" xfId="63"/>
    <cellStyle name="Normal 2 18" xfId="64"/>
    <cellStyle name="Normal 2 19" xfId="65"/>
    <cellStyle name="Normal 2 2" xfId="66"/>
    <cellStyle name="Normal 2 2 10" xfId="67"/>
    <cellStyle name="Normal 2 2 11" xfId="68"/>
    <cellStyle name="Normal 2 2 12" xfId="69"/>
    <cellStyle name="Normal 2 2 13" xfId="70"/>
    <cellStyle name="Normal 2 2 14" xfId="71"/>
    <cellStyle name="Normal 2 2 15" xfId="72"/>
    <cellStyle name="Normal 2 2 16" xfId="73"/>
    <cellStyle name="Normal 2 2 2" xfId="74"/>
    <cellStyle name="Normal 2 2 2 10" xfId="75"/>
    <cellStyle name="Normal 2 2 2 11" xfId="76"/>
    <cellStyle name="Normal 2 2 2 12" xfId="77"/>
    <cellStyle name="Normal 2 2 2 13" xfId="78"/>
    <cellStyle name="Normal 2 2 2 14" xfId="79"/>
    <cellStyle name="Normal 2 2 2 15" xfId="80"/>
    <cellStyle name="Normal 2 2 2 16" xfId="81"/>
    <cellStyle name="Normal 2 2 2 2" xfId="82"/>
    <cellStyle name="Normal 2 2 2 3" xfId="83"/>
    <cellStyle name="Normal 2 2 2 4" xfId="84"/>
    <cellStyle name="Normal 2 2 2 5" xfId="85"/>
    <cellStyle name="Normal 2 2 2 6" xfId="86"/>
    <cellStyle name="Normal 2 2 2 7" xfId="87"/>
    <cellStyle name="Normal 2 2 2 8" xfId="88"/>
    <cellStyle name="Normal 2 2 2 9" xfId="89"/>
    <cellStyle name="Normal 2 2 3" xfId="90"/>
    <cellStyle name="Normal 2 2 3 2" xfId="91"/>
    <cellStyle name="Normal 2 2 3 3" xfId="92"/>
    <cellStyle name="Normal 2 2 3 4" xfId="93"/>
    <cellStyle name="Normal 2 2 4" xfId="94"/>
    <cellStyle name="Normal 2 2 5" xfId="95"/>
    <cellStyle name="Normal 2 2 6" xfId="96"/>
    <cellStyle name="Normal 2 2 7" xfId="97"/>
    <cellStyle name="Normal 2 2 8" xfId="98"/>
    <cellStyle name="Normal 2 2 9" xfId="99"/>
    <cellStyle name="Normal 2 20" xfId="100"/>
    <cellStyle name="Normal 2 21" xfId="101"/>
    <cellStyle name="Normal 2 22" xfId="102"/>
    <cellStyle name="Normal 2 23" xfId="103"/>
    <cellStyle name="Normal 2 24" xfId="104"/>
    <cellStyle name="Normal 2 25" xfId="105"/>
    <cellStyle name="Normal 2 26" xfId="106"/>
    <cellStyle name="Normal 2 27" xfId="107"/>
    <cellStyle name="Normal 2 28" xfId="108"/>
    <cellStyle name="Normal 2 29" xfId="109"/>
    <cellStyle name="Normal 2 3" xfId="110"/>
    <cellStyle name="Normal 2 3 10" xfId="111"/>
    <cellStyle name="Normal 2 3 2" xfId="112"/>
    <cellStyle name="Normal 2 3 2 10" xfId="113"/>
    <cellStyle name="Normal 2 3 2 2" xfId="114"/>
    <cellStyle name="Normal 2 3 2 2 2" xfId="115"/>
    <cellStyle name="Normal 2 3 2 3" xfId="116"/>
    <cellStyle name="Normal 2 3 2 4" xfId="117"/>
    <cellStyle name="Normal 2 3 2 5" xfId="118"/>
    <cellStyle name="Normal 2 3 2 6" xfId="119"/>
    <cellStyle name="Normal 2 3 2 7" xfId="120"/>
    <cellStyle name="Normal 2 3 2 8" xfId="121"/>
    <cellStyle name="Normal 2 3 2 9" xfId="122"/>
    <cellStyle name="Normal 2 3 3" xfId="123"/>
    <cellStyle name="Normal 2 3 3 2" xfId="124"/>
    <cellStyle name="Normal 2 3 4" xfId="125"/>
    <cellStyle name="Normal 2 3 5" xfId="126"/>
    <cellStyle name="Normal 2 3 6" xfId="127"/>
    <cellStyle name="Normal 2 3 6 2" xfId="128"/>
    <cellStyle name="Normal 2 3 7" xfId="129"/>
    <cellStyle name="Normal 2 3 8" xfId="130"/>
    <cellStyle name="Normal 2 3 9" xfId="131"/>
    <cellStyle name="Normal 2 30" xfId="132"/>
    <cellStyle name="Normal 2 31" xfId="133"/>
    <cellStyle name="Normal 2 32" xfId="134"/>
    <cellStyle name="Normal 2 32 2" xfId="135"/>
    <cellStyle name="Normal 2 33" xfId="136"/>
    <cellStyle name="Normal 2 34" xfId="137"/>
    <cellStyle name="Normal 2 35" xfId="138"/>
    <cellStyle name="Normal 2 36" xfId="139"/>
    <cellStyle name="Normal 2 37" xfId="140"/>
    <cellStyle name="Normal 2 38" xfId="141"/>
    <cellStyle name="Normal 2 39" xfId="142"/>
    <cellStyle name="Normal 2 4" xfId="143"/>
    <cellStyle name="Normal 2 4 2" xfId="144"/>
    <cellStyle name="Normal 2 4 2 2" xfId="145"/>
    <cellStyle name="Normal 2 4 2 3" xfId="146"/>
    <cellStyle name="Normal 2 4 2 4" xfId="147"/>
    <cellStyle name="Normal 2 4 3" xfId="148"/>
    <cellStyle name="Normal 2 4 4" xfId="149"/>
    <cellStyle name="Normal 2 4 5" xfId="150"/>
    <cellStyle name="Normal 2 4 6" xfId="151"/>
    <cellStyle name="Normal 2 40" xfId="152"/>
    <cellStyle name="Normal 2 41" xfId="153"/>
    <cellStyle name="Normal 2 42" xfId="154"/>
    <cellStyle name="Normal 2 43" xfId="155"/>
    <cellStyle name="Normal 2 5" xfId="156"/>
    <cellStyle name="Normal 2 5 2" xfId="157"/>
    <cellStyle name="Normal 2 5 3" xfId="158"/>
    <cellStyle name="Normal 2 5 4" xfId="159"/>
    <cellStyle name="Normal 2 5 5" xfId="160"/>
    <cellStyle name="Normal 2 5 6" xfId="161"/>
    <cellStyle name="Normal 2 6" xfId="162"/>
    <cellStyle name="Normal 2 6 2" xfId="163"/>
    <cellStyle name="Normal 2 6 3" xfId="164"/>
    <cellStyle name="Normal 2 6 4" xfId="165"/>
    <cellStyle name="Normal 2 6 5" xfId="166"/>
    <cellStyle name="Normal 2 6 6" xfId="167"/>
    <cellStyle name="Normal 2 7" xfId="168"/>
    <cellStyle name="Normal 2 7 2" xfId="169"/>
    <cellStyle name="Normal 2 7 3" xfId="170"/>
    <cellStyle name="Normal 2 7 4" xfId="171"/>
    <cellStyle name="Normal 2 7 5" xfId="172"/>
    <cellStyle name="Normal 2 7 6" xfId="173"/>
    <cellStyle name="Normal 2 8" xfId="174"/>
    <cellStyle name="Normal 2 8 2" xfId="175"/>
    <cellStyle name="Normal 2 8 3" xfId="176"/>
    <cellStyle name="Normal 2 8 4" xfId="177"/>
    <cellStyle name="Normal 2 8 5" xfId="178"/>
    <cellStyle name="Normal 2 8 6" xfId="179"/>
    <cellStyle name="Normal 2 9" xfId="180"/>
    <cellStyle name="Normal 2 9 2" xfId="181"/>
    <cellStyle name="Normal 2 9 3" xfId="182"/>
    <cellStyle name="Normal 2 9 4" xfId="183"/>
    <cellStyle name="Normal 2 9 5" xfId="184"/>
    <cellStyle name="Normal 2 9 6" xfId="185"/>
    <cellStyle name="Normal 20" xfId="186"/>
    <cellStyle name="Normal 21" xfId="187"/>
    <cellStyle name="Normal 22" xfId="188"/>
    <cellStyle name="Normal 23" xfId="189"/>
    <cellStyle name="Normal 24" xfId="190"/>
    <cellStyle name="Normal 25" xfId="191"/>
    <cellStyle name="Normal 26" xfId="192"/>
    <cellStyle name="Normal 27" xfId="193"/>
    <cellStyle name="Normal 28" xfId="194"/>
    <cellStyle name="Normal 29" xfId="195"/>
    <cellStyle name="Normal 3" xfId="196"/>
    <cellStyle name="Normal 3 10" xfId="197"/>
    <cellStyle name="Normal 3 11" xfId="198"/>
    <cellStyle name="Normal 3 12" xfId="199"/>
    <cellStyle name="Normal 3 13" xfId="200"/>
    <cellStyle name="Normal 3 14" xfId="201"/>
    <cellStyle name="Normal 3 15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10" xfId="208"/>
    <cellStyle name="Normal 3 2 11" xfId="209"/>
    <cellStyle name="Normal 3 2 12" xfId="210"/>
    <cellStyle name="Normal 3 2 13" xfId="211"/>
    <cellStyle name="Normal 3 2 14" xfId="212"/>
    <cellStyle name="Normal 3 2 15" xfId="213"/>
    <cellStyle name="Normal 3 2 16" xfId="214"/>
    <cellStyle name="Normal 3 2 17" xfId="215"/>
    <cellStyle name="Normal 3 2 2" xfId="216"/>
    <cellStyle name="Normal 3 2 2 2" xfId="217"/>
    <cellStyle name="Normal 3 2 2 3" xfId="218"/>
    <cellStyle name="Normal 3 2 3" xfId="219"/>
    <cellStyle name="Normal 3 2 4" xfId="220"/>
    <cellStyle name="Normal 3 2 5" xfId="221"/>
    <cellStyle name="Normal 3 2 6" xfId="222"/>
    <cellStyle name="Normal 3 2 7" xfId="223"/>
    <cellStyle name="Normal 3 2 8" xfId="224"/>
    <cellStyle name="Normal 3 2 9" xfId="225"/>
    <cellStyle name="Normal 3 20" xfId="226"/>
    <cellStyle name="Normal 3 21" xfId="227"/>
    <cellStyle name="Normal 3 22" xfId="228"/>
    <cellStyle name="Normal 3 23" xfId="229"/>
    <cellStyle name="Normal 3 24" xfId="230"/>
    <cellStyle name="Normal 3 25" xfId="231"/>
    <cellStyle name="Normal 3 26" xfId="306"/>
    <cellStyle name="Normal 3 3" xfId="232"/>
    <cellStyle name="Normal 3 3 2" xfId="233"/>
    <cellStyle name="Normal 3 3 3" xfId="234"/>
    <cellStyle name="Normal 3 4" xfId="235"/>
    <cellStyle name="Normal 3 4 2" xfId="236"/>
    <cellStyle name="Normal 3 4 3" xfId="237"/>
    <cellStyle name="Normal 3 5" xfId="238"/>
    <cellStyle name="Normal 3 5 2" xfId="239"/>
    <cellStyle name="Normal 3 5 3" xfId="240"/>
    <cellStyle name="Normal 3 6" xfId="241"/>
    <cellStyle name="Normal 3 6 2" xfId="242"/>
    <cellStyle name="Normal 3 6 3" xfId="243"/>
    <cellStyle name="Normal 3 6 4" xfId="244"/>
    <cellStyle name="Normal 3 6 5" xfId="245"/>
    <cellStyle name="Normal 3 6 6" xfId="246"/>
    <cellStyle name="Normal 3 7" xfId="247"/>
    <cellStyle name="Normal 3 7 2" xfId="248"/>
    <cellStyle name="Normal 3 7 3" xfId="249"/>
    <cellStyle name="Normal 3 7 4" xfId="250"/>
    <cellStyle name="Normal 3 7 5" xfId="251"/>
    <cellStyle name="Normal 3 7 6" xfId="252"/>
    <cellStyle name="Normal 3 8" xfId="253"/>
    <cellStyle name="Normal 3 8 2" xfId="254"/>
    <cellStyle name="Normal 3 8 3" xfId="255"/>
    <cellStyle name="Normal 3 8 4" xfId="256"/>
    <cellStyle name="Normal 3 8 5" xfId="257"/>
    <cellStyle name="Normal 3 8 6" xfId="258"/>
    <cellStyle name="Normal 3 9" xfId="259"/>
    <cellStyle name="Normal 30" xfId="260"/>
    <cellStyle name="Normal 30 2" xfId="261"/>
    <cellStyle name="Normal 30 3" xfId="262"/>
    <cellStyle name="Normal 31" xfId="263"/>
    <cellStyle name="Normal 31 2" xfId="264"/>
    <cellStyle name="Normal 31 3" xfId="265"/>
    <cellStyle name="Normal 31 4" xfId="266"/>
    <cellStyle name="Normal 31 5" xfId="267"/>
    <cellStyle name="Normal 32" xfId="268"/>
    <cellStyle name="Normal 33" xfId="269"/>
    <cellStyle name="Normal 34" xfId="270"/>
    <cellStyle name="Normal 35" xfId="271"/>
    <cellStyle name="Normal 36" xfId="272"/>
    <cellStyle name="Normal 37" xfId="273"/>
    <cellStyle name="Normal 38" xfId="274"/>
    <cellStyle name="Normal 38 2" xfId="275"/>
    <cellStyle name="Normal 39" xfId="276"/>
    <cellStyle name="Normal 39 2" xfId="277"/>
    <cellStyle name="Normal 4" xfId="278"/>
    <cellStyle name="Normal 4 2" xfId="279"/>
    <cellStyle name="Normal 4 3" xfId="280"/>
    <cellStyle name="Normal 4 4" xfId="281"/>
    <cellStyle name="Normal 4 5" xfId="282"/>
    <cellStyle name="Normal 40" xfId="283"/>
    <cellStyle name="Normal 40 2" xfId="284"/>
    <cellStyle name="Normal 41" xfId="285"/>
    <cellStyle name="Normal 41 2" xfId="286"/>
    <cellStyle name="Normal 42" xfId="287"/>
    <cellStyle name="Normal 43" xfId="288"/>
    <cellStyle name="Normal 44" xfId="289"/>
    <cellStyle name="Normal 45" xfId="307"/>
    <cellStyle name="Normal 5" xfId="2"/>
    <cellStyle name="Normal 5 2" xfId="290"/>
    <cellStyle name="Normal 5 3" xfId="291"/>
    <cellStyle name="Normal 6" xfId="292"/>
    <cellStyle name="Normal 6 2" xfId="293"/>
    <cellStyle name="Normal 6 3" xfId="294"/>
    <cellStyle name="Normal 7" xfId="295"/>
    <cellStyle name="Normal 7 2" xfId="296"/>
    <cellStyle name="Normal 7 3" xfId="297"/>
    <cellStyle name="Normal 8" xfId="298"/>
    <cellStyle name="Normal 8 2" xfId="299"/>
    <cellStyle name="Normal 8 2 2" xfId="300"/>
    <cellStyle name="Normal 8 3" xfId="301"/>
    <cellStyle name="Normal 9" xfId="302"/>
    <cellStyle name="Normal 9 2" xfId="303"/>
    <cellStyle name="Normal 9 3" xfId="304"/>
    <cellStyle name="Normal_TAT" xfId="308"/>
    <cellStyle name="Percent 2" xfId="3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'ND1'!$E$43</c:f>
              <c:strCache>
                <c:ptCount val="1"/>
                <c:pt idx="0">
                  <c:v>Төлөвлөгөө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'ND1'!$F$43:$G$43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[1]ND1!$F$42:$G$42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'ND1'!$E$44</c:f>
              <c:strCache>
                <c:ptCount val="1"/>
                <c:pt idx="0">
                  <c:v>Гүйцэтгэл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'ND1'!$F$44:$G$44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[1]ND1!$F$42:$G$42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06490112"/>
        <c:axId val="107687936"/>
      </c:barChart>
      <c:catAx>
        <c:axId val="10649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687936"/>
        <c:crosses val="autoZero"/>
        <c:auto val="1"/>
        <c:lblAlgn val="ctr"/>
        <c:lblOffset val="100"/>
        <c:noMultiLvlLbl val="0"/>
      </c:catAx>
      <c:valAx>
        <c:axId val="107687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06490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0</xdr:rowOff>
    </xdr:from>
    <xdr:ext cx="5143501" cy="733425"/>
    <xdr:sp macro="" textlink="">
      <xdr:nvSpPr>
        <xdr:cNvPr id="2" name="Rectangle 1"/>
        <xdr:cNvSpPr/>
      </xdr:nvSpPr>
      <xdr:spPr>
        <a:xfrm>
          <a:off x="152400" y="381000"/>
          <a:ext cx="5143501" cy="7334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 АЙМГИЙН ЗАСАГ ДАРГЫН ДЭРГЭДЭХ</a:t>
          </a:r>
        </a:p>
        <a:p>
          <a:pPr algn="ctr"/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Arial" pitchFamily="34" charset="0"/>
              <a:cs typeface="Arial" pitchFamily="34" charset="0"/>
            </a:rPr>
            <a:t>СТАТИСТИКИЙН ХЭЛТЭС</a:t>
          </a:r>
          <a:endParaRPr lang="en-US" sz="1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8</xdr:row>
      <xdr:rowOff>0</xdr:rowOff>
    </xdr:from>
    <xdr:to>
      <xdr:col>7</xdr:col>
      <xdr:colOff>114299</xdr:colOff>
      <xdr:row>23</xdr:row>
      <xdr:rowOff>95250</xdr:rowOff>
    </xdr:to>
    <xdr:pic>
      <xdr:nvPicPr>
        <xdr:cNvPr id="3" name="Picture 2" descr="C:\Users\Ochirsusen\Desktop\heregtei yum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24000"/>
          <a:ext cx="3162299" cy="29527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209550</xdr:colOff>
      <xdr:row>25</xdr:row>
      <xdr:rowOff>0</xdr:rowOff>
    </xdr:from>
    <xdr:ext cx="5191125" cy="1181100"/>
    <xdr:sp macro="" textlink="">
      <xdr:nvSpPr>
        <xdr:cNvPr id="4" name="Rectangle 3"/>
        <xdr:cNvSpPr/>
      </xdr:nvSpPr>
      <xdr:spPr>
        <a:xfrm>
          <a:off x="209550" y="4762500"/>
          <a:ext cx="5191125" cy="11811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mn-MN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ХӨВСГӨЛ</a:t>
          </a:r>
          <a:r>
            <a:rPr lang="mn-MN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АЙМГИЙН </a:t>
          </a:r>
          <a:r>
            <a:rPr lang="en-US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9</a:t>
          </a:r>
          <a:r>
            <a:rPr lang="mn-MN" sz="24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 САРЫН НИЙГЭМ, ЭДИЙН ЗАСГИЙН ТАНИЛЦУУЛГА</a:t>
          </a:r>
          <a:endParaRPr lang="en-US" sz="20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428625</xdr:colOff>
      <xdr:row>44</xdr:row>
      <xdr:rowOff>0</xdr:rowOff>
    </xdr:from>
    <xdr:ext cx="2152649" cy="409575"/>
    <xdr:sp macro="" textlink="">
      <xdr:nvSpPr>
        <xdr:cNvPr id="5" name="Rectangle 4"/>
        <xdr:cNvSpPr/>
      </xdr:nvSpPr>
      <xdr:spPr>
        <a:xfrm>
          <a:off x="1647825" y="8382000"/>
          <a:ext cx="2152649" cy="40957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МӨРӨН</a:t>
          </a:r>
          <a:r>
            <a:rPr lang="mn-MN" sz="16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</a:t>
          </a:r>
          <a:r>
            <a:rPr lang="mn-MN" sz="16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2017 ОН</a:t>
          </a:r>
          <a:endParaRPr lang="en-US" sz="6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30</xdr:row>
      <xdr:rowOff>0</xdr:rowOff>
    </xdr:from>
    <xdr:to>
      <xdr:col>22</xdr:col>
      <xdr:colOff>533400</xdr:colOff>
      <xdr:row>46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9</xdr:col>
          <xdr:colOff>0</xdr:colOff>
          <xdr:row>29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29</xdr:row>
      <xdr:rowOff>0</xdr:rowOff>
    </xdr:from>
    <xdr:to>
      <xdr:col>5</xdr:col>
      <xdr:colOff>304800</xdr:colOff>
      <xdr:row>30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76600" y="5524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N22" sqref="N22"/>
    </sheetView>
  </sheetViews>
  <sheetFormatPr defaultColWidth="9.140625" defaultRowHeight="12.75"/>
  <cols>
    <col min="1" max="1" width="16.42578125" style="24" customWidth="1"/>
    <col min="2" max="2" width="9.42578125" style="24" customWidth="1"/>
    <col min="3" max="3" width="6.140625" style="24" customWidth="1"/>
    <col min="4" max="4" width="7.7109375" style="24" customWidth="1"/>
    <col min="5" max="5" width="9.42578125" style="24" customWidth="1"/>
    <col min="6" max="6" width="6.140625" style="24" customWidth="1"/>
    <col min="7" max="7" width="7.7109375" style="24" customWidth="1"/>
    <col min="8" max="8" width="9.42578125" style="24" customWidth="1"/>
    <col min="9" max="9" width="6.140625" style="24" customWidth="1"/>
    <col min="10" max="10" width="7.7109375" style="24" customWidth="1"/>
    <col min="11" max="16384" width="9.140625" style="24"/>
  </cols>
  <sheetData>
    <row r="1" spans="1:10" ht="36" customHeight="1">
      <c r="A1" s="477" t="s">
        <v>36</v>
      </c>
      <c r="B1" s="477"/>
      <c r="C1" s="477"/>
      <c r="D1" s="477"/>
      <c r="E1" s="477"/>
      <c r="F1" s="477"/>
      <c r="G1" s="477"/>
      <c r="H1" s="477"/>
      <c r="I1" s="477"/>
      <c r="J1" s="477"/>
    </row>
    <row r="2" spans="1:10">
      <c r="A2" s="478" t="s">
        <v>1</v>
      </c>
      <c r="B2" s="481">
        <v>2014</v>
      </c>
      <c r="C2" s="482"/>
      <c r="D2" s="483"/>
      <c r="E2" s="481">
        <v>2015</v>
      </c>
      <c r="F2" s="482"/>
      <c r="G2" s="483"/>
      <c r="H2" s="482">
        <v>2016</v>
      </c>
      <c r="I2" s="482"/>
      <c r="J2" s="482"/>
    </row>
    <row r="3" spans="1:10" ht="20.25" customHeight="1">
      <c r="A3" s="479"/>
      <c r="B3" s="484" t="s">
        <v>2</v>
      </c>
      <c r="C3" s="475" t="s">
        <v>3</v>
      </c>
      <c r="D3" s="486"/>
      <c r="E3" s="484" t="s">
        <v>2</v>
      </c>
      <c r="F3" s="475" t="s">
        <v>3</v>
      </c>
      <c r="G3" s="486"/>
      <c r="H3" s="475" t="s">
        <v>2</v>
      </c>
      <c r="I3" s="487" t="s">
        <v>3</v>
      </c>
      <c r="J3" s="488"/>
    </row>
    <row r="4" spans="1:10" ht="20.25" customHeight="1">
      <c r="A4" s="480"/>
      <c r="B4" s="485"/>
      <c r="C4" s="35" t="s">
        <v>4</v>
      </c>
      <c r="D4" s="8" t="s">
        <v>5</v>
      </c>
      <c r="E4" s="485"/>
      <c r="F4" s="35" t="s">
        <v>4</v>
      </c>
      <c r="G4" s="8" t="s">
        <v>5</v>
      </c>
      <c r="H4" s="462"/>
      <c r="I4" s="9" t="s">
        <v>4</v>
      </c>
      <c r="J4" s="38" t="s">
        <v>5</v>
      </c>
    </row>
    <row r="5" spans="1:10" ht="15" customHeight="1">
      <c r="A5" s="10" t="s">
        <v>4</v>
      </c>
      <c r="B5" s="3">
        <f>SUM(B6:B29)</f>
        <v>2509</v>
      </c>
      <c r="C5" s="3">
        <f t="shared" ref="C5:J5" si="0">SUM(C6:C29)</f>
        <v>2512</v>
      </c>
      <c r="D5" s="3">
        <f t="shared" si="0"/>
        <v>1233</v>
      </c>
      <c r="E5" s="3">
        <f t="shared" si="0"/>
        <v>2378</v>
      </c>
      <c r="F5" s="3">
        <f t="shared" si="0"/>
        <v>2385</v>
      </c>
      <c r="G5" s="3">
        <f t="shared" si="0"/>
        <v>1168</v>
      </c>
      <c r="H5" s="3">
        <f t="shared" si="0"/>
        <v>2249</v>
      </c>
      <c r="I5" s="3">
        <f t="shared" si="0"/>
        <v>2253</v>
      </c>
      <c r="J5" s="3">
        <f t="shared" si="0"/>
        <v>1108</v>
      </c>
    </row>
    <row r="6" spans="1:10" ht="15" customHeight="1">
      <c r="A6" s="17" t="s">
        <v>6</v>
      </c>
      <c r="B6" s="5">
        <v>29</v>
      </c>
      <c r="C6" s="5">
        <v>28</v>
      </c>
      <c r="D6" s="5">
        <v>11</v>
      </c>
      <c r="E6" s="5">
        <v>12</v>
      </c>
      <c r="F6" s="5">
        <v>12</v>
      </c>
      <c r="G6" s="5">
        <v>6</v>
      </c>
      <c r="H6" s="5">
        <v>20</v>
      </c>
      <c r="I6" s="5">
        <v>20</v>
      </c>
      <c r="J6" s="5">
        <v>12</v>
      </c>
    </row>
    <row r="7" spans="1:10" ht="15" customHeight="1">
      <c r="A7" s="17" t="s">
        <v>7</v>
      </c>
      <c r="B7" s="5">
        <v>23</v>
      </c>
      <c r="C7" s="5">
        <v>23</v>
      </c>
      <c r="D7" s="5">
        <v>10</v>
      </c>
      <c r="E7" s="5">
        <v>11</v>
      </c>
      <c r="F7" s="5">
        <v>11</v>
      </c>
      <c r="G7" s="5">
        <v>7</v>
      </c>
      <c r="H7" s="5">
        <v>15</v>
      </c>
      <c r="I7" s="5">
        <v>15</v>
      </c>
      <c r="J7" s="5">
        <v>8</v>
      </c>
    </row>
    <row r="8" spans="1:10" ht="15" customHeight="1">
      <c r="A8" s="17" t="s">
        <v>8</v>
      </c>
      <c r="B8" s="5">
        <v>20</v>
      </c>
      <c r="C8" s="42">
        <v>20</v>
      </c>
      <c r="D8" s="5">
        <v>8</v>
      </c>
      <c r="E8" s="5">
        <v>17</v>
      </c>
      <c r="F8" s="42">
        <v>17</v>
      </c>
      <c r="G8" s="5">
        <v>8</v>
      </c>
      <c r="H8" s="5">
        <v>9</v>
      </c>
      <c r="I8" s="42">
        <v>9</v>
      </c>
      <c r="J8" s="5">
        <v>3</v>
      </c>
    </row>
    <row r="9" spans="1:10" ht="15" customHeight="1">
      <c r="A9" s="17" t="s">
        <v>9</v>
      </c>
      <c r="B9" s="5">
        <v>16</v>
      </c>
      <c r="C9" s="42">
        <v>15</v>
      </c>
      <c r="D9" s="5">
        <v>2</v>
      </c>
      <c r="E9" s="5">
        <v>10</v>
      </c>
      <c r="F9" s="42">
        <v>11</v>
      </c>
      <c r="G9" s="5">
        <v>5</v>
      </c>
      <c r="H9" s="5">
        <v>7</v>
      </c>
      <c r="I9" s="42">
        <v>7</v>
      </c>
      <c r="J9" s="5">
        <v>4</v>
      </c>
    </row>
    <row r="10" spans="1:10" ht="15" customHeight="1">
      <c r="A10" s="17" t="s">
        <v>10</v>
      </c>
      <c r="B10" s="5">
        <v>23</v>
      </c>
      <c r="C10" s="42">
        <v>23</v>
      </c>
      <c r="D10" s="5">
        <v>12</v>
      </c>
      <c r="E10" s="5">
        <v>38</v>
      </c>
      <c r="F10" s="42">
        <v>39</v>
      </c>
      <c r="G10" s="5">
        <v>24</v>
      </c>
      <c r="H10" s="5">
        <v>27</v>
      </c>
      <c r="I10" s="42">
        <v>27</v>
      </c>
      <c r="J10" s="5">
        <v>14</v>
      </c>
    </row>
    <row r="11" spans="1:10" ht="15" customHeight="1">
      <c r="A11" s="17" t="s">
        <v>11</v>
      </c>
      <c r="B11" s="5">
        <v>27</v>
      </c>
      <c r="C11" s="42">
        <v>26</v>
      </c>
      <c r="D11" s="5">
        <v>14</v>
      </c>
      <c r="E11" s="5">
        <v>26</v>
      </c>
      <c r="F11" s="42">
        <v>26</v>
      </c>
      <c r="G11" s="5">
        <v>10</v>
      </c>
      <c r="H11" s="5">
        <v>11</v>
      </c>
      <c r="I11" s="42">
        <v>10</v>
      </c>
      <c r="J11" s="5">
        <v>2</v>
      </c>
    </row>
    <row r="12" spans="1:10" ht="15" customHeight="1">
      <c r="A12" s="17" t="s">
        <v>12</v>
      </c>
      <c r="B12" s="5">
        <v>41</v>
      </c>
      <c r="C12" s="42">
        <v>41</v>
      </c>
      <c r="D12" s="5">
        <v>21</v>
      </c>
      <c r="E12" s="5">
        <v>17</v>
      </c>
      <c r="F12" s="42">
        <v>17</v>
      </c>
      <c r="G12" s="5">
        <v>11</v>
      </c>
      <c r="H12" s="5">
        <v>24</v>
      </c>
      <c r="I12" s="42">
        <v>24</v>
      </c>
      <c r="J12" s="5">
        <v>14</v>
      </c>
    </row>
    <row r="13" spans="1:10" ht="15" customHeight="1">
      <c r="A13" s="17" t="s">
        <v>13</v>
      </c>
      <c r="B13" s="5">
        <v>17</v>
      </c>
      <c r="C13" s="42">
        <v>17</v>
      </c>
      <c r="D13" s="5">
        <v>6</v>
      </c>
      <c r="E13" s="5">
        <v>21</v>
      </c>
      <c r="F13" s="42">
        <v>21</v>
      </c>
      <c r="G13" s="5">
        <v>10</v>
      </c>
      <c r="H13" s="5">
        <v>22</v>
      </c>
      <c r="I13" s="42">
        <v>23</v>
      </c>
      <c r="J13" s="5">
        <v>11</v>
      </c>
    </row>
    <row r="14" spans="1:10" ht="15" customHeight="1">
      <c r="A14" s="17" t="s">
        <v>14</v>
      </c>
      <c r="B14" s="5">
        <v>48</v>
      </c>
      <c r="C14" s="42">
        <v>48</v>
      </c>
      <c r="D14" s="5">
        <v>25</v>
      </c>
      <c r="E14" s="5">
        <v>34</v>
      </c>
      <c r="F14" s="42">
        <v>34</v>
      </c>
      <c r="G14" s="5">
        <v>17</v>
      </c>
      <c r="H14" s="5">
        <v>28</v>
      </c>
      <c r="I14" s="42">
        <v>28</v>
      </c>
      <c r="J14" s="5">
        <v>12</v>
      </c>
    </row>
    <row r="15" spans="1:10" ht="15" customHeight="1">
      <c r="A15" s="17" t="s">
        <v>15</v>
      </c>
      <c r="B15" s="5">
        <v>89</v>
      </c>
      <c r="C15" s="42">
        <v>90</v>
      </c>
      <c r="D15" s="5">
        <v>45</v>
      </c>
      <c r="E15" s="5">
        <v>48</v>
      </c>
      <c r="F15" s="42">
        <v>48</v>
      </c>
      <c r="G15" s="5">
        <v>24</v>
      </c>
      <c r="H15" s="5">
        <v>36</v>
      </c>
      <c r="I15" s="42">
        <v>36</v>
      </c>
      <c r="J15" s="5">
        <v>14</v>
      </c>
    </row>
    <row r="16" spans="1:10" ht="15" customHeight="1">
      <c r="A16" s="17" t="s">
        <v>16</v>
      </c>
      <c r="B16" s="5">
        <v>39</v>
      </c>
      <c r="C16" s="42">
        <v>39</v>
      </c>
      <c r="D16" s="5">
        <v>24</v>
      </c>
      <c r="E16" s="5">
        <v>29</v>
      </c>
      <c r="F16" s="42">
        <v>29</v>
      </c>
      <c r="G16" s="5">
        <v>20</v>
      </c>
      <c r="H16" s="5">
        <v>20</v>
      </c>
      <c r="I16" s="42">
        <v>20</v>
      </c>
      <c r="J16" s="5">
        <v>7</v>
      </c>
    </row>
    <row r="17" spans="1:15" ht="15" customHeight="1">
      <c r="A17" s="17" t="s">
        <v>17</v>
      </c>
      <c r="B17" s="5">
        <v>22</v>
      </c>
      <c r="C17" s="42">
        <v>22</v>
      </c>
      <c r="D17" s="5">
        <v>10</v>
      </c>
      <c r="E17" s="5">
        <v>11</v>
      </c>
      <c r="F17" s="42">
        <v>11</v>
      </c>
      <c r="G17" s="5">
        <v>5</v>
      </c>
      <c r="H17" s="5">
        <v>14</v>
      </c>
      <c r="I17" s="42">
        <v>13</v>
      </c>
      <c r="J17" s="5">
        <v>5</v>
      </c>
    </row>
    <row r="18" spans="1:15" ht="15" customHeight="1">
      <c r="A18" s="17" t="s">
        <v>18</v>
      </c>
      <c r="B18" s="5">
        <v>16</v>
      </c>
      <c r="C18" s="42">
        <v>16</v>
      </c>
      <c r="D18" s="5">
        <v>7</v>
      </c>
      <c r="E18" s="5">
        <v>5</v>
      </c>
      <c r="F18" s="42">
        <v>4</v>
      </c>
      <c r="G18" s="5">
        <v>3</v>
      </c>
      <c r="H18" s="5">
        <v>7</v>
      </c>
      <c r="I18" s="42">
        <v>7</v>
      </c>
      <c r="J18" s="5">
        <v>3</v>
      </c>
    </row>
    <row r="19" spans="1:15" ht="15" customHeight="1">
      <c r="A19" s="17" t="s">
        <v>19</v>
      </c>
      <c r="B19" s="5">
        <v>39</v>
      </c>
      <c r="C19" s="42">
        <v>39</v>
      </c>
      <c r="D19" s="5">
        <v>18</v>
      </c>
      <c r="E19" s="5">
        <v>32</v>
      </c>
      <c r="F19" s="42">
        <v>32</v>
      </c>
      <c r="G19" s="5">
        <v>15</v>
      </c>
      <c r="H19" s="5">
        <v>35</v>
      </c>
      <c r="I19" s="42">
        <v>35</v>
      </c>
      <c r="J19" s="5">
        <v>20</v>
      </c>
    </row>
    <row r="20" spans="1:15" ht="15" customHeight="1">
      <c r="A20" s="17" t="s">
        <v>20</v>
      </c>
      <c r="B20" s="5">
        <v>28</v>
      </c>
      <c r="C20" s="42">
        <v>28</v>
      </c>
      <c r="D20" s="5">
        <v>11</v>
      </c>
      <c r="E20" s="5">
        <v>27</v>
      </c>
      <c r="F20" s="42">
        <v>28</v>
      </c>
      <c r="G20" s="5">
        <v>6</v>
      </c>
      <c r="H20" s="5">
        <v>40</v>
      </c>
      <c r="I20" s="42">
        <v>40</v>
      </c>
      <c r="J20" s="5">
        <v>21</v>
      </c>
    </row>
    <row r="21" spans="1:15" ht="15" customHeight="1">
      <c r="A21" s="17" t="s">
        <v>21</v>
      </c>
      <c r="B21" s="5">
        <v>39</v>
      </c>
      <c r="C21" s="42">
        <v>38</v>
      </c>
      <c r="D21" s="5">
        <v>18</v>
      </c>
      <c r="E21" s="5">
        <v>49</v>
      </c>
      <c r="F21" s="42">
        <v>50</v>
      </c>
      <c r="G21" s="5">
        <v>24</v>
      </c>
      <c r="H21" s="5">
        <v>41</v>
      </c>
      <c r="I21" s="42">
        <v>41</v>
      </c>
      <c r="J21" s="5">
        <v>24</v>
      </c>
    </row>
    <row r="22" spans="1:15" ht="15" customHeight="1">
      <c r="A22" s="17" t="s">
        <v>22</v>
      </c>
      <c r="B22" s="5">
        <v>8</v>
      </c>
      <c r="C22" s="42">
        <v>8</v>
      </c>
      <c r="D22" s="5">
        <v>5</v>
      </c>
      <c r="E22" s="5">
        <v>13</v>
      </c>
      <c r="F22" s="42">
        <v>13</v>
      </c>
      <c r="G22" s="5">
        <v>6</v>
      </c>
      <c r="H22" s="5">
        <v>12</v>
      </c>
      <c r="I22" s="42">
        <v>12</v>
      </c>
      <c r="J22" s="5">
        <v>4</v>
      </c>
    </row>
    <row r="23" spans="1:15" ht="15" customHeight="1">
      <c r="A23" s="17" t="s">
        <v>23</v>
      </c>
      <c r="B23" s="5">
        <v>40</v>
      </c>
      <c r="C23" s="42">
        <v>40</v>
      </c>
      <c r="D23" s="5">
        <v>20</v>
      </c>
      <c r="E23" s="5">
        <v>33</v>
      </c>
      <c r="F23" s="42">
        <v>33</v>
      </c>
      <c r="G23" s="5">
        <v>15</v>
      </c>
      <c r="H23" s="5">
        <v>30</v>
      </c>
      <c r="I23" s="42">
        <v>30</v>
      </c>
      <c r="J23" s="5">
        <v>14</v>
      </c>
    </row>
    <row r="24" spans="1:15" ht="15" customHeight="1">
      <c r="A24" s="17" t="s">
        <v>24</v>
      </c>
      <c r="B24" s="5">
        <v>27</v>
      </c>
      <c r="C24" s="42">
        <v>27</v>
      </c>
      <c r="D24" s="5">
        <v>11</v>
      </c>
      <c r="E24" s="5">
        <v>16</v>
      </c>
      <c r="F24" s="42">
        <v>16</v>
      </c>
      <c r="G24" s="5">
        <v>8</v>
      </c>
      <c r="H24" s="5">
        <v>16</v>
      </c>
      <c r="I24" s="42">
        <v>16</v>
      </c>
      <c r="J24" s="5">
        <v>6</v>
      </c>
    </row>
    <row r="25" spans="1:15" ht="15" customHeight="1">
      <c r="A25" s="17" t="s">
        <v>25</v>
      </c>
      <c r="B25" s="5">
        <v>21</v>
      </c>
      <c r="C25" s="42">
        <v>21</v>
      </c>
      <c r="D25" s="5">
        <v>9</v>
      </c>
      <c r="E25" s="5">
        <v>7</v>
      </c>
      <c r="F25" s="42">
        <v>7</v>
      </c>
      <c r="G25" s="5">
        <v>1</v>
      </c>
      <c r="H25" s="5">
        <v>10</v>
      </c>
      <c r="I25" s="42">
        <v>10</v>
      </c>
      <c r="J25" s="5">
        <v>3</v>
      </c>
    </row>
    <row r="26" spans="1:15" ht="15" customHeight="1">
      <c r="A26" s="17" t="s">
        <v>26</v>
      </c>
      <c r="B26" s="5">
        <v>12</v>
      </c>
      <c r="C26" s="42">
        <v>12</v>
      </c>
      <c r="D26" s="5">
        <v>6</v>
      </c>
      <c r="E26" s="5">
        <v>23</v>
      </c>
      <c r="F26" s="42">
        <v>23</v>
      </c>
      <c r="G26" s="5">
        <v>14</v>
      </c>
      <c r="H26" s="5">
        <v>26</v>
      </c>
      <c r="I26" s="42">
        <v>26</v>
      </c>
      <c r="J26" s="5">
        <v>9</v>
      </c>
    </row>
    <row r="27" spans="1:15" ht="15" customHeight="1">
      <c r="A27" s="17" t="s">
        <v>27</v>
      </c>
      <c r="B27" s="5">
        <v>1864</v>
      </c>
      <c r="C27" s="34">
        <v>1871</v>
      </c>
      <c r="D27" s="34">
        <v>929</v>
      </c>
      <c r="E27" s="5">
        <v>1867</v>
      </c>
      <c r="F27" s="5">
        <v>1871</v>
      </c>
      <c r="G27" s="34">
        <v>913</v>
      </c>
      <c r="H27" s="34">
        <v>1774</v>
      </c>
      <c r="I27" s="34">
        <v>1780</v>
      </c>
      <c r="J27" s="34">
        <v>880</v>
      </c>
    </row>
    <row r="28" spans="1:15" ht="15" customHeight="1">
      <c r="A28" s="17" t="s">
        <v>29</v>
      </c>
      <c r="B28" s="5">
        <v>12</v>
      </c>
      <c r="C28" s="34">
        <v>12</v>
      </c>
      <c r="D28" s="5">
        <v>6</v>
      </c>
      <c r="E28" s="5">
        <v>14</v>
      </c>
      <c r="F28" s="5">
        <v>14</v>
      </c>
      <c r="G28" s="34">
        <v>11</v>
      </c>
      <c r="H28" s="5">
        <v>17</v>
      </c>
      <c r="I28" s="5">
        <v>17</v>
      </c>
      <c r="J28" s="5">
        <v>11</v>
      </c>
    </row>
    <row r="29" spans="1:15" ht="15" customHeight="1">
      <c r="A29" s="17" t="s">
        <v>28</v>
      </c>
      <c r="B29" s="5">
        <v>9</v>
      </c>
      <c r="C29" s="34">
        <v>8</v>
      </c>
      <c r="D29" s="5">
        <v>5</v>
      </c>
      <c r="E29" s="5">
        <v>18</v>
      </c>
      <c r="F29" s="5">
        <v>18</v>
      </c>
      <c r="G29" s="34">
        <v>5</v>
      </c>
      <c r="H29" s="5">
        <v>8</v>
      </c>
      <c r="I29" s="5">
        <v>7</v>
      </c>
      <c r="J29" s="5">
        <v>7</v>
      </c>
    </row>
    <row r="30" spans="1:15" ht="15" customHeight="1">
      <c r="A30" s="41"/>
      <c r="B30" s="5"/>
      <c r="C30" s="5"/>
      <c r="D30" s="5"/>
      <c r="E30" s="5"/>
      <c r="F30" s="5"/>
      <c r="G30" s="5"/>
      <c r="H30" s="5"/>
      <c r="I30" s="5"/>
      <c r="J30" s="5"/>
    </row>
    <row r="31" spans="1:15" ht="35.25" customHeight="1">
      <c r="A31" s="461" t="s">
        <v>139</v>
      </c>
      <c r="B31" s="461"/>
      <c r="C31" s="461"/>
      <c r="D31" s="461"/>
      <c r="E31" s="461"/>
      <c r="F31" s="461"/>
      <c r="G31" s="461"/>
      <c r="H31" s="461"/>
      <c r="I31" s="461"/>
      <c r="J31" s="461"/>
      <c r="N31" s="26"/>
      <c r="O31" s="26"/>
    </row>
    <row r="32" spans="1:15" ht="15" customHeight="1">
      <c r="A32" s="462"/>
      <c r="B32" s="463"/>
      <c r="C32" s="467">
        <v>2013</v>
      </c>
      <c r="D32" s="468"/>
      <c r="E32" s="467">
        <v>2014</v>
      </c>
      <c r="F32" s="469"/>
      <c r="G32" s="470">
        <v>2015</v>
      </c>
      <c r="H32" s="471"/>
      <c r="I32" s="470">
        <v>2016</v>
      </c>
      <c r="J32" s="472"/>
      <c r="N32" s="26"/>
      <c r="O32" s="26"/>
    </row>
    <row r="33" spans="1:15" ht="15" customHeight="1">
      <c r="A33" s="464" t="s">
        <v>140</v>
      </c>
      <c r="B33" s="465"/>
      <c r="C33" s="473">
        <v>2</v>
      </c>
      <c r="D33" s="473"/>
      <c r="E33" s="475">
        <v>1</v>
      </c>
      <c r="F33" s="475"/>
      <c r="G33" s="460">
        <v>1</v>
      </c>
      <c r="H33" s="460"/>
      <c r="I33" s="460">
        <v>3</v>
      </c>
      <c r="J33" s="460"/>
      <c r="N33" s="26"/>
      <c r="O33" s="26"/>
    </row>
    <row r="34" spans="1:15" ht="15" customHeight="1">
      <c r="A34" s="466" t="s">
        <v>141</v>
      </c>
      <c r="B34" s="466"/>
      <c r="C34" s="474">
        <v>77.5</v>
      </c>
      <c r="D34" s="474"/>
      <c r="E34" s="476">
        <v>39.81</v>
      </c>
      <c r="F34" s="476"/>
      <c r="G34" s="460">
        <v>41.9</v>
      </c>
      <c r="H34" s="460"/>
      <c r="I34" s="460">
        <v>133.19999999999999</v>
      </c>
      <c r="J34" s="460"/>
      <c r="N34" s="26"/>
      <c r="O34" s="26"/>
    </row>
    <row r="35" spans="1:15">
      <c r="C35" s="32"/>
      <c r="D35" s="32"/>
      <c r="E35" s="32"/>
      <c r="F35" s="32"/>
      <c r="G35" s="32"/>
      <c r="H35" s="32"/>
      <c r="I35" s="32"/>
      <c r="J35" s="32"/>
    </row>
  </sheetData>
  <mergeCells count="27">
    <mergeCell ref="A1:J1"/>
    <mergeCell ref="A2:A4"/>
    <mergeCell ref="E2:G2"/>
    <mergeCell ref="H2:J2"/>
    <mergeCell ref="E3:E4"/>
    <mergeCell ref="F3:G3"/>
    <mergeCell ref="H3:H4"/>
    <mergeCell ref="I3:J3"/>
    <mergeCell ref="B2:D2"/>
    <mergeCell ref="B3:B4"/>
    <mergeCell ref="C3:D3"/>
    <mergeCell ref="I34:J34"/>
    <mergeCell ref="A31:J31"/>
    <mergeCell ref="A32:B32"/>
    <mergeCell ref="A33:B33"/>
    <mergeCell ref="A34:B34"/>
    <mergeCell ref="C32:D32"/>
    <mergeCell ref="E32:F32"/>
    <mergeCell ref="G32:H32"/>
    <mergeCell ref="I32:J32"/>
    <mergeCell ref="C33:D33"/>
    <mergeCell ref="C34:D34"/>
    <mergeCell ref="E33:F33"/>
    <mergeCell ref="E34:F34"/>
    <mergeCell ref="G33:H33"/>
    <mergeCell ref="G34:H34"/>
    <mergeCell ref="I33:J3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F15" sqref="F15"/>
    </sheetView>
  </sheetViews>
  <sheetFormatPr defaultRowHeight="12.75"/>
  <cols>
    <col min="1" max="1" width="20.28515625" style="401" customWidth="1"/>
    <col min="2" max="2" width="17" style="401" customWidth="1"/>
    <col min="3" max="3" width="24.5703125" style="401" customWidth="1"/>
    <col min="4" max="4" width="22.28515625" style="401" customWidth="1"/>
    <col min="5" max="189" width="9.140625" style="401"/>
    <col min="190" max="190" width="16.7109375" style="401" customWidth="1"/>
    <col min="191" max="196" width="9.7109375" style="401" customWidth="1"/>
    <col min="197" max="445" width="9.140625" style="401"/>
    <col min="446" max="446" width="16.7109375" style="401" customWidth="1"/>
    <col min="447" max="452" width="9.7109375" style="401" customWidth="1"/>
    <col min="453" max="701" width="9.140625" style="401"/>
    <col min="702" max="702" width="16.7109375" style="401" customWidth="1"/>
    <col min="703" max="708" width="9.7109375" style="401" customWidth="1"/>
    <col min="709" max="957" width="9.140625" style="401"/>
    <col min="958" max="958" width="16.7109375" style="401" customWidth="1"/>
    <col min="959" max="964" width="9.7109375" style="401" customWidth="1"/>
    <col min="965" max="1213" width="9.140625" style="401"/>
    <col min="1214" max="1214" width="16.7109375" style="401" customWidth="1"/>
    <col min="1215" max="1220" width="9.7109375" style="401" customWidth="1"/>
    <col min="1221" max="1469" width="9.140625" style="401"/>
    <col min="1470" max="1470" width="16.7109375" style="401" customWidth="1"/>
    <col min="1471" max="1476" width="9.7109375" style="401" customWidth="1"/>
    <col min="1477" max="1725" width="9.140625" style="401"/>
    <col min="1726" max="1726" width="16.7109375" style="401" customWidth="1"/>
    <col min="1727" max="1732" width="9.7109375" style="401" customWidth="1"/>
    <col min="1733" max="1981" width="9.140625" style="401"/>
    <col min="1982" max="1982" width="16.7109375" style="401" customWidth="1"/>
    <col min="1983" max="1988" width="9.7109375" style="401" customWidth="1"/>
    <col min="1989" max="2237" width="9.140625" style="401"/>
    <col min="2238" max="2238" width="16.7109375" style="401" customWidth="1"/>
    <col min="2239" max="2244" width="9.7109375" style="401" customWidth="1"/>
    <col min="2245" max="2493" width="9.140625" style="401"/>
    <col min="2494" max="2494" width="16.7109375" style="401" customWidth="1"/>
    <col min="2495" max="2500" width="9.7109375" style="401" customWidth="1"/>
    <col min="2501" max="2749" width="9.140625" style="401"/>
    <col min="2750" max="2750" width="16.7109375" style="401" customWidth="1"/>
    <col min="2751" max="2756" width="9.7109375" style="401" customWidth="1"/>
    <col min="2757" max="3005" width="9.140625" style="401"/>
    <col min="3006" max="3006" width="16.7109375" style="401" customWidth="1"/>
    <col min="3007" max="3012" width="9.7109375" style="401" customWidth="1"/>
    <col min="3013" max="3261" width="9.140625" style="401"/>
    <col min="3262" max="3262" width="16.7109375" style="401" customWidth="1"/>
    <col min="3263" max="3268" width="9.7109375" style="401" customWidth="1"/>
    <col min="3269" max="3517" width="9.140625" style="401"/>
    <col min="3518" max="3518" width="16.7109375" style="401" customWidth="1"/>
    <col min="3519" max="3524" width="9.7109375" style="401" customWidth="1"/>
    <col min="3525" max="3773" width="9.140625" style="401"/>
    <col min="3774" max="3774" width="16.7109375" style="401" customWidth="1"/>
    <col min="3775" max="3780" width="9.7109375" style="401" customWidth="1"/>
    <col min="3781" max="4029" width="9.140625" style="401"/>
    <col min="4030" max="4030" width="16.7109375" style="401" customWidth="1"/>
    <col min="4031" max="4036" width="9.7109375" style="401" customWidth="1"/>
    <col min="4037" max="4285" width="9.140625" style="401"/>
    <col min="4286" max="4286" width="16.7109375" style="401" customWidth="1"/>
    <col min="4287" max="4292" width="9.7109375" style="401" customWidth="1"/>
    <col min="4293" max="4541" width="9.140625" style="401"/>
    <col min="4542" max="4542" width="16.7109375" style="401" customWidth="1"/>
    <col min="4543" max="4548" width="9.7109375" style="401" customWidth="1"/>
    <col min="4549" max="4797" width="9.140625" style="401"/>
    <col min="4798" max="4798" width="16.7109375" style="401" customWidth="1"/>
    <col min="4799" max="4804" width="9.7109375" style="401" customWidth="1"/>
    <col min="4805" max="5053" width="9.140625" style="401"/>
    <col min="5054" max="5054" width="16.7109375" style="401" customWidth="1"/>
    <col min="5055" max="5060" width="9.7109375" style="401" customWidth="1"/>
    <col min="5061" max="5309" width="9.140625" style="401"/>
    <col min="5310" max="5310" width="16.7109375" style="401" customWidth="1"/>
    <col min="5311" max="5316" width="9.7109375" style="401" customWidth="1"/>
    <col min="5317" max="5565" width="9.140625" style="401"/>
    <col min="5566" max="5566" width="16.7109375" style="401" customWidth="1"/>
    <col min="5567" max="5572" width="9.7109375" style="401" customWidth="1"/>
    <col min="5573" max="5821" width="9.140625" style="401"/>
    <col min="5822" max="5822" width="16.7109375" style="401" customWidth="1"/>
    <col min="5823" max="5828" width="9.7109375" style="401" customWidth="1"/>
    <col min="5829" max="6077" width="9.140625" style="401"/>
    <col min="6078" max="6078" width="16.7109375" style="401" customWidth="1"/>
    <col min="6079" max="6084" width="9.7109375" style="401" customWidth="1"/>
    <col min="6085" max="6333" width="9.140625" style="401"/>
    <col min="6334" max="6334" width="16.7109375" style="401" customWidth="1"/>
    <col min="6335" max="6340" width="9.7109375" style="401" customWidth="1"/>
    <col min="6341" max="6589" width="9.140625" style="401"/>
    <col min="6590" max="6590" width="16.7109375" style="401" customWidth="1"/>
    <col min="6591" max="6596" width="9.7109375" style="401" customWidth="1"/>
    <col min="6597" max="6845" width="9.140625" style="401"/>
    <col min="6846" max="6846" width="16.7109375" style="401" customWidth="1"/>
    <col min="6847" max="6852" width="9.7109375" style="401" customWidth="1"/>
    <col min="6853" max="7101" width="9.140625" style="401"/>
    <col min="7102" max="7102" width="16.7109375" style="401" customWidth="1"/>
    <col min="7103" max="7108" width="9.7109375" style="401" customWidth="1"/>
    <col min="7109" max="7357" width="9.140625" style="401"/>
    <col min="7358" max="7358" width="16.7109375" style="401" customWidth="1"/>
    <col min="7359" max="7364" width="9.7109375" style="401" customWidth="1"/>
    <col min="7365" max="7613" width="9.140625" style="401"/>
    <col min="7614" max="7614" width="16.7109375" style="401" customWidth="1"/>
    <col min="7615" max="7620" width="9.7109375" style="401" customWidth="1"/>
    <col min="7621" max="7869" width="9.140625" style="401"/>
    <col min="7870" max="7870" width="16.7109375" style="401" customWidth="1"/>
    <col min="7871" max="7876" width="9.7109375" style="401" customWidth="1"/>
    <col min="7877" max="8125" width="9.140625" style="401"/>
    <col min="8126" max="8126" width="16.7109375" style="401" customWidth="1"/>
    <col min="8127" max="8132" width="9.7109375" style="401" customWidth="1"/>
    <col min="8133" max="8381" width="9.140625" style="401"/>
    <col min="8382" max="8382" width="16.7109375" style="401" customWidth="1"/>
    <col min="8383" max="8388" width="9.7109375" style="401" customWidth="1"/>
    <col min="8389" max="8637" width="9.140625" style="401"/>
    <col min="8638" max="8638" width="16.7109375" style="401" customWidth="1"/>
    <col min="8639" max="8644" width="9.7109375" style="401" customWidth="1"/>
    <col min="8645" max="8893" width="9.140625" style="401"/>
    <col min="8894" max="8894" width="16.7109375" style="401" customWidth="1"/>
    <col min="8895" max="8900" width="9.7109375" style="401" customWidth="1"/>
    <col min="8901" max="9149" width="9.140625" style="401"/>
    <col min="9150" max="9150" width="16.7109375" style="401" customWidth="1"/>
    <col min="9151" max="9156" width="9.7109375" style="401" customWidth="1"/>
    <col min="9157" max="9405" width="9.140625" style="401"/>
    <col min="9406" max="9406" width="16.7109375" style="401" customWidth="1"/>
    <col min="9407" max="9412" width="9.7109375" style="401" customWidth="1"/>
    <col min="9413" max="9661" width="9.140625" style="401"/>
    <col min="9662" max="9662" width="16.7109375" style="401" customWidth="1"/>
    <col min="9663" max="9668" width="9.7109375" style="401" customWidth="1"/>
    <col min="9669" max="9917" width="9.140625" style="401"/>
    <col min="9918" max="9918" width="16.7109375" style="401" customWidth="1"/>
    <col min="9919" max="9924" width="9.7109375" style="401" customWidth="1"/>
    <col min="9925" max="10173" width="9.140625" style="401"/>
    <col min="10174" max="10174" width="16.7109375" style="401" customWidth="1"/>
    <col min="10175" max="10180" width="9.7109375" style="401" customWidth="1"/>
    <col min="10181" max="10429" width="9.140625" style="401"/>
    <col min="10430" max="10430" width="16.7109375" style="401" customWidth="1"/>
    <col min="10431" max="10436" width="9.7109375" style="401" customWidth="1"/>
    <col min="10437" max="10685" width="9.140625" style="401"/>
    <col min="10686" max="10686" width="16.7109375" style="401" customWidth="1"/>
    <col min="10687" max="10692" width="9.7109375" style="401" customWidth="1"/>
    <col min="10693" max="10941" width="9.140625" style="401"/>
    <col min="10942" max="10942" width="16.7109375" style="401" customWidth="1"/>
    <col min="10943" max="10948" width="9.7109375" style="401" customWidth="1"/>
    <col min="10949" max="11197" width="9.140625" style="401"/>
    <col min="11198" max="11198" width="16.7109375" style="401" customWidth="1"/>
    <col min="11199" max="11204" width="9.7109375" style="401" customWidth="1"/>
    <col min="11205" max="11453" width="9.140625" style="401"/>
    <col min="11454" max="11454" width="16.7109375" style="401" customWidth="1"/>
    <col min="11455" max="11460" width="9.7109375" style="401" customWidth="1"/>
    <col min="11461" max="11709" width="9.140625" style="401"/>
    <col min="11710" max="11710" width="16.7109375" style="401" customWidth="1"/>
    <col min="11711" max="11716" width="9.7109375" style="401" customWidth="1"/>
    <col min="11717" max="11965" width="9.140625" style="401"/>
    <col min="11966" max="11966" width="16.7109375" style="401" customWidth="1"/>
    <col min="11967" max="11972" width="9.7109375" style="401" customWidth="1"/>
    <col min="11973" max="12221" width="9.140625" style="401"/>
    <col min="12222" max="12222" width="16.7109375" style="401" customWidth="1"/>
    <col min="12223" max="12228" width="9.7109375" style="401" customWidth="1"/>
    <col min="12229" max="12477" width="9.140625" style="401"/>
    <col min="12478" max="12478" width="16.7109375" style="401" customWidth="1"/>
    <col min="12479" max="12484" width="9.7109375" style="401" customWidth="1"/>
    <col min="12485" max="12733" width="9.140625" style="401"/>
    <col min="12734" max="12734" width="16.7109375" style="401" customWidth="1"/>
    <col min="12735" max="12740" width="9.7109375" style="401" customWidth="1"/>
    <col min="12741" max="12989" width="9.140625" style="401"/>
    <col min="12990" max="12990" width="16.7109375" style="401" customWidth="1"/>
    <col min="12991" max="12996" width="9.7109375" style="401" customWidth="1"/>
    <col min="12997" max="13245" width="9.140625" style="401"/>
    <col min="13246" max="13246" width="16.7109375" style="401" customWidth="1"/>
    <col min="13247" max="13252" width="9.7109375" style="401" customWidth="1"/>
    <col min="13253" max="13501" width="9.140625" style="401"/>
    <col min="13502" max="13502" width="16.7109375" style="401" customWidth="1"/>
    <col min="13503" max="13508" width="9.7109375" style="401" customWidth="1"/>
    <col min="13509" max="13757" width="9.140625" style="401"/>
    <col min="13758" max="13758" width="16.7109375" style="401" customWidth="1"/>
    <col min="13759" max="13764" width="9.7109375" style="401" customWidth="1"/>
    <col min="13765" max="14013" width="9.140625" style="401"/>
    <col min="14014" max="14014" width="16.7109375" style="401" customWidth="1"/>
    <col min="14015" max="14020" width="9.7109375" style="401" customWidth="1"/>
    <col min="14021" max="14269" width="9.140625" style="401"/>
    <col min="14270" max="14270" width="16.7109375" style="401" customWidth="1"/>
    <col min="14271" max="14276" width="9.7109375" style="401" customWidth="1"/>
    <col min="14277" max="14525" width="9.140625" style="401"/>
    <col min="14526" max="14526" width="16.7109375" style="401" customWidth="1"/>
    <col min="14527" max="14532" width="9.7109375" style="401" customWidth="1"/>
    <col min="14533" max="14781" width="9.140625" style="401"/>
    <col min="14782" max="14782" width="16.7109375" style="401" customWidth="1"/>
    <col min="14783" max="14788" width="9.7109375" style="401" customWidth="1"/>
    <col min="14789" max="15037" width="9.140625" style="401"/>
    <col min="15038" max="15038" width="16.7109375" style="401" customWidth="1"/>
    <col min="15039" max="15044" width="9.7109375" style="401" customWidth="1"/>
    <col min="15045" max="15293" width="9.140625" style="401"/>
    <col min="15294" max="15294" width="16.7109375" style="401" customWidth="1"/>
    <col min="15295" max="15300" width="9.7109375" style="401" customWidth="1"/>
    <col min="15301" max="15549" width="9.140625" style="401"/>
    <col min="15550" max="15550" width="16.7109375" style="401" customWidth="1"/>
    <col min="15551" max="15556" width="9.7109375" style="401" customWidth="1"/>
    <col min="15557" max="15805" width="9.140625" style="401"/>
    <col min="15806" max="15806" width="16.7109375" style="401" customWidth="1"/>
    <col min="15807" max="15812" width="9.7109375" style="401" customWidth="1"/>
    <col min="15813" max="16061" width="9.140625" style="401"/>
    <col min="16062" max="16062" width="16.7109375" style="401" customWidth="1"/>
    <col min="16063" max="16068" width="9.7109375" style="401" customWidth="1"/>
    <col min="16069" max="16384" width="9.140625" style="401"/>
  </cols>
  <sheetData>
    <row r="1" spans="1:6">
      <c r="A1" s="511" t="s">
        <v>397</v>
      </c>
      <c r="B1" s="511"/>
      <c r="C1" s="511"/>
      <c r="D1" s="511"/>
    </row>
    <row r="2" spans="1:6" ht="14.25" customHeight="1">
      <c r="A2" s="405"/>
      <c r="B2" s="412"/>
      <c r="C2" s="412"/>
      <c r="D2" s="405"/>
    </row>
    <row r="3" spans="1:6" ht="15" customHeight="1">
      <c r="A3" s="512" t="s">
        <v>249</v>
      </c>
      <c r="B3" s="514" t="s">
        <v>396</v>
      </c>
      <c r="C3" s="516" t="s">
        <v>395</v>
      </c>
      <c r="D3" s="517"/>
    </row>
    <row r="4" spans="1:6" ht="19.5" customHeight="1">
      <c r="A4" s="513"/>
      <c r="B4" s="515"/>
      <c r="C4" s="411" t="s">
        <v>394</v>
      </c>
      <c r="D4" s="410" t="s">
        <v>393</v>
      </c>
    </row>
    <row r="5" spans="1:6" ht="22.5" customHeight="1">
      <c r="A5" s="409" t="s">
        <v>4</v>
      </c>
      <c r="B5" s="408">
        <f t="shared" ref="B5:B29" si="0">C5+D5</f>
        <v>902809.10000000009</v>
      </c>
      <c r="C5" s="407">
        <f>SUM(C6:C29)</f>
        <v>500819.7</v>
      </c>
      <c r="D5" s="407">
        <f>SUM(D6:D29)</f>
        <v>401989.4</v>
      </c>
    </row>
    <row r="6" spans="1:6" ht="15.75" customHeight="1">
      <c r="A6" s="404" t="s">
        <v>6</v>
      </c>
      <c r="B6" s="403">
        <f t="shared" si="0"/>
        <v>8191</v>
      </c>
      <c r="C6" s="406">
        <v>5291</v>
      </c>
      <c r="D6" s="406">
        <v>2900</v>
      </c>
    </row>
    <row r="7" spans="1:6" ht="15.75" customHeight="1">
      <c r="A7" s="404" t="s">
        <v>7</v>
      </c>
      <c r="B7" s="403">
        <f t="shared" si="0"/>
        <v>2673.5</v>
      </c>
      <c r="C7" s="402">
        <v>1795.3</v>
      </c>
      <c r="D7" s="402">
        <v>878.2</v>
      </c>
    </row>
    <row r="8" spans="1:6" ht="15.75" customHeight="1">
      <c r="A8" s="404" t="s">
        <v>271</v>
      </c>
      <c r="B8" s="403">
        <f t="shared" si="0"/>
        <v>2725.2</v>
      </c>
      <c r="C8" s="402">
        <v>725.2</v>
      </c>
      <c r="D8" s="402">
        <v>2000</v>
      </c>
    </row>
    <row r="9" spans="1:6" ht="15.75" customHeight="1">
      <c r="A9" s="404" t="s">
        <v>9</v>
      </c>
      <c r="B9" s="403">
        <f t="shared" si="0"/>
        <v>500</v>
      </c>
      <c r="C9" s="402">
        <v>0</v>
      </c>
      <c r="D9" s="402">
        <v>500</v>
      </c>
    </row>
    <row r="10" spans="1:6" ht="15.75" customHeight="1">
      <c r="A10" s="404" t="s">
        <v>10</v>
      </c>
      <c r="B10" s="403">
        <f t="shared" si="0"/>
        <v>4157.8999999999996</v>
      </c>
      <c r="C10" s="402">
        <v>4157.8999999999996</v>
      </c>
      <c r="D10" s="402">
        <v>0</v>
      </c>
    </row>
    <row r="11" spans="1:6" ht="15.75" customHeight="1">
      <c r="A11" s="404" t="s">
        <v>11</v>
      </c>
      <c r="B11" s="403">
        <f t="shared" si="0"/>
        <v>1415.2</v>
      </c>
      <c r="C11" s="402">
        <v>186.4</v>
      </c>
      <c r="D11" s="402">
        <v>1228.8</v>
      </c>
    </row>
    <row r="12" spans="1:6" ht="15.75" customHeight="1">
      <c r="A12" s="404" t="s">
        <v>267</v>
      </c>
      <c r="B12" s="403">
        <f t="shared" si="0"/>
        <v>5741.2</v>
      </c>
      <c r="C12" s="402">
        <v>541.20000000000005</v>
      </c>
      <c r="D12" s="402">
        <v>5200</v>
      </c>
    </row>
    <row r="13" spans="1:6" ht="15.75" customHeight="1">
      <c r="A13" s="404" t="s">
        <v>266</v>
      </c>
      <c r="B13" s="403">
        <f t="shared" si="0"/>
        <v>126</v>
      </c>
      <c r="C13" s="402">
        <v>126</v>
      </c>
      <c r="D13" s="402">
        <v>0</v>
      </c>
      <c r="F13" s="405"/>
    </row>
    <row r="14" spans="1:6" ht="15.75" customHeight="1">
      <c r="A14" s="404" t="s">
        <v>390</v>
      </c>
      <c r="B14" s="403">
        <f t="shared" si="0"/>
        <v>934.4</v>
      </c>
      <c r="C14" s="402">
        <v>934.4</v>
      </c>
      <c r="D14" s="402">
        <v>0</v>
      </c>
      <c r="F14" s="405"/>
    </row>
    <row r="15" spans="1:6" ht="15.75" customHeight="1">
      <c r="A15" s="404" t="s">
        <v>264</v>
      </c>
      <c r="B15" s="403">
        <f t="shared" si="0"/>
        <v>40381.300000000003</v>
      </c>
      <c r="C15" s="402">
        <v>20381.3</v>
      </c>
      <c r="D15" s="402">
        <v>20000</v>
      </c>
      <c r="F15" s="405"/>
    </row>
    <row r="16" spans="1:6" ht="15.75" customHeight="1">
      <c r="A16" s="404" t="s">
        <v>16</v>
      </c>
      <c r="B16" s="403">
        <f t="shared" si="0"/>
        <v>7685.4</v>
      </c>
      <c r="C16" s="402">
        <v>128</v>
      </c>
      <c r="D16" s="402">
        <v>7557.4</v>
      </c>
      <c r="F16" s="405"/>
    </row>
    <row r="17" spans="1:4" ht="15.75" customHeight="1">
      <c r="A17" s="404" t="s">
        <v>262</v>
      </c>
      <c r="B17" s="403">
        <f t="shared" si="0"/>
        <v>308.2</v>
      </c>
      <c r="C17" s="402">
        <v>268.2</v>
      </c>
      <c r="D17" s="402">
        <v>40</v>
      </c>
    </row>
    <row r="18" spans="1:4" ht="15.75" customHeight="1">
      <c r="A18" s="404" t="s">
        <v>18</v>
      </c>
      <c r="B18" s="403">
        <f t="shared" si="0"/>
        <v>1823.1</v>
      </c>
      <c r="C18" s="402">
        <v>537.79999999999995</v>
      </c>
      <c r="D18" s="402">
        <v>1285.3</v>
      </c>
    </row>
    <row r="19" spans="1:4" ht="15.75" customHeight="1">
      <c r="A19" s="404" t="s">
        <v>19</v>
      </c>
      <c r="B19" s="403">
        <f t="shared" si="0"/>
        <v>4371.8</v>
      </c>
      <c r="C19" s="402">
        <v>1804</v>
      </c>
      <c r="D19" s="402">
        <v>2567.8000000000002</v>
      </c>
    </row>
    <row r="20" spans="1:4" ht="15.75" customHeight="1">
      <c r="A20" s="404" t="s">
        <v>20</v>
      </c>
      <c r="B20" s="403">
        <f t="shared" si="0"/>
        <v>6085.8</v>
      </c>
      <c r="C20" s="402">
        <v>5440.2</v>
      </c>
      <c r="D20" s="402">
        <v>645.6</v>
      </c>
    </row>
    <row r="21" spans="1:4" ht="15.75" customHeight="1">
      <c r="A21" s="404" t="s">
        <v>257</v>
      </c>
      <c r="B21" s="403">
        <f t="shared" si="0"/>
        <v>5117.8</v>
      </c>
      <c r="C21" s="402">
        <v>2881.8</v>
      </c>
      <c r="D21" s="402">
        <v>2236</v>
      </c>
    </row>
    <row r="22" spans="1:4" ht="15.75" customHeight="1">
      <c r="A22" s="404" t="s">
        <v>256</v>
      </c>
      <c r="B22" s="403">
        <f t="shared" si="0"/>
        <v>6683.5</v>
      </c>
      <c r="C22" s="402">
        <v>3436.5</v>
      </c>
      <c r="D22" s="402">
        <v>3247</v>
      </c>
    </row>
    <row r="23" spans="1:4" ht="15.75" customHeight="1">
      <c r="A23" s="404" t="s">
        <v>23</v>
      </c>
      <c r="B23" s="403">
        <f t="shared" si="0"/>
        <v>45720.9</v>
      </c>
      <c r="C23" s="402">
        <v>120.9</v>
      </c>
      <c r="D23" s="402">
        <v>45600</v>
      </c>
    </row>
    <row r="24" spans="1:4" ht="15.75" customHeight="1">
      <c r="A24" s="404" t="s">
        <v>168</v>
      </c>
      <c r="B24" s="403">
        <f t="shared" si="0"/>
        <v>3340.8</v>
      </c>
      <c r="C24" s="402">
        <v>1520.8</v>
      </c>
      <c r="D24" s="402">
        <v>1820</v>
      </c>
    </row>
    <row r="25" spans="1:4" ht="15.75" customHeight="1">
      <c r="A25" s="404" t="s">
        <v>253</v>
      </c>
      <c r="B25" s="403">
        <f t="shared" si="0"/>
        <v>284.5</v>
      </c>
      <c r="C25" s="402">
        <v>284.5</v>
      </c>
      <c r="D25" s="402">
        <v>0</v>
      </c>
    </row>
    <row r="26" spans="1:4" ht="15.75" customHeight="1">
      <c r="A26" s="404" t="s">
        <v>26</v>
      </c>
      <c r="B26" s="403">
        <f t="shared" si="0"/>
        <v>278.5</v>
      </c>
      <c r="C26" s="402">
        <v>278.5</v>
      </c>
      <c r="D26" s="402">
        <v>0</v>
      </c>
    </row>
    <row r="27" spans="1:4" ht="15.75" customHeight="1">
      <c r="A27" s="404" t="s">
        <v>274</v>
      </c>
      <c r="B27" s="403">
        <f t="shared" si="0"/>
        <v>752974.3</v>
      </c>
      <c r="C27" s="402">
        <v>448691</v>
      </c>
      <c r="D27" s="402">
        <v>304283.3</v>
      </c>
    </row>
    <row r="28" spans="1:4" ht="15.75" customHeight="1">
      <c r="A28" s="404" t="s">
        <v>252</v>
      </c>
      <c r="B28" s="403">
        <f t="shared" si="0"/>
        <v>1060.3</v>
      </c>
      <c r="C28" s="402">
        <v>1060.3</v>
      </c>
      <c r="D28" s="402">
        <v>0</v>
      </c>
    </row>
    <row r="29" spans="1:4" ht="15.75" customHeight="1">
      <c r="A29" s="404" t="s">
        <v>258</v>
      </c>
      <c r="B29" s="403">
        <f t="shared" si="0"/>
        <v>228.5</v>
      </c>
      <c r="C29" s="402">
        <v>228.5</v>
      </c>
      <c r="D29" s="402">
        <v>0</v>
      </c>
    </row>
  </sheetData>
  <mergeCells count="4">
    <mergeCell ref="A1:D1"/>
    <mergeCell ref="A3:A4"/>
    <mergeCell ref="B3:B4"/>
    <mergeCell ref="C3:D3"/>
  </mergeCells>
  <pageMargins left="1" right="0.2" top="0.47" bottom="0.28000000000000003" header="0" footer="0.3"/>
  <pageSetup paperSize="9" orientation="portrait" r:id="rId1"/>
  <headerFooter scaleWithDoc="0">
    <oddFooter>&amp;R8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pane ySplit="2" topLeftCell="A12" activePane="bottomLeft" state="frozen"/>
      <selection activeCell="F15" sqref="F15"/>
      <selection pane="bottomLeft" activeCell="F15" sqref="F15"/>
    </sheetView>
  </sheetViews>
  <sheetFormatPr defaultRowHeight="14.25"/>
  <cols>
    <col min="1" max="1" width="30.42578125" style="413" customWidth="1"/>
    <col min="2" max="2" width="17.140625" style="413" customWidth="1"/>
    <col min="3" max="3" width="15.42578125" style="413" customWidth="1"/>
    <col min="4" max="4" width="17" style="413" customWidth="1"/>
    <col min="5" max="5" width="13.7109375" style="413" customWidth="1"/>
    <col min="6" max="6" width="16.28515625" style="414" customWidth="1"/>
    <col min="7" max="7" width="13.7109375" style="414" customWidth="1"/>
    <col min="8" max="8" width="0" style="413" hidden="1" customWidth="1"/>
    <col min="9" max="9" width="15.140625" style="413" customWidth="1"/>
    <col min="10" max="16384" width="9.140625" style="413"/>
  </cols>
  <sheetData>
    <row r="1" spans="1:8" ht="12.75" customHeight="1">
      <c r="A1" s="518" t="s">
        <v>419</v>
      </c>
      <c r="B1" s="518"/>
      <c r="C1" s="518"/>
      <c r="D1" s="518"/>
      <c r="E1" s="518"/>
      <c r="F1" s="518"/>
      <c r="G1" s="518"/>
    </row>
    <row r="2" spans="1:8" ht="5.25" customHeight="1"/>
    <row r="3" spans="1:8" ht="4.9000000000000004" customHeight="1">
      <c r="A3" s="437"/>
      <c r="F3" s="436"/>
      <c r="G3" s="436"/>
    </row>
    <row r="4" spans="1:8" ht="15" customHeight="1">
      <c r="A4" s="519" t="s">
        <v>418</v>
      </c>
      <c r="B4" s="521" t="s">
        <v>417</v>
      </c>
      <c r="C4" s="522"/>
      <c r="D4" s="521" t="s">
        <v>416</v>
      </c>
      <c r="E4" s="522"/>
      <c r="F4" s="523" t="s">
        <v>330</v>
      </c>
      <c r="G4" s="524"/>
    </row>
    <row r="5" spans="1:8">
      <c r="A5" s="520"/>
      <c r="B5" s="435" t="s">
        <v>415</v>
      </c>
      <c r="C5" s="435" t="s">
        <v>414</v>
      </c>
      <c r="D5" s="435" t="s">
        <v>415</v>
      </c>
      <c r="E5" s="435" t="s">
        <v>414</v>
      </c>
      <c r="F5" s="434" t="s">
        <v>415</v>
      </c>
      <c r="G5" s="433" t="s">
        <v>414</v>
      </c>
    </row>
    <row r="6" spans="1:8" ht="15">
      <c r="A6" s="432"/>
      <c r="B6" s="431">
        <v>7958083.5999999996</v>
      </c>
      <c r="C6" s="431">
        <v>4437335.5999999996</v>
      </c>
      <c r="D6" s="431">
        <v>13823519.1</v>
      </c>
      <c r="E6" s="431">
        <v>4025000</v>
      </c>
      <c r="F6" s="430">
        <v>173.7</v>
      </c>
      <c r="G6" s="528">
        <v>90.7</v>
      </c>
      <c r="H6" s="526"/>
    </row>
    <row r="7" spans="1:8" ht="21" customHeight="1">
      <c r="A7" s="418" t="s">
        <v>413</v>
      </c>
      <c r="B7" s="429">
        <v>504000</v>
      </c>
      <c r="C7" s="428">
        <v>48900</v>
      </c>
      <c r="D7" s="427" t="s">
        <v>306</v>
      </c>
      <c r="E7" s="425" t="s">
        <v>306</v>
      </c>
      <c r="F7" s="426" t="s">
        <v>306</v>
      </c>
      <c r="G7" s="426">
        <f>-B8336</f>
        <v>0</v>
      </c>
    </row>
    <row r="8" spans="1:8" ht="25.5">
      <c r="A8" s="418" t="s">
        <v>412</v>
      </c>
      <c r="B8" s="417">
        <v>14960</v>
      </c>
      <c r="C8" s="417">
        <v>14960</v>
      </c>
    </row>
    <row r="9" spans="1:8">
      <c r="A9" s="418" t="s">
        <v>411</v>
      </c>
      <c r="B9" s="423">
        <v>336000</v>
      </c>
      <c r="C9" s="425" t="s">
        <v>306</v>
      </c>
      <c r="D9" s="416">
        <v>730000</v>
      </c>
      <c r="E9" s="416">
        <v>610000</v>
      </c>
      <c r="F9" s="415">
        <v>217</v>
      </c>
      <c r="G9" s="415" t="s">
        <v>306</v>
      </c>
    </row>
    <row r="10" spans="1:8">
      <c r="A10" s="418" t="s">
        <v>410</v>
      </c>
      <c r="B10" s="423">
        <v>603000</v>
      </c>
      <c r="C10" s="416">
        <v>410000</v>
      </c>
      <c r="D10" s="424" t="s">
        <v>306</v>
      </c>
      <c r="E10" s="416" t="s">
        <v>306</v>
      </c>
      <c r="F10" s="415" t="s">
        <v>306</v>
      </c>
      <c r="G10" s="415" t="s">
        <v>306</v>
      </c>
    </row>
    <row r="11" spans="1:8">
      <c r="A11" s="418" t="s">
        <v>23</v>
      </c>
      <c r="B11" s="423">
        <v>253000</v>
      </c>
      <c r="C11" s="416">
        <v>253000</v>
      </c>
      <c r="D11" s="424">
        <v>1250000</v>
      </c>
      <c r="E11" s="416">
        <v>1150000</v>
      </c>
      <c r="F11" s="415">
        <v>494</v>
      </c>
      <c r="G11" s="415">
        <v>454</v>
      </c>
    </row>
    <row r="12" spans="1:8">
      <c r="A12" s="418" t="s">
        <v>409</v>
      </c>
      <c r="B12" s="423">
        <v>1211048</v>
      </c>
      <c r="C12" s="416">
        <v>731300</v>
      </c>
      <c r="D12" s="424">
        <v>1646000</v>
      </c>
      <c r="E12" s="416">
        <v>696000</v>
      </c>
      <c r="F12" s="415">
        <v>135.9</v>
      </c>
      <c r="G12" s="415">
        <v>95.2</v>
      </c>
    </row>
    <row r="13" spans="1:8" ht="15">
      <c r="A13" s="418" t="s">
        <v>408</v>
      </c>
      <c r="B13" s="417">
        <v>1955080</v>
      </c>
      <c r="C13" s="417">
        <v>1779080</v>
      </c>
      <c r="D13" s="417">
        <v>814000</v>
      </c>
      <c r="E13" s="417">
        <v>782000</v>
      </c>
      <c r="F13" s="421">
        <v>41.63</v>
      </c>
      <c r="G13" s="525">
        <v>0.439</v>
      </c>
      <c r="H13" s="526"/>
    </row>
    <row r="14" spans="1:8">
      <c r="A14" s="418" t="s">
        <v>407</v>
      </c>
      <c r="B14" s="423"/>
      <c r="C14" s="416"/>
      <c r="D14" s="416"/>
      <c r="E14" s="416"/>
      <c r="F14" s="415">
        <v>800.9</v>
      </c>
      <c r="G14" s="415"/>
    </row>
    <row r="15" spans="1:8" ht="15">
      <c r="A15" s="418" t="s">
        <v>406</v>
      </c>
      <c r="B15" s="417">
        <v>111500</v>
      </c>
      <c r="C15" s="417">
        <v>111500</v>
      </c>
      <c r="D15" s="417">
        <v>893000</v>
      </c>
      <c r="E15" s="417">
        <v>263000</v>
      </c>
      <c r="F15" s="421">
        <v>8.0089686098654695</v>
      </c>
      <c r="G15" s="525">
        <v>2.3587443946188298</v>
      </c>
      <c r="H15" s="526"/>
    </row>
    <row r="16" spans="1:8" ht="15">
      <c r="A16" s="418" t="s">
        <v>405</v>
      </c>
      <c r="B16" s="417">
        <v>61453.8</v>
      </c>
      <c r="C16" s="417">
        <v>61453.8</v>
      </c>
      <c r="D16" s="417">
        <v>0</v>
      </c>
      <c r="E16" s="417">
        <v>0</v>
      </c>
      <c r="F16" s="422"/>
      <c r="G16" s="529"/>
      <c r="H16" s="526"/>
    </row>
    <row r="17" spans="1:8">
      <c r="A17" s="418" t="s">
        <v>404</v>
      </c>
      <c r="B17" s="423"/>
      <c r="C17" s="416"/>
      <c r="D17" s="416"/>
      <c r="E17" s="416"/>
      <c r="F17" s="415"/>
      <c r="G17" s="415"/>
    </row>
    <row r="18" spans="1:8" ht="15">
      <c r="A18" s="418" t="s">
        <v>403</v>
      </c>
      <c r="B18" s="417">
        <v>2481000</v>
      </c>
      <c r="C18" s="417">
        <v>160000</v>
      </c>
      <c r="D18" s="417">
        <v>7291519.0999999996</v>
      </c>
      <c r="E18" s="417">
        <v>75000</v>
      </c>
      <c r="F18" s="421">
        <v>2.9380000000000002</v>
      </c>
      <c r="G18" s="525">
        <v>0.46875</v>
      </c>
      <c r="H18" s="526"/>
    </row>
    <row r="19" spans="1:8" ht="15">
      <c r="A19" s="418" t="s">
        <v>402</v>
      </c>
      <c r="B19" s="417">
        <v>0</v>
      </c>
      <c r="C19" s="417">
        <v>0</v>
      </c>
      <c r="D19" s="417">
        <v>750000</v>
      </c>
      <c r="E19" s="417">
        <v>0</v>
      </c>
      <c r="F19" s="422"/>
      <c r="G19" s="529"/>
      <c r="H19" s="526"/>
    </row>
    <row r="20" spans="1:8" ht="15">
      <c r="A20" s="418" t="s">
        <v>401</v>
      </c>
      <c r="B20" s="417">
        <v>112744</v>
      </c>
      <c r="C20" s="417">
        <v>112744</v>
      </c>
      <c r="D20" s="417">
        <v>449000</v>
      </c>
      <c r="E20" s="417">
        <v>449000</v>
      </c>
      <c r="F20" s="421">
        <v>3.9849999999999999</v>
      </c>
      <c r="G20" s="525">
        <v>3.98247356843823</v>
      </c>
      <c r="H20" s="526"/>
    </row>
    <row r="21" spans="1:8" ht="15">
      <c r="A21" s="418" t="s">
        <v>400</v>
      </c>
      <c r="B21" s="417">
        <v>93100</v>
      </c>
      <c r="C21" s="417">
        <v>93100</v>
      </c>
      <c r="D21" s="417">
        <v>0</v>
      </c>
      <c r="E21" s="420" t="s">
        <v>306</v>
      </c>
      <c r="F21" s="419" t="s">
        <v>306</v>
      </c>
      <c r="G21" s="527" t="s">
        <v>306</v>
      </c>
      <c r="H21" s="526"/>
    </row>
    <row r="22" spans="1:8" ht="25.5">
      <c r="A22" s="418" t="s">
        <v>399</v>
      </c>
      <c r="B22" s="417">
        <v>138859.4</v>
      </c>
      <c r="C22" s="417">
        <v>138859.4</v>
      </c>
      <c r="D22" s="416" t="s">
        <v>306</v>
      </c>
      <c r="E22" s="416" t="s">
        <v>306</v>
      </c>
      <c r="F22" s="415" t="s">
        <v>306</v>
      </c>
      <c r="G22" s="415" t="s">
        <v>306</v>
      </c>
    </row>
    <row r="23" spans="1:8" ht="25.5">
      <c r="A23" s="418" t="s">
        <v>398</v>
      </c>
      <c r="B23" s="417">
        <v>82338.399999999994</v>
      </c>
      <c r="C23" s="417">
        <v>82338.399999999994</v>
      </c>
      <c r="D23" s="416" t="s">
        <v>306</v>
      </c>
      <c r="E23" s="416" t="s">
        <v>306</v>
      </c>
      <c r="F23" s="415" t="s">
        <v>306</v>
      </c>
      <c r="G23" s="415" t="s">
        <v>306</v>
      </c>
    </row>
  </sheetData>
  <mergeCells count="13">
    <mergeCell ref="G20:H20"/>
    <mergeCell ref="G21:H21"/>
    <mergeCell ref="G6:H6"/>
    <mergeCell ref="G13:H13"/>
    <mergeCell ref="G15:H15"/>
    <mergeCell ref="G16:H16"/>
    <mergeCell ref="G18:H18"/>
    <mergeCell ref="G19:H19"/>
    <mergeCell ref="A1:G1"/>
    <mergeCell ref="A4:A5"/>
    <mergeCell ref="B4:C4"/>
    <mergeCell ref="D4:E4"/>
    <mergeCell ref="F4:G4"/>
  </mergeCells>
  <pageMargins left="0.5" right="0.5" top="1" bottom="1" header="1" footer="1"/>
  <pageSetup paperSize="9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F15" sqref="F15"/>
    </sheetView>
  </sheetViews>
  <sheetFormatPr defaultRowHeight="15"/>
  <cols>
    <col min="1" max="1" width="31.42578125" style="438" customWidth="1"/>
    <col min="2" max="2" width="17.7109375" style="438" customWidth="1"/>
    <col min="3" max="3" width="15.7109375" style="438" customWidth="1"/>
    <col min="4" max="4" width="15.85546875" style="438" customWidth="1"/>
    <col min="5" max="5" width="14.85546875" style="438" customWidth="1"/>
    <col min="6" max="16384" width="9.140625" style="438"/>
  </cols>
  <sheetData>
    <row r="1" spans="1:7" ht="2.25" customHeight="1">
      <c r="A1" s="459"/>
    </row>
    <row r="2" spans="1:7" ht="4.9000000000000004" customHeight="1"/>
    <row r="3" spans="1:7" ht="18" customHeight="1">
      <c r="A3" s="530" t="s">
        <v>436</v>
      </c>
      <c r="B3" s="530"/>
      <c r="C3" s="530"/>
      <c r="D3" s="530"/>
      <c r="E3" s="530"/>
    </row>
    <row r="4" spans="1:7" ht="6.75" customHeight="1">
      <c r="A4" s="458"/>
      <c r="B4" s="458"/>
      <c r="C4" s="458"/>
      <c r="D4" s="458"/>
      <c r="E4" s="458"/>
    </row>
    <row r="5" spans="1:7" ht="7.7" customHeight="1">
      <c r="A5" s="457"/>
      <c r="B5" s="157"/>
      <c r="C5" s="157"/>
      <c r="D5" s="157"/>
      <c r="E5" s="457"/>
    </row>
    <row r="6" spans="1:7" ht="30.75" customHeight="1">
      <c r="A6" s="456"/>
      <c r="B6" s="435" t="s">
        <v>428</v>
      </c>
      <c r="C6" s="435" t="s">
        <v>427</v>
      </c>
      <c r="D6" s="435" t="s">
        <v>426</v>
      </c>
      <c r="E6" s="455" t="s">
        <v>435</v>
      </c>
    </row>
    <row r="7" spans="1:7" ht="15" customHeight="1">
      <c r="A7" s="454" t="s">
        <v>434</v>
      </c>
      <c r="B7" s="453">
        <v>113.8</v>
      </c>
      <c r="C7" s="453">
        <v>58.7</v>
      </c>
      <c r="D7" s="453">
        <v>130.6</v>
      </c>
      <c r="E7" s="441">
        <f>D7/B7*100</f>
        <v>114.76274165202109</v>
      </c>
      <c r="G7" s="439"/>
    </row>
    <row r="8" spans="1:7">
      <c r="A8" s="451" t="s">
        <v>395</v>
      </c>
      <c r="B8" s="440"/>
      <c r="C8" s="440">
        <v>0</v>
      </c>
      <c r="D8" s="440"/>
      <c r="E8" s="441"/>
      <c r="G8" s="439"/>
    </row>
    <row r="9" spans="1:7">
      <c r="A9" s="452" t="s">
        <v>433</v>
      </c>
      <c r="B9" s="450">
        <v>113.2</v>
      </c>
      <c r="C9" s="450">
        <v>38.6</v>
      </c>
      <c r="D9" s="450">
        <v>129.6</v>
      </c>
      <c r="E9" s="441">
        <f>D9/B9*100</f>
        <v>114.48763250883391</v>
      </c>
      <c r="G9" s="439"/>
    </row>
    <row r="10" spans="1:7">
      <c r="A10" s="452" t="s">
        <v>432</v>
      </c>
      <c r="B10" s="450">
        <v>0.6</v>
      </c>
      <c r="C10" s="450">
        <v>0.1</v>
      </c>
      <c r="D10" s="450">
        <v>0.6</v>
      </c>
      <c r="E10" s="441">
        <f>D10/B10*100</f>
        <v>100</v>
      </c>
      <c r="G10" s="439"/>
    </row>
    <row r="11" spans="1:7" ht="23.25" customHeight="1">
      <c r="A11" s="451" t="s">
        <v>431</v>
      </c>
      <c r="B11" s="450">
        <v>36014.400000000001</v>
      </c>
      <c r="C11" s="450">
        <v>24347.3</v>
      </c>
      <c r="D11" s="450">
        <v>55560.1</v>
      </c>
      <c r="E11" s="441">
        <f>D11/B11*100</f>
        <v>154.27190235017102</v>
      </c>
      <c r="G11" s="439"/>
    </row>
    <row r="12" spans="1:7">
      <c r="A12" s="451" t="s">
        <v>430</v>
      </c>
      <c r="B12" s="450">
        <v>410176.6</v>
      </c>
      <c r="C12" s="450">
        <v>202955.4</v>
      </c>
      <c r="D12" s="450">
        <v>636997</v>
      </c>
      <c r="E12" s="441">
        <f>D12/B12*100</f>
        <v>155.29823007943409</v>
      </c>
      <c r="G12" s="439"/>
    </row>
    <row r="13" spans="1:7">
      <c r="A13" s="440"/>
      <c r="B13" s="440"/>
      <c r="C13" s="440"/>
      <c r="D13" s="440"/>
      <c r="E13" s="440"/>
    </row>
    <row r="15" spans="1:7">
      <c r="A15" s="531" t="s">
        <v>429</v>
      </c>
      <c r="B15" s="531"/>
      <c r="C15" s="531"/>
      <c r="D15" s="531"/>
      <c r="E15" s="531"/>
    </row>
    <row r="16" spans="1:7">
      <c r="A16" s="449"/>
      <c r="E16" s="449"/>
    </row>
    <row r="17" spans="1:7">
      <c r="A17" s="448"/>
      <c r="B17" s="435" t="s">
        <v>428</v>
      </c>
      <c r="C17" s="435" t="s">
        <v>427</v>
      </c>
      <c r="D17" s="435" t="s">
        <v>426</v>
      </c>
      <c r="E17" s="447" t="s">
        <v>425</v>
      </c>
    </row>
    <row r="18" spans="1:7" ht="25.5">
      <c r="A18" s="444" t="s">
        <v>424</v>
      </c>
      <c r="B18" s="446">
        <v>455408</v>
      </c>
      <c r="C18" s="442">
        <v>212634</v>
      </c>
      <c r="D18" s="442">
        <v>382276</v>
      </c>
      <c r="E18" s="441">
        <f>D18/B18*100</f>
        <v>83.941432737237818</v>
      </c>
      <c r="F18" s="439"/>
    </row>
    <row r="19" spans="1:7">
      <c r="A19" s="444" t="s">
        <v>423</v>
      </c>
      <c r="B19" s="443">
        <v>213427</v>
      </c>
      <c r="C19" s="442">
        <v>99300</v>
      </c>
      <c r="D19" s="442">
        <v>204320</v>
      </c>
      <c r="E19" s="441">
        <f>D19/B19*100</f>
        <v>95.7329672440694</v>
      </c>
    </row>
    <row r="20" spans="1:7" ht="25.5">
      <c r="A20" s="445" t="s">
        <v>422</v>
      </c>
      <c r="B20" s="443"/>
      <c r="C20" s="442"/>
      <c r="D20" s="442"/>
      <c r="E20" s="441"/>
    </row>
    <row r="21" spans="1:7">
      <c r="A21" s="444" t="s">
        <v>421</v>
      </c>
      <c r="B21" s="443">
        <v>1211</v>
      </c>
      <c r="C21" s="442">
        <v>1052</v>
      </c>
      <c r="D21" s="442">
        <v>1055</v>
      </c>
      <c r="E21" s="441">
        <f>D21/B21*100</f>
        <v>87.118084227910813</v>
      </c>
    </row>
    <row r="22" spans="1:7" ht="25.5">
      <c r="A22" s="444" t="s">
        <v>420</v>
      </c>
      <c r="B22" s="443">
        <v>469</v>
      </c>
      <c r="C22" s="442">
        <v>1694</v>
      </c>
      <c r="D22" s="442">
        <v>1747</v>
      </c>
      <c r="E22" s="441">
        <f>D22/B22*100</f>
        <v>372.49466950959487</v>
      </c>
    </row>
    <row r="23" spans="1:7">
      <c r="A23" s="440"/>
      <c r="B23" s="440"/>
      <c r="C23" s="440"/>
      <c r="D23" s="440"/>
      <c r="E23" s="440"/>
      <c r="G23" s="439"/>
    </row>
  </sheetData>
  <mergeCells count="2">
    <mergeCell ref="A3:E3"/>
    <mergeCell ref="A15:E15"/>
  </mergeCells>
  <pageMargins left="0.8" right="0.5" top="1" bottom="1" header="1" footer="1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9" sqref="A19"/>
    </sheetView>
  </sheetViews>
  <sheetFormatPr defaultRowHeight="12.75"/>
  <cols>
    <col min="1" max="1" width="59.28515625" style="365" customWidth="1"/>
    <col min="2" max="2" width="15.28515625" style="366" customWidth="1"/>
    <col min="3" max="3" width="15" style="366" customWidth="1"/>
    <col min="4" max="4" width="15.140625" style="366" customWidth="1"/>
    <col min="5" max="5" width="15.42578125" style="366" customWidth="1"/>
    <col min="6" max="16384" width="9.140625" style="365"/>
  </cols>
  <sheetData>
    <row r="1" spans="1:5" ht="28.5" customHeight="1" thickBot="1">
      <c r="A1" s="499" t="s">
        <v>383</v>
      </c>
      <c r="B1" s="499"/>
      <c r="C1" s="499"/>
      <c r="D1" s="499"/>
      <c r="E1" s="499"/>
    </row>
    <row r="2" spans="1:5" ht="15" customHeight="1">
      <c r="A2" s="376" t="s">
        <v>382</v>
      </c>
      <c r="B2" s="375">
        <v>2014</v>
      </c>
      <c r="C2" s="375">
        <v>2015</v>
      </c>
      <c r="D2" s="374">
        <v>2016</v>
      </c>
      <c r="E2" s="373">
        <v>2017</v>
      </c>
    </row>
    <row r="3" spans="1:5" ht="15" customHeight="1">
      <c r="A3" s="325" t="s">
        <v>352</v>
      </c>
      <c r="B3" s="324">
        <v>6250978.7000000002</v>
      </c>
      <c r="C3" s="372">
        <v>8320748.5</v>
      </c>
      <c r="D3" s="372">
        <v>8566801.4000000004</v>
      </c>
      <c r="E3" s="372">
        <v>9286710.1999999993</v>
      </c>
    </row>
    <row r="4" spans="1:5" ht="15" customHeight="1">
      <c r="A4" s="319" t="s">
        <v>381</v>
      </c>
      <c r="B4" s="370">
        <v>579000</v>
      </c>
      <c r="C4" s="370">
        <v>462000</v>
      </c>
      <c r="D4" s="369" t="s">
        <v>306</v>
      </c>
      <c r="E4" s="369">
        <v>372919.8</v>
      </c>
    </row>
    <row r="5" spans="1:5" ht="15" customHeight="1">
      <c r="A5" s="319" t="s">
        <v>380</v>
      </c>
      <c r="B5" s="370">
        <v>2015880</v>
      </c>
      <c r="C5" s="370">
        <v>3127180</v>
      </c>
      <c r="D5" s="369">
        <v>1912386.6</v>
      </c>
      <c r="E5" s="369">
        <v>2203262.5</v>
      </c>
    </row>
    <row r="6" spans="1:5" ht="15" customHeight="1">
      <c r="A6" s="319" t="s">
        <v>379</v>
      </c>
      <c r="B6" s="370">
        <v>2576747.2999999998</v>
      </c>
      <c r="C6" s="370">
        <v>3924526.7</v>
      </c>
      <c r="D6" s="369">
        <v>5120480.5999999996</v>
      </c>
      <c r="E6" s="369">
        <v>3631086.4</v>
      </c>
    </row>
    <row r="7" spans="1:5" ht="15" customHeight="1">
      <c r="A7" s="319" t="s">
        <v>378</v>
      </c>
      <c r="B7" s="370">
        <v>6720</v>
      </c>
      <c r="C7" s="370">
        <v>4640</v>
      </c>
      <c r="D7" s="369">
        <v>6667</v>
      </c>
      <c r="E7" s="369">
        <v>2876627.9</v>
      </c>
    </row>
    <row r="8" spans="1:5" ht="15" customHeight="1">
      <c r="A8" s="319" t="s">
        <v>377</v>
      </c>
      <c r="B8" s="370">
        <v>20407.5</v>
      </c>
      <c r="C8" s="370">
        <v>99864.6</v>
      </c>
      <c r="D8" s="369">
        <v>1620</v>
      </c>
      <c r="E8" s="369" t="s">
        <v>306</v>
      </c>
    </row>
    <row r="9" spans="1:5" ht="15" customHeight="1">
      <c r="A9" s="319" t="s">
        <v>376</v>
      </c>
      <c r="B9" s="370">
        <v>24508.799999999999</v>
      </c>
      <c r="C9" s="370">
        <v>11295</v>
      </c>
      <c r="D9" s="369">
        <v>205382.1</v>
      </c>
      <c r="E9" s="369" t="s">
        <v>306</v>
      </c>
    </row>
    <row r="10" spans="1:5" ht="15" customHeight="1">
      <c r="A10" s="319" t="s">
        <v>375</v>
      </c>
      <c r="B10" s="370">
        <v>560079</v>
      </c>
      <c r="C10" s="370">
        <v>197878</v>
      </c>
      <c r="D10" s="369">
        <v>128348</v>
      </c>
      <c r="E10" s="371">
        <v>192130</v>
      </c>
    </row>
    <row r="11" spans="1:5" ht="15" customHeight="1">
      <c r="A11" s="319" t="s">
        <v>374</v>
      </c>
      <c r="B11" s="370">
        <v>9418.2000000000007</v>
      </c>
      <c r="C11" s="370">
        <v>9564.1</v>
      </c>
      <c r="D11" s="369">
        <v>8561.4</v>
      </c>
      <c r="E11" s="369">
        <v>10683.6</v>
      </c>
    </row>
    <row r="12" spans="1:5" ht="15" customHeight="1">
      <c r="A12" s="319" t="s">
        <v>373</v>
      </c>
      <c r="B12" s="318" t="s">
        <v>306</v>
      </c>
      <c r="C12" s="318" t="s">
        <v>306</v>
      </c>
      <c r="D12" s="318">
        <v>1744</v>
      </c>
      <c r="E12" s="318" t="s">
        <v>306</v>
      </c>
    </row>
    <row r="13" spans="1:5" ht="15" customHeight="1" thickBot="1">
      <c r="A13" s="317" t="s">
        <v>372</v>
      </c>
      <c r="B13" s="368">
        <v>458217.9</v>
      </c>
      <c r="C13" s="368">
        <v>483800.1</v>
      </c>
      <c r="D13" s="316">
        <v>462782.6</v>
      </c>
      <c r="E13" s="316" t="s">
        <v>306</v>
      </c>
    </row>
    <row r="15" spans="1:5">
      <c r="D15" s="367"/>
      <c r="E15" s="367"/>
    </row>
  </sheetData>
  <mergeCells count="1">
    <mergeCell ref="A1:E1"/>
  </mergeCells>
  <pageMargins left="0.7" right="0.7" top="0.75" bottom="0.75" header="0.3" footer="0.3"/>
  <pageSetup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2" sqref="C22"/>
    </sheetView>
  </sheetViews>
  <sheetFormatPr defaultRowHeight="12.75"/>
  <cols>
    <col min="1" max="1" width="64.7109375" style="24" customWidth="1"/>
    <col min="2" max="2" width="15.42578125" style="24" customWidth="1"/>
    <col min="3" max="3" width="15.140625" style="24" customWidth="1"/>
    <col min="4" max="4" width="15.28515625" style="24" customWidth="1"/>
    <col min="5" max="5" width="14.7109375" style="24" customWidth="1"/>
    <col min="6" max="16384" width="9.140625" style="24"/>
  </cols>
  <sheetData>
    <row r="1" spans="1:5" ht="28.5" customHeight="1" thickBot="1">
      <c r="A1" s="499" t="s">
        <v>387</v>
      </c>
      <c r="B1" s="499"/>
      <c r="C1" s="499"/>
      <c r="D1" s="499"/>
      <c r="E1" s="499"/>
    </row>
    <row r="2" spans="1:5" ht="15" customHeight="1">
      <c r="A2" s="385" t="s">
        <v>382</v>
      </c>
      <c r="B2" s="384">
        <v>2014</v>
      </c>
      <c r="C2" s="375">
        <v>2015</v>
      </c>
      <c r="D2" s="375">
        <v>2016</v>
      </c>
      <c r="E2" s="383">
        <v>2017</v>
      </c>
    </row>
    <row r="3" spans="1:5" ht="15" customHeight="1">
      <c r="A3" s="338" t="s">
        <v>352</v>
      </c>
      <c r="B3" s="382">
        <v>6237875.7999999998</v>
      </c>
      <c r="C3" s="382">
        <v>8673349.4000000004</v>
      </c>
      <c r="D3" s="382">
        <v>8363861.7000000002</v>
      </c>
      <c r="E3" s="382">
        <v>8630556.4000000004</v>
      </c>
    </row>
    <row r="4" spans="1:5" ht="15" customHeight="1">
      <c r="A4" s="319" t="s">
        <v>381</v>
      </c>
      <c r="B4" s="379">
        <v>529593</v>
      </c>
      <c r="C4" s="379">
        <v>639000</v>
      </c>
      <c r="D4" s="365">
        <v>718829.1</v>
      </c>
      <c r="E4" s="381">
        <v>1051809</v>
      </c>
    </row>
    <row r="5" spans="1:5" ht="15" customHeight="1">
      <c r="A5" s="319" t="s">
        <v>380</v>
      </c>
      <c r="B5" s="379">
        <v>2068916</v>
      </c>
      <c r="C5" s="379">
        <v>3322714.9</v>
      </c>
      <c r="D5" s="365">
        <v>1705899.8</v>
      </c>
      <c r="E5" s="365">
        <v>2120278.5</v>
      </c>
    </row>
    <row r="6" spans="1:5" ht="15" customHeight="1">
      <c r="A6" s="319" t="s">
        <v>379</v>
      </c>
      <c r="B6" s="379">
        <v>2564622.2999999998</v>
      </c>
      <c r="C6" s="379">
        <v>3904997.7</v>
      </c>
      <c r="D6" s="365">
        <v>5126907.4000000004</v>
      </c>
      <c r="E6" s="365">
        <v>3704571.1</v>
      </c>
    </row>
    <row r="7" spans="1:5" ht="15" customHeight="1">
      <c r="A7" s="319" t="s">
        <v>378</v>
      </c>
      <c r="B7" s="379">
        <v>6265</v>
      </c>
      <c r="C7" s="379">
        <v>4415</v>
      </c>
      <c r="D7" s="365">
        <v>6757</v>
      </c>
      <c r="E7" s="381">
        <v>1546369</v>
      </c>
    </row>
    <row r="8" spans="1:5" ht="15" customHeight="1">
      <c r="A8" s="319" t="s">
        <v>377</v>
      </c>
      <c r="B8" s="379">
        <v>20407.5</v>
      </c>
      <c r="C8" s="379">
        <v>99864.6</v>
      </c>
      <c r="D8" s="365">
        <v>1620</v>
      </c>
      <c r="E8" s="366" t="s">
        <v>306</v>
      </c>
    </row>
    <row r="9" spans="1:5" ht="15" customHeight="1">
      <c r="A9" s="319" t="s">
        <v>376</v>
      </c>
      <c r="B9" s="379">
        <v>21190.9</v>
      </c>
      <c r="C9" s="379">
        <v>11115</v>
      </c>
      <c r="D9" s="365">
        <v>205382.1</v>
      </c>
      <c r="E9" s="366" t="s">
        <v>306</v>
      </c>
    </row>
    <row r="10" spans="1:5" ht="15" customHeight="1">
      <c r="A10" s="319" t="s">
        <v>375</v>
      </c>
      <c r="B10" s="379">
        <v>559245</v>
      </c>
      <c r="C10" s="379">
        <v>197878</v>
      </c>
      <c r="D10" s="365">
        <v>125548</v>
      </c>
      <c r="E10" s="380">
        <v>196435</v>
      </c>
    </row>
    <row r="11" spans="1:5" ht="15" customHeight="1">
      <c r="A11" s="319" t="s">
        <v>374</v>
      </c>
      <c r="B11" s="379">
        <v>9418.2000000000007</v>
      </c>
      <c r="C11" s="379">
        <v>9564.1</v>
      </c>
      <c r="D11" s="365">
        <v>8561.4</v>
      </c>
      <c r="E11" s="366">
        <v>11093.8</v>
      </c>
    </row>
    <row r="12" spans="1:5" ht="15" customHeight="1">
      <c r="A12" s="319" t="s">
        <v>386</v>
      </c>
      <c r="B12" s="323" t="s">
        <v>306</v>
      </c>
      <c r="C12" s="323" t="s">
        <v>306</v>
      </c>
      <c r="D12" s="319">
        <v>35.299999999999997</v>
      </c>
      <c r="E12" s="323" t="s">
        <v>306</v>
      </c>
    </row>
    <row r="13" spans="1:5" ht="15" customHeight="1">
      <c r="A13" s="319" t="s">
        <v>385</v>
      </c>
      <c r="B13" s="323" t="s">
        <v>306</v>
      </c>
      <c r="C13" s="323" t="s">
        <v>306</v>
      </c>
      <c r="D13" s="378">
        <v>1539</v>
      </c>
      <c r="E13" s="318" t="s">
        <v>306</v>
      </c>
    </row>
    <row r="14" spans="1:5" ht="15" customHeight="1" thickBot="1">
      <c r="A14" s="317" t="s">
        <v>384</v>
      </c>
      <c r="B14" s="377">
        <v>458217.9</v>
      </c>
      <c r="C14" s="377">
        <v>483800.1</v>
      </c>
      <c r="D14" s="317">
        <v>462782.6</v>
      </c>
      <c r="E14" s="333" t="s">
        <v>306</v>
      </c>
    </row>
    <row r="16" spans="1:5">
      <c r="D16" s="367"/>
      <c r="E16" s="367"/>
    </row>
  </sheetData>
  <mergeCells count="1">
    <mergeCell ref="A1:E1"/>
  </mergeCells>
  <pageMargins left="0.7" right="0.45" top="0.75" bottom="0.75" header="0.3" footer="0.3"/>
  <pageSetup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O9" sqref="O9"/>
    </sheetView>
  </sheetViews>
  <sheetFormatPr defaultRowHeight="12.75"/>
  <cols>
    <col min="1" max="1" width="9.140625" style="100"/>
    <col min="2" max="2" width="12.85546875" style="100" customWidth="1"/>
    <col min="3" max="5" width="9.140625" style="100"/>
    <col min="6" max="6" width="12.5703125" style="100" customWidth="1"/>
    <col min="7" max="7" width="8.7109375" style="100" customWidth="1"/>
    <col min="8" max="8" width="10.28515625" style="100" bestFit="1" customWidth="1"/>
    <col min="9" max="9" width="9.140625" style="100"/>
    <col min="10" max="10" width="9.5703125" style="100" customWidth="1"/>
    <col min="11" max="11" width="9.140625" style="100" hidden="1" customWidth="1"/>
    <col min="12" max="12" width="0" style="100" hidden="1" customWidth="1"/>
    <col min="13" max="13" width="9.5703125" style="100" bestFit="1" customWidth="1"/>
    <col min="14" max="16384" width="9.140625" style="100"/>
  </cols>
  <sheetData>
    <row r="1" spans="1:17" ht="28.5" customHeight="1">
      <c r="A1" s="532" t="s">
        <v>166</v>
      </c>
      <c r="B1" s="532"/>
      <c r="C1" s="532"/>
      <c r="D1" s="532"/>
      <c r="E1" s="532"/>
      <c r="F1" s="532"/>
      <c r="G1" s="532"/>
      <c r="H1" s="532"/>
    </row>
    <row r="2" spans="1:17" ht="15">
      <c r="A2" s="108"/>
      <c r="B2" s="108"/>
      <c r="C2" s="108"/>
      <c r="D2" s="108"/>
      <c r="E2" s="108"/>
      <c r="F2" s="108"/>
      <c r="G2" s="108"/>
      <c r="H2" s="108"/>
    </row>
    <row r="3" spans="1:17" ht="12.75" customHeight="1" thickBot="1">
      <c r="A3" s="133"/>
      <c r="B3" s="133"/>
      <c r="C3" s="133"/>
      <c r="D3" s="133"/>
      <c r="E3" s="133"/>
      <c r="F3" s="133"/>
      <c r="G3" s="133"/>
      <c r="H3" s="133"/>
    </row>
    <row r="4" spans="1:17" ht="45" customHeight="1">
      <c r="A4" s="537"/>
      <c r="B4" s="538"/>
      <c r="C4" s="131">
        <v>2014</v>
      </c>
      <c r="D4" s="131">
        <v>2015</v>
      </c>
      <c r="E4" s="131">
        <v>2016</v>
      </c>
      <c r="F4" s="132" t="s">
        <v>165</v>
      </c>
      <c r="G4" s="131">
        <v>2017</v>
      </c>
      <c r="H4" s="130" t="s">
        <v>164</v>
      </c>
      <c r="J4" s="110"/>
      <c r="K4" s="110"/>
      <c r="N4" s="534"/>
      <c r="O4" s="534"/>
      <c r="P4" s="534"/>
      <c r="Q4" s="534"/>
    </row>
    <row r="5" spans="1:17" ht="45" customHeight="1">
      <c r="A5" s="120"/>
      <c r="B5" s="120"/>
      <c r="C5" s="540" t="s">
        <v>163</v>
      </c>
      <c r="D5" s="540"/>
      <c r="E5" s="540"/>
      <c r="F5" s="540"/>
      <c r="G5" s="540"/>
      <c r="H5" s="129"/>
      <c r="J5" s="110"/>
      <c r="K5" s="110"/>
      <c r="N5" s="128"/>
      <c r="O5" s="128"/>
      <c r="P5" s="128"/>
      <c r="Q5" s="128"/>
    </row>
    <row r="6" spans="1:17">
      <c r="A6" s="536" t="s">
        <v>4</v>
      </c>
      <c r="B6" s="536"/>
      <c r="C6" s="118">
        <v>14.2</v>
      </c>
      <c r="D6" s="118">
        <v>24.3</v>
      </c>
      <c r="E6" s="105">
        <v>26.4</v>
      </c>
      <c r="F6" s="117">
        <f t="shared" ref="F6:F11" si="0">(C6+D6+E6)/3</f>
        <v>21.633333333333336</v>
      </c>
      <c r="G6" s="105">
        <v>128.80000000000001</v>
      </c>
      <c r="H6" s="121">
        <f t="shared" ref="H6:H11" si="1">E6-F6</f>
        <v>4.7666666666666622</v>
      </c>
      <c r="J6" s="110"/>
      <c r="K6" s="124"/>
      <c r="M6" s="123"/>
    </row>
    <row r="7" spans="1:17">
      <c r="A7" s="122"/>
      <c r="B7" s="122" t="s">
        <v>160</v>
      </c>
      <c r="C7" s="118">
        <v>0.01</v>
      </c>
      <c r="D7" s="126">
        <v>0</v>
      </c>
      <c r="E7" s="127">
        <v>5.0000000000000001E-3</v>
      </c>
      <c r="F7" s="117">
        <f t="shared" si="0"/>
        <v>5.0000000000000001E-3</v>
      </c>
      <c r="G7" s="104">
        <v>0.01</v>
      </c>
      <c r="H7" s="121">
        <f t="shared" si="1"/>
        <v>0</v>
      </c>
      <c r="J7" s="110"/>
      <c r="K7" s="124"/>
      <c r="M7" s="123"/>
    </row>
    <row r="8" spans="1:17">
      <c r="A8" s="122"/>
      <c r="B8" s="122" t="s">
        <v>159</v>
      </c>
      <c r="C8" s="118">
        <v>1</v>
      </c>
      <c r="D8" s="118">
        <v>1.7</v>
      </c>
      <c r="E8" s="101">
        <v>1.4</v>
      </c>
      <c r="F8" s="117">
        <f t="shared" si="0"/>
        <v>1.3666666666666665</v>
      </c>
      <c r="G8" s="101">
        <v>3.5</v>
      </c>
      <c r="H8" s="121">
        <f t="shared" si="1"/>
        <v>3.3333333333333437E-2</v>
      </c>
      <c r="J8" s="110"/>
      <c r="K8" s="124"/>
      <c r="M8" s="123"/>
    </row>
    <row r="9" spans="1:17" ht="16.5" customHeight="1">
      <c r="A9" s="122"/>
      <c r="B9" s="122" t="s">
        <v>158</v>
      </c>
      <c r="C9" s="126">
        <v>2.6</v>
      </c>
      <c r="D9" s="126">
        <v>2</v>
      </c>
      <c r="E9" s="101">
        <v>3.5</v>
      </c>
      <c r="F9" s="117">
        <f t="shared" si="0"/>
        <v>2.6999999999999997</v>
      </c>
      <c r="G9" s="101">
        <v>11.8</v>
      </c>
      <c r="H9" s="121">
        <f t="shared" si="1"/>
        <v>0.80000000000000027</v>
      </c>
      <c r="I9" s="110"/>
      <c r="J9" s="110"/>
      <c r="K9" s="124"/>
      <c r="M9" s="123"/>
    </row>
    <row r="10" spans="1:17" ht="15" customHeight="1">
      <c r="A10" s="122"/>
      <c r="B10" s="122" t="s">
        <v>157</v>
      </c>
      <c r="C10" s="118">
        <v>5.9</v>
      </c>
      <c r="D10" s="118">
        <v>9.5</v>
      </c>
      <c r="E10" s="101">
        <v>10.3</v>
      </c>
      <c r="F10" s="117">
        <f t="shared" si="0"/>
        <v>8.5666666666666682</v>
      </c>
      <c r="G10" s="101">
        <v>59.7</v>
      </c>
      <c r="H10" s="121">
        <f t="shared" si="1"/>
        <v>1.7333333333333325</v>
      </c>
      <c r="I10" s="125"/>
      <c r="J10" s="125"/>
      <c r="K10" s="124"/>
      <c r="M10" s="123"/>
    </row>
    <row r="11" spans="1:17" ht="16.5" customHeight="1">
      <c r="A11" s="122"/>
      <c r="B11" s="122" t="s">
        <v>156</v>
      </c>
      <c r="C11" s="126">
        <v>4.7</v>
      </c>
      <c r="D11" s="126">
        <v>11</v>
      </c>
      <c r="E11" s="101">
        <v>11.2</v>
      </c>
      <c r="F11" s="117">
        <f t="shared" si="0"/>
        <v>8.9666666666666668</v>
      </c>
      <c r="G11" s="101">
        <v>54.3</v>
      </c>
      <c r="H11" s="121">
        <f t="shared" si="1"/>
        <v>2.2333333333333325</v>
      </c>
      <c r="I11" s="125"/>
      <c r="J11" s="125"/>
      <c r="K11" s="124"/>
      <c r="M11" s="123"/>
    </row>
    <row r="12" spans="1:17" ht="16.5" customHeight="1">
      <c r="A12" s="122"/>
      <c r="B12" s="122"/>
      <c r="C12" s="5"/>
      <c r="D12" s="5"/>
      <c r="E12" s="101"/>
      <c r="F12" s="117"/>
      <c r="G12" s="101"/>
      <c r="H12" s="121"/>
      <c r="J12" s="110"/>
      <c r="K12" s="110"/>
    </row>
    <row r="13" spans="1:17" ht="16.5" customHeight="1">
      <c r="A13" s="122"/>
      <c r="B13" s="122"/>
      <c r="C13" s="5"/>
      <c r="D13" s="5"/>
      <c r="E13" s="101"/>
      <c r="F13" s="117"/>
      <c r="G13" s="101"/>
      <c r="H13" s="121"/>
      <c r="K13" s="110"/>
    </row>
    <row r="14" spans="1:17" ht="31.5" customHeight="1">
      <c r="A14" s="535" t="s">
        <v>162</v>
      </c>
      <c r="B14" s="535"/>
      <c r="C14" s="118">
        <v>1.9</v>
      </c>
      <c r="D14" s="118">
        <v>1.8</v>
      </c>
      <c r="E14" s="101">
        <v>0.9</v>
      </c>
      <c r="F14" s="117">
        <f>(C14+D14+E14)/3</f>
        <v>1.5333333333333334</v>
      </c>
      <c r="G14" s="117">
        <v>1.9</v>
      </c>
      <c r="H14" s="121">
        <f>E14-F14</f>
        <v>-0.63333333333333341</v>
      </c>
    </row>
    <row r="15" spans="1:17" ht="16.5" customHeight="1">
      <c r="A15" s="122"/>
      <c r="B15" s="539" t="s">
        <v>161</v>
      </c>
      <c r="C15" s="539"/>
      <c r="D15" s="539"/>
      <c r="E15" s="539"/>
      <c r="F15" s="539"/>
      <c r="G15" s="539"/>
      <c r="H15" s="121"/>
    </row>
    <row r="16" spans="1:17" ht="21" customHeight="1">
      <c r="A16" s="535" t="s">
        <v>4</v>
      </c>
      <c r="B16" s="535"/>
      <c r="C16" s="118">
        <v>0.4</v>
      </c>
      <c r="D16" s="118">
        <v>7.7</v>
      </c>
      <c r="E16" s="117">
        <v>0.6</v>
      </c>
      <c r="F16" s="117">
        <f t="shared" ref="F16:F21" si="2">(C16+D16+E16)/3</f>
        <v>2.9</v>
      </c>
      <c r="G16" s="117">
        <v>2.5</v>
      </c>
      <c r="H16" s="121">
        <f t="shared" ref="H16:H21" si="3">G16-F16</f>
        <v>-0.39999999999999991</v>
      </c>
      <c r="K16" s="100">
        <v>4157223</v>
      </c>
      <c r="L16" s="111">
        <f>54818/K16*100</f>
        <v>1.3186206272793159</v>
      </c>
    </row>
    <row r="17" spans="1:12">
      <c r="A17" s="120"/>
      <c r="B17" s="119" t="s">
        <v>160</v>
      </c>
      <c r="C17" s="118">
        <v>1.2</v>
      </c>
      <c r="D17" s="118">
        <v>0</v>
      </c>
      <c r="E17" s="101">
        <v>0.3</v>
      </c>
      <c r="F17" s="117">
        <f t="shared" si="2"/>
        <v>0.5</v>
      </c>
      <c r="G17" s="101">
        <v>0.6</v>
      </c>
      <c r="H17" s="121">
        <f t="shared" si="3"/>
        <v>9.9999999999999978E-2</v>
      </c>
      <c r="K17" s="100">
        <v>1945</v>
      </c>
      <c r="L17" s="111">
        <f>21/K17*100</f>
        <v>1.0796915167095116</v>
      </c>
    </row>
    <row r="18" spans="1:12">
      <c r="A18" s="120"/>
      <c r="B18" s="119" t="s">
        <v>159</v>
      </c>
      <c r="C18" s="118">
        <v>0.6</v>
      </c>
      <c r="D18" s="118">
        <v>13.3</v>
      </c>
      <c r="E18" s="101">
        <v>0.7</v>
      </c>
      <c r="F18" s="117">
        <f t="shared" si="2"/>
        <v>4.8666666666666663</v>
      </c>
      <c r="G18" s="101">
        <v>1.6</v>
      </c>
      <c r="H18" s="121">
        <f t="shared" si="3"/>
        <v>-3.2666666666666662</v>
      </c>
      <c r="K18" s="100">
        <v>183343</v>
      </c>
      <c r="L18" s="111">
        <f>4410/K18*100</f>
        <v>2.4053277190839029</v>
      </c>
    </row>
    <row r="19" spans="1:12" ht="15" customHeight="1">
      <c r="A19" s="120"/>
      <c r="B19" s="119" t="s">
        <v>158</v>
      </c>
      <c r="C19" s="118">
        <v>0.8</v>
      </c>
      <c r="D19" s="118">
        <v>9.1999999999999993</v>
      </c>
      <c r="E19" s="101">
        <v>0.9</v>
      </c>
      <c r="F19" s="117">
        <f t="shared" si="2"/>
        <v>3.6333333333333333</v>
      </c>
      <c r="G19" s="101">
        <v>2.7</v>
      </c>
      <c r="H19" s="121">
        <f t="shared" si="3"/>
        <v>-0.93333333333333313</v>
      </c>
      <c r="K19" s="100">
        <v>355375</v>
      </c>
      <c r="L19" s="111">
        <f>4410/K19*100</f>
        <v>1.2409426661976786</v>
      </c>
    </row>
    <row r="20" spans="1:12">
      <c r="A20" s="120"/>
      <c r="B20" s="119" t="s">
        <v>157</v>
      </c>
      <c r="C20" s="118">
        <v>0.3</v>
      </c>
      <c r="D20" s="118">
        <v>6.8</v>
      </c>
      <c r="E20" s="101">
        <v>0.5</v>
      </c>
      <c r="F20" s="117">
        <f t="shared" si="2"/>
        <v>2.5333333333333332</v>
      </c>
      <c r="G20" s="117">
        <v>2.4</v>
      </c>
      <c r="H20" s="117">
        <f t="shared" si="3"/>
        <v>-0.1333333333333333</v>
      </c>
      <c r="K20" s="100">
        <v>1997118</v>
      </c>
      <c r="L20" s="111">
        <f>24428/K20*100</f>
        <v>1.2231625772738517</v>
      </c>
    </row>
    <row r="21" spans="1:12" ht="16.5" customHeight="1" thickBot="1">
      <c r="A21" s="116"/>
      <c r="B21" s="115" t="s">
        <v>156</v>
      </c>
      <c r="C21" s="114">
        <v>0.3</v>
      </c>
      <c r="D21" s="114">
        <v>7.3</v>
      </c>
      <c r="E21" s="113">
        <v>0.7</v>
      </c>
      <c r="F21" s="112">
        <f t="shared" si="2"/>
        <v>2.7666666666666662</v>
      </c>
      <c r="G21" s="113">
        <v>2.8</v>
      </c>
      <c r="H21" s="112">
        <f t="shared" si="3"/>
        <v>3.3333333333333659E-2</v>
      </c>
      <c r="I21" s="110"/>
      <c r="K21" s="100">
        <v>1619442</v>
      </c>
      <c r="L21" s="111">
        <f>23266/K21*100</f>
        <v>1.4366676917110954</v>
      </c>
    </row>
    <row r="22" spans="1:12" ht="15">
      <c r="A22" s="108"/>
      <c r="B22" s="108"/>
      <c r="C22" s="110"/>
      <c r="D22" s="110"/>
      <c r="E22" s="110"/>
      <c r="F22" s="110"/>
      <c r="G22" s="110"/>
      <c r="H22" s="107"/>
    </row>
    <row r="23" spans="1:12" ht="15.75" customHeight="1">
      <c r="A23" s="533"/>
      <c r="B23" s="533"/>
      <c r="C23" s="533"/>
      <c r="D23" s="533"/>
      <c r="E23" s="533"/>
      <c r="F23" s="533"/>
      <c r="G23" s="533"/>
      <c r="H23" s="533"/>
    </row>
    <row r="24" spans="1:12" ht="15">
      <c r="A24" s="108"/>
      <c r="B24" s="108"/>
      <c r="C24" s="108"/>
      <c r="D24" s="108"/>
      <c r="E24" s="108"/>
      <c r="F24" s="107"/>
      <c r="G24" s="108"/>
      <c r="H24" s="107"/>
    </row>
    <row r="25" spans="1:12" ht="15">
      <c r="A25" s="108"/>
      <c r="B25" s="108"/>
      <c r="C25" s="108"/>
      <c r="D25" s="108"/>
      <c r="E25" s="108"/>
      <c r="F25" s="109"/>
      <c r="G25" s="108"/>
      <c r="H25" s="107"/>
    </row>
    <row r="26" spans="1:12" ht="15.75" customHeight="1">
      <c r="A26" s="103"/>
      <c r="B26" s="106"/>
      <c r="C26" s="5"/>
      <c r="D26" s="5"/>
      <c r="E26" s="105"/>
      <c r="F26" s="105"/>
      <c r="G26" s="103"/>
      <c r="H26" s="103"/>
      <c r="I26" s="103"/>
    </row>
    <row r="27" spans="1:12" ht="14.25">
      <c r="A27" s="103"/>
      <c r="B27" s="103"/>
      <c r="C27" s="5"/>
      <c r="D27" s="5"/>
      <c r="E27" s="104"/>
      <c r="F27" s="104"/>
      <c r="G27" s="103"/>
      <c r="H27" s="103"/>
      <c r="I27" s="103"/>
    </row>
    <row r="28" spans="1:12" ht="19.5" customHeight="1">
      <c r="A28" s="103"/>
      <c r="B28" s="103"/>
      <c r="C28" s="5"/>
      <c r="D28" s="5"/>
      <c r="E28" s="101"/>
      <c r="F28" s="101"/>
      <c r="G28" s="103"/>
      <c r="H28" s="103"/>
    </row>
    <row r="29" spans="1:12">
      <c r="C29" s="102"/>
      <c r="D29" s="5"/>
      <c r="E29" s="101"/>
      <c r="F29" s="101"/>
    </row>
    <row r="30" spans="1:12">
      <c r="C30" s="5"/>
      <c r="D30" s="5"/>
      <c r="E30" s="101"/>
      <c r="F30" s="101"/>
    </row>
    <row r="31" spans="1:12">
      <c r="C31" s="102"/>
      <c r="D31" s="5"/>
      <c r="E31" s="101"/>
      <c r="F31" s="101"/>
    </row>
  </sheetData>
  <mergeCells count="9">
    <mergeCell ref="A1:H1"/>
    <mergeCell ref="A23:H23"/>
    <mergeCell ref="N4:Q4"/>
    <mergeCell ref="A14:B14"/>
    <mergeCell ref="A16:B16"/>
    <mergeCell ref="A6:B6"/>
    <mergeCell ref="A4:B4"/>
    <mergeCell ref="B15:G15"/>
    <mergeCell ref="C5:G5"/>
  </mergeCells>
  <printOptions horizontalCentered="1"/>
  <pageMargins left="0.56999999999999995" right="0.49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M13" sqref="M13"/>
    </sheetView>
  </sheetViews>
  <sheetFormatPr defaultRowHeight="12.75"/>
  <cols>
    <col min="1" max="1" width="18.28515625" style="134" customWidth="1"/>
    <col min="2" max="2" width="10.28515625" style="134" customWidth="1"/>
    <col min="3" max="3" width="15" style="134" customWidth="1"/>
    <col min="4" max="4" width="10" style="134" customWidth="1"/>
    <col min="5" max="5" width="12" style="134" customWidth="1"/>
    <col min="6" max="6" width="11.140625" style="134" customWidth="1"/>
    <col min="7" max="7" width="11" style="134" customWidth="1"/>
    <col min="8" max="8" width="15" style="134" customWidth="1"/>
    <col min="9" max="9" width="15.42578125" style="134" hidden="1" customWidth="1"/>
    <col min="10" max="10" width="1.85546875" style="134" hidden="1" customWidth="1"/>
    <col min="11" max="12" width="9.140625" style="134" customWidth="1"/>
    <col min="13" max="242" width="9.140625" style="134"/>
    <col min="243" max="243" width="5.140625" style="134" customWidth="1"/>
    <col min="244" max="244" width="18.28515625" style="134" customWidth="1"/>
    <col min="245" max="245" width="14.42578125" style="134" customWidth="1"/>
    <col min="246" max="246" width="15" style="134" customWidth="1"/>
    <col min="247" max="247" width="12.140625" style="134" customWidth="1"/>
    <col min="248" max="248" width="14" style="134" customWidth="1"/>
    <col min="249" max="249" width="13" style="134" customWidth="1"/>
    <col min="250" max="250" width="13.140625" style="134" customWidth="1"/>
    <col min="251" max="251" width="15.28515625" style="134" customWidth="1"/>
    <col min="252" max="253" width="0.140625" style="134" customWidth="1"/>
    <col min="254" max="16384" width="9.140625" style="134"/>
  </cols>
  <sheetData>
    <row r="2" spans="1:10">
      <c r="A2" s="541"/>
      <c r="B2" s="541"/>
      <c r="C2" s="541"/>
      <c r="D2" s="541"/>
      <c r="E2" s="541"/>
      <c r="F2" s="541"/>
      <c r="G2" s="541"/>
      <c r="H2" s="541"/>
      <c r="I2" s="156"/>
    </row>
    <row r="3" spans="1:10">
      <c r="A3" s="542" t="s">
        <v>177</v>
      </c>
      <c r="B3" s="542"/>
      <c r="C3" s="542"/>
      <c r="D3" s="542"/>
      <c r="E3" s="542"/>
      <c r="F3" s="542"/>
      <c r="G3" s="542"/>
      <c r="H3" s="542"/>
      <c r="I3" s="155"/>
    </row>
    <row r="4" spans="1:10" ht="13.5" thickBot="1">
      <c r="A4" s="154"/>
      <c r="B4" s="154"/>
      <c r="C4" s="154"/>
      <c r="D4" s="154"/>
      <c r="E4" s="154"/>
      <c r="F4" s="154"/>
      <c r="G4" s="154"/>
      <c r="H4" s="154"/>
      <c r="I4" s="135"/>
    </row>
    <row r="5" spans="1:10" ht="24.75" customHeight="1">
      <c r="A5" s="543"/>
      <c r="B5" s="547">
        <v>2016</v>
      </c>
      <c r="C5" s="548"/>
      <c r="D5" s="549">
        <v>2017</v>
      </c>
      <c r="E5" s="549"/>
      <c r="F5" s="549"/>
      <c r="G5" s="545" t="s">
        <v>176</v>
      </c>
      <c r="H5" s="546"/>
      <c r="I5" s="153"/>
    </row>
    <row r="6" spans="1:10" ht="42" customHeight="1">
      <c r="A6" s="544"/>
      <c r="B6" s="152" t="s">
        <v>172</v>
      </c>
      <c r="C6" s="152" t="s">
        <v>175</v>
      </c>
      <c r="D6" s="152" t="s">
        <v>172</v>
      </c>
      <c r="E6" s="152" t="s">
        <v>174</v>
      </c>
      <c r="F6" s="152" t="s">
        <v>173</v>
      </c>
      <c r="G6" s="152" t="s">
        <v>172</v>
      </c>
      <c r="H6" s="151" t="s">
        <v>171</v>
      </c>
      <c r="I6" s="150"/>
    </row>
    <row r="7" spans="1:10" ht="15" customHeight="1">
      <c r="A7" s="148" t="s">
        <v>6</v>
      </c>
      <c r="B7" s="147">
        <v>835</v>
      </c>
      <c r="C7" s="149">
        <v>0.45544295236121263</v>
      </c>
      <c r="D7" s="137">
        <v>1043</v>
      </c>
      <c r="E7" s="149">
        <f t="shared" ref="E7:E30" si="0">D7/J7*100</f>
        <v>0.47524012612317051</v>
      </c>
      <c r="F7" s="136">
        <f t="shared" ref="F7:F30" si="1">D7-B7</f>
        <v>208</v>
      </c>
      <c r="G7" s="147">
        <v>101</v>
      </c>
      <c r="H7" s="145">
        <f t="shared" ref="H7:H30" si="2">G7/D7*100</f>
        <v>9.683604985618409</v>
      </c>
      <c r="I7" s="41"/>
      <c r="J7" s="89">
        <v>219468</v>
      </c>
    </row>
    <row r="8" spans="1:10" ht="15" customHeight="1">
      <c r="A8" s="148" t="s">
        <v>7</v>
      </c>
      <c r="B8" s="147">
        <v>394</v>
      </c>
      <c r="C8" s="149">
        <v>0.14479119199165061</v>
      </c>
      <c r="D8" s="137">
        <v>2353</v>
      </c>
      <c r="E8" s="149">
        <f t="shared" si="0"/>
        <v>0.74286652396557495</v>
      </c>
      <c r="F8" s="136">
        <f t="shared" si="1"/>
        <v>1959</v>
      </c>
      <c r="G8" s="146">
        <v>32</v>
      </c>
      <c r="H8" s="145">
        <f t="shared" si="2"/>
        <v>1.3599660008499788</v>
      </c>
      <c r="I8" s="41"/>
      <c r="J8" s="144">
        <v>316746</v>
      </c>
    </row>
    <row r="9" spans="1:10" ht="15" customHeight="1">
      <c r="A9" s="148" t="s">
        <v>8</v>
      </c>
      <c r="B9" s="147">
        <v>150</v>
      </c>
      <c r="C9" s="149">
        <v>7.0170842611478088E-2</v>
      </c>
      <c r="D9" s="137">
        <v>604</v>
      </c>
      <c r="E9" s="149">
        <f t="shared" si="0"/>
        <v>0.24255566933718853</v>
      </c>
      <c r="F9" s="136">
        <f t="shared" si="1"/>
        <v>454</v>
      </c>
      <c r="G9" s="146">
        <v>0</v>
      </c>
      <c r="H9" s="145">
        <f t="shared" si="2"/>
        <v>0</v>
      </c>
      <c r="I9" s="41"/>
      <c r="J9" s="144">
        <v>249015</v>
      </c>
    </row>
    <row r="10" spans="1:10" ht="15" customHeight="1">
      <c r="A10" s="148" t="s">
        <v>9</v>
      </c>
      <c r="B10" s="147">
        <v>1268</v>
      </c>
      <c r="C10" s="149">
        <v>0.39549361845470538</v>
      </c>
      <c r="D10" s="137">
        <v>18648</v>
      </c>
      <c r="E10" s="149">
        <f t="shared" si="0"/>
        <v>4.8453479670740833</v>
      </c>
      <c r="F10" s="136">
        <f t="shared" si="1"/>
        <v>17380</v>
      </c>
      <c r="G10" s="146">
        <v>1035</v>
      </c>
      <c r="H10" s="145">
        <f t="shared" si="2"/>
        <v>5.5501930501930499</v>
      </c>
      <c r="I10" s="41"/>
      <c r="J10" s="144">
        <v>384864</v>
      </c>
    </row>
    <row r="11" spans="1:10" ht="15" customHeight="1">
      <c r="A11" s="148" t="s">
        <v>10</v>
      </c>
      <c r="B11" s="147">
        <v>5303</v>
      </c>
      <c r="C11" s="149">
        <v>1.5673165873107353</v>
      </c>
      <c r="D11" s="137">
        <v>21400</v>
      </c>
      <c r="E11" s="149">
        <f t="shared" si="0"/>
        <v>5.4598243671451243</v>
      </c>
      <c r="F11" s="136">
        <f t="shared" si="1"/>
        <v>16097</v>
      </c>
      <c r="G11" s="146">
        <v>253</v>
      </c>
      <c r="H11" s="145">
        <f t="shared" si="2"/>
        <v>1.1822429906542056</v>
      </c>
      <c r="I11" s="41"/>
      <c r="J11" s="144">
        <v>391954</v>
      </c>
    </row>
    <row r="12" spans="1:10" ht="15" customHeight="1">
      <c r="A12" s="148" t="s">
        <v>11</v>
      </c>
      <c r="B12" s="147">
        <v>5345</v>
      </c>
      <c r="C12" s="149">
        <v>2.4863818840680838</v>
      </c>
      <c r="D12" s="137">
        <v>8896</v>
      </c>
      <c r="E12" s="149">
        <f t="shared" si="0"/>
        <v>3.5891952956365616</v>
      </c>
      <c r="F12" s="136">
        <f t="shared" si="1"/>
        <v>3551</v>
      </c>
      <c r="G12" s="146">
        <v>2</v>
      </c>
      <c r="H12" s="145">
        <f t="shared" si="2"/>
        <v>2.2482014388489211E-2</v>
      </c>
      <c r="I12" s="41"/>
      <c r="J12" s="144">
        <v>247855</v>
      </c>
    </row>
    <row r="13" spans="1:10" ht="15" customHeight="1">
      <c r="A13" s="148" t="s">
        <v>12</v>
      </c>
      <c r="B13" s="147">
        <v>887</v>
      </c>
      <c r="C13" s="149">
        <v>0.29928164651426048</v>
      </c>
      <c r="D13" s="137">
        <v>2734</v>
      </c>
      <c r="E13" s="149">
        <f t="shared" si="0"/>
        <v>0.92276952362951514</v>
      </c>
      <c r="F13" s="136">
        <f t="shared" si="1"/>
        <v>1847</v>
      </c>
      <c r="G13" s="146">
        <v>288</v>
      </c>
      <c r="H13" s="145">
        <f t="shared" si="2"/>
        <v>10.534016093635698</v>
      </c>
      <c r="I13" s="41"/>
      <c r="J13" s="144">
        <v>296282</v>
      </c>
    </row>
    <row r="14" spans="1:10" ht="15" customHeight="1">
      <c r="A14" s="148" t="s">
        <v>170</v>
      </c>
      <c r="B14" s="147">
        <v>742</v>
      </c>
      <c r="C14" s="149">
        <v>0.36416462989683634</v>
      </c>
      <c r="D14" s="137">
        <v>1966</v>
      </c>
      <c r="E14" s="149">
        <f t="shared" si="0"/>
        <v>0.83412531396374989</v>
      </c>
      <c r="F14" s="136">
        <f t="shared" si="1"/>
        <v>1224</v>
      </c>
      <c r="G14" s="146">
        <v>8</v>
      </c>
      <c r="H14" s="145">
        <f t="shared" si="2"/>
        <v>0.40691759918616477</v>
      </c>
      <c r="I14" s="41"/>
      <c r="J14" s="144">
        <v>235696</v>
      </c>
    </row>
    <row r="15" spans="1:10" ht="15" customHeight="1">
      <c r="A15" s="148" t="s">
        <v>169</v>
      </c>
      <c r="B15" s="147">
        <v>298</v>
      </c>
      <c r="C15" s="149">
        <v>0.20830857630175387</v>
      </c>
      <c r="D15" s="137">
        <v>5205</v>
      </c>
      <c r="E15" s="149">
        <f t="shared" si="0"/>
        <v>3.1395517166501796</v>
      </c>
      <c r="F15" s="136">
        <f t="shared" si="1"/>
        <v>4907</v>
      </c>
      <c r="G15" s="146">
        <v>0</v>
      </c>
      <c r="H15" s="145">
        <f t="shared" si="2"/>
        <v>0</v>
      </c>
      <c r="I15" s="41"/>
      <c r="J15" s="144">
        <v>165788</v>
      </c>
    </row>
    <row r="16" spans="1:10" ht="15" customHeight="1">
      <c r="A16" s="148" t="s">
        <v>15</v>
      </c>
      <c r="B16" s="147">
        <v>561</v>
      </c>
      <c r="C16" s="149">
        <v>0.29945873234474585</v>
      </c>
      <c r="D16" s="137">
        <v>1481</v>
      </c>
      <c r="E16" s="149">
        <f t="shared" si="0"/>
        <v>0.69547495163138418</v>
      </c>
      <c r="F16" s="136">
        <f t="shared" si="1"/>
        <v>920</v>
      </c>
      <c r="G16" s="146">
        <v>64</v>
      </c>
      <c r="H16" s="145">
        <f t="shared" si="2"/>
        <v>4.321404456448346</v>
      </c>
      <c r="I16" s="41"/>
      <c r="J16" s="144">
        <v>212948</v>
      </c>
    </row>
    <row r="17" spans="1:10" ht="15" customHeight="1">
      <c r="A17" s="148" t="s">
        <v>16</v>
      </c>
      <c r="B17" s="147">
        <v>970</v>
      </c>
      <c r="C17" s="149">
        <v>0.30700270950333203</v>
      </c>
      <c r="D17" s="137">
        <v>6259</v>
      </c>
      <c r="E17" s="149">
        <f t="shared" si="0"/>
        <v>1.9972684744940614</v>
      </c>
      <c r="F17" s="136">
        <f t="shared" si="1"/>
        <v>5289</v>
      </c>
      <c r="G17" s="146">
        <v>9</v>
      </c>
      <c r="H17" s="145">
        <f t="shared" si="2"/>
        <v>0.14379293816903657</v>
      </c>
      <c r="I17" s="41"/>
      <c r="J17" s="144">
        <v>313378</v>
      </c>
    </row>
    <row r="18" spans="1:10" ht="15" customHeight="1">
      <c r="A18" s="148" t="s">
        <v>17</v>
      </c>
      <c r="B18" s="147">
        <v>867</v>
      </c>
      <c r="C18" s="149">
        <v>0.26119934344153556</v>
      </c>
      <c r="D18" s="137">
        <v>4596</v>
      </c>
      <c r="E18" s="149">
        <f t="shared" si="0"/>
        <v>1.4558493721728774</v>
      </c>
      <c r="F18" s="136">
        <f t="shared" si="1"/>
        <v>3729</v>
      </c>
      <c r="G18" s="146">
        <v>0</v>
      </c>
      <c r="H18" s="145">
        <f t="shared" si="2"/>
        <v>0</v>
      </c>
      <c r="I18" s="41"/>
      <c r="J18" s="144">
        <v>315692</v>
      </c>
    </row>
    <row r="19" spans="1:10" ht="15" customHeight="1">
      <c r="A19" s="148" t="s">
        <v>18</v>
      </c>
      <c r="B19" s="147">
        <v>319</v>
      </c>
      <c r="C19" s="149">
        <v>0.17171679110302468</v>
      </c>
      <c r="D19" s="137">
        <v>1015</v>
      </c>
      <c r="E19" s="149">
        <f t="shared" si="0"/>
        <v>0.44385555234871743</v>
      </c>
      <c r="F19" s="136">
        <f t="shared" si="1"/>
        <v>696</v>
      </c>
      <c r="G19" s="146">
        <v>29</v>
      </c>
      <c r="H19" s="145">
        <f t="shared" si="2"/>
        <v>2.8571428571428572</v>
      </c>
      <c r="I19" s="41"/>
      <c r="J19" s="144">
        <v>228678</v>
      </c>
    </row>
    <row r="20" spans="1:10" ht="15" customHeight="1">
      <c r="A20" s="148" t="s">
        <v>19</v>
      </c>
      <c r="B20" s="147">
        <v>1344</v>
      </c>
      <c r="C20" s="149">
        <v>0.9494655279678752</v>
      </c>
      <c r="D20" s="137">
        <v>3555</v>
      </c>
      <c r="E20" s="149">
        <f t="shared" si="0"/>
        <v>2.1913467998939771</v>
      </c>
      <c r="F20" s="136">
        <f t="shared" si="1"/>
        <v>2211</v>
      </c>
      <c r="G20" s="146">
        <v>0</v>
      </c>
      <c r="H20" s="145">
        <f t="shared" si="2"/>
        <v>0</v>
      </c>
      <c r="I20" s="41"/>
      <c r="J20" s="144">
        <v>162229</v>
      </c>
    </row>
    <row r="21" spans="1:10" ht="15" customHeight="1">
      <c r="A21" s="148" t="s">
        <v>20</v>
      </c>
      <c r="B21" s="147">
        <v>1268</v>
      </c>
      <c r="C21" s="149">
        <v>3.5175321793164667</v>
      </c>
      <c r="D21" s="137">
        <v>881</v>
      </c>
      <c r="E21" s="149">
        <f t="shared" si="0"/>
        <v>2.0680265721461937</v>
      </c>
      <c r="F21" s="136">
        <f t="shared" si="1"/>
        <v>-387</v>
      </c>
      <c r="G21" s="146">
        <v>0</v>
      </c>
      <c r="H21" s="145">
        <f t="shared" si="2"/>
        <v>0</v>
      </c>
      <c r="I21" s="41"/>
      <c r="J21" s="144">
        <v>42601</v>
      </c>
    </row>
    <row r="22" spans="1:10" ht="15" customHeight="1">
      <c r="A22" s="148" t="s">
        <v>21</v>
      </c>
      <c r="B22" s="147">
        <v>932</v>
      </c>
      <c r="C22" s="149">
        <v>0.26876521006123</v>
      </c>
      <c r="D22" s="137">
        <v>5188</v>
      </c>
      <c r="E22" s="149">
        <f t="shared" si="0"/>
        <v>1.2963550633559804</v>
      </c>
      <c r="F22" s="136">
        <f t="shared" si="1"/>
        <v>4256</v>
      </c>
      <c r="G22" s="146">
        <v>0</v>
      </c>
      <c r="H22" s="145">
        <f t="shared" si="2"/>
        <v>0</v>
      </c>
      <c r="I22" s="41"/>
      <c r="J22" s="144">
        <v>400199</v>
      </c>
    </row>
    <row r="23" spans="1:10" ht="15" customHeight="1">
      <c r="A23" s="148" t="s">
        <v>22</v>
      </c>
      <c r="B23" s="146">
        <v>187</v>
      </c>
      <c r="C23" s="149">
        <v>0.68355448331322877</v>
      </c>
      <c r="D23" s="136">
        <v>43</v>
      </c>
      <c r="E23" s="149">
        <f t="shared" si="0"/>
        <v>0.14893838107443455</v>
      </c>
      <c r="F23" s="136">
        <f t="shared" si="1"/>
        <v>-144</v>
      </c>
      <c r="G23" s="146">
        <v>0</v>
      </c>
      <c r="H23" s="145">
        <f t="shared" si="2"/>
        <v>0</v>
      </c>
      <c r="I23" s="41"/>
      <c r="J23" s="144">
        <v>28871</v>
      </c>
    </row>
    <row r="24" spans="1:10" ht="15" customHeight="1">
      <c r="A24" s="148" t="s">
        <v>23</v>
      </c>
      <c r="B24" s="147">
        <v>2389</v>
      </c>
      <c r="C24" s="149">
        <v>0.91900874770151653</v>
      </c>
      <c r="D24" s="137">
        <v>32485</v>
      </c>
      <c r="E24" s="149">
        <f t="shared" si="0"/>
        <v>11.867360284071397</v>
      </c>
      <c r="F24" s="136">
        <f t="shared" si="1"/>
        <v>30096</v>
      </c>
      <c r="G24" s="146">
        <v>0</v>
      </c>
      <c r="H24" s="145">
        <f t="shared" si="2"/>
        <v>0</v>
      </c>
      <c r="I24" s="41"/>
      <c r="J24" s="144">
        <v>273734</v>
      </c>
    </row>
    <row r="25" spans="1:10" ht="15" customHeight="1">
      <c r="A25" s="148" t="s">
        <v>168</v>
      </c>
      <c r="B25" s="147">
        <v>265</v>
      </c>
      <c r="C25" s="149">
        <v>0.54013289307406953</v>
      </c>
      <c r="D25" s="137">
        <v>179</v>
      </c>
      <c r="E25" s="149">
        <f t="shared" si="0"/>
        <v>0.30339497279614908</v>
      </c>
      <c r="F25" s="136">
        <f t="shared" si="1"/>
        <v>-86</v>
      </c>
      <c r="G25" s="146">
        <v>61</v>
      </c>
      <c r="H25" s="145">
        <f t="shared" si="2"/>
        <v>34.07821229050279</v>
      </c>
      <c r="I25" s="41"/>
      <c r="J25" s="144">
        <v>58999</v>
      </c>
    </row>
    <row r="26" spans="1:10" ht="15" customHeight="1">
      <c r="A26" s="148" t="s">
        <v>167</v>
      </c>
      <c r="B26" s="147">
        <v>1133</v>
      </c>
      <c r="C26" s="149">
        <v>0.5507218198609829</v>
      </c>
      <c r="D26" s="137">
        <v>6695</v>
      </c>
      <c r="E26" s="149">
        <f t="shared" si="0"/>
        <v>2.8584481124422547</v>
      </c>
      <c r="F26" s="136">
        <f t="shared" si="1"/>
        <v>5562</v>
      </c>
      <c r="G26" s="146">
        <v>36</v>
      </c>
      <c r="H26" s="145">
        <f t="shared" si="2"/>
        <v>0.53771471247199409</v>
      </c>
      <c r="I26" s="41"/>
      <c r="J26" s="144">
        <v>234218</v>
      </c>
    </row>
    <row r="27" spans="1:10" ht="15" customHeight="1">
      <c r="A27" s="148" t="s">
        <v>27</v>
      </c>
      <c r="B27" s="147">
        <v>316</v>
      </c>
      <c r="C27" s="149">
        <v>0.15834247511021879</v>
      </c>
      <c r="D27" s="137">
        <v>2372</v>
      </c>
      <c r="E27" s="149">
        <f t="shared" si="0"/>
        <v>1.107448666112631</v>
      </c>
      <c r="F27" s="136">
        <f t="shared" si="1"/>
        <v>2056</v>
      </c>
      <c r="G27" s="146">
        <v>18</v>
      </c>
      <c r="H27" s="145">
        <f t="shared" si="2"/>
        <v>0.75885328836424959</v>
      </c>
      <c r="I27" s="41"/>
      <c r="J27" s="144">
        <v>214186</v>
      </c>
    </row>
    <row r="28" spans="1:10" ht="15" customHeight="1">
      <c r="A28" s="148" t="s">
        <v>28</v>
      </c>
      <c r="B28" s="147">
        <v>470</v>
      </c>
      <c r="C28" s="149">
        <v>0.68406421470883605</v>
      </c>
      <c r="D28" s="137">
        <v>365</v>
      </c>
      <c r="E28" s="149">
        <f t="shared" si="0"/>
        <v>0.46205456041521614</v>
      </c>
      <c r="F28" s="136">
        <f t="shared" si="1"/>
        <v>-105</v>
      </c>
      <c r="G28" s="146">
        <v>10</v>
      </c>
      <c r="H28" s="145">
        <f t="shared" si="2"/>
        <v>2.7397260273972601</v>
      </c>
      <c r="I28" s="41"/>
      <c r="J28" s="144">
        <v>78995</v>
      </c>
    </row>
    <row r="29" spans="1:10" ht="15" customHeight="1">
      <c r="A29" s="148" t="s">
        <v>29</v>
      </c>
      <c r="B29" s="147">
        <v>119</v>
      </c>
      <c r="C29" s="145">
        <v>0.90240388261166293</v>
      </c>
      <c r="D29" s="137">
        <v>879</v>
      </c>
      <c r="E29" s="145">
        <f t="shared" si="0"/>
        <v>5.1736315479693937</v>
      </c>
      <c r="F29" s="136">
        <f t="shared" si="1"/>
        <v>760</v>
      </c>
      <c r="G29" s="146">
        <v>0</v>
      </c>
      <c r="H29" s="145">
        <f t="shared" si="2"/>
        <v>0</v>
      </c>
      <c r="I29" s="41"/>
      <c r="J29" s="144">
        <v>16990</v>
      </c>
    </row>
    <row r="30" spans="1:10" ht="15" customHeight="1" thickBot="1">
      <c r="A30" s="143"/>
      <c r="B30" s="142">
        <f>SUM(B7:B29)</f>
        <v>26362</v>
      </c>
      <c r="C30" s="141">
        <v>0.80394807728450701</v>
      </c>
      <c r="D30" s="140">
        <f>SUM(D7:D29)</f>
        <v>128842</v>
      </c>
      <c r="E30" s="138">
        <f t="shared" si="0"/>
        <v>2.5315823952044512</v>
      </c>
      <c r="F30" s="139">
        <f t="shared" si="1"/>
        <v>102480</v>
      </c>
      <c r="G30" s="139">
        <f>SUM(G7:G29)</f>
        <v>1946</v>
      </c>
      <c r="H30" s="138">
        <f t="shared" si="2"/>
        <v>1.510377050961643</v>
      </c>
      <c r="I30" s="137"/>
      <c r="J30" s="135">
        <v>5089386</v>
      </c>
    </row>
    <row r="31" spans="1:10">
      <c r="A31" s="135"/>
      <c r="B31" s="136"/>
      <c r="C31" s="135"/>
      <c r="D31" s="135"/>
      <c r="E31" s="135"/>
      <c r="F31" s="135"/>
      <c r="G31" s="135"/>
      <c r="H31" s="135"/>
    </row>
    <row r="32" spans="1:10">
      <c r="A32" s="135"/>
      <c r="B32" s="136"/>
      <c r="C32" s="135"/>
      <c r="D32" s="135"/>
      <c r="E32" s="135"/>
      <c r="F32" s="135"/>
      <c r="G32" s="135"/>
      <c r="H32" s="135"/>
    </row>
  </sheetData>
  <mergeCells count="6">
    <mergeCell ref="A2:H2"/>
    <mergeCell ref="A3:H3"/>
    <mergeCell ref="A5:A6"/>
    <mergeCell ref="G5:H5"/>
    <mergeCell ref="B5:C5"/>
    <mergeCell ref="D5:F5"/>
  </mergeCells>
  <printOptions horizontalCentered="1"/>
  <pageMargins left="0.56999999999999995" right="0.49" top="1" bottom="0.5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topLeftCell="A25" workbookViewId="0">
      <selection activeCell="D29" sqref="D29"/>
    </sheetView>
  </sheetViews>
  <sheetFormatPr defaultRowHeight="12.75"/>
  <cols>
    <col min="1" max="1" width="2.5703125" style="157" customWidth="1"/>
    <col min="2" max="2" width="20.85546875" style="157" customWidth="1"/>
    <col min="3" max="3" width="17.140625" style="157" customWidth="1"/>
    <col min="4" max="4" width="17.42578125" style="157" customWidth="1"/>
    <col min="5" max="5" width="13.140625" style="157" customWidth="1"/>
    <col min="6" max="6" width="14" style="157" customWidth="1"/>
    <col min="7" max="16384" width="9.140625" style="157"/>
  </cols>
  <sheetData>
    <row r="1" spans="1:6" ht="15" customHeight="1">
      <c r="A1" s="177"/>
      <c r="B1" s="554" t="s">
        <v>229</v>
      </c>
      <c r="C1" s="554"/>
      <c r="D1" s="554"/>
      <c r="E1" s="554"/>
      <c r="F1" s="177"/>
    </row>
    <row r="2" spans="1:6" ht="7.5" customHeight="1" thickBot="1">
      <c r="A2" s="176"/>
      <c r="B2" s="176"/>
      <c r="C2" s="176"/>
      <c r="D2" s="176"/>
      <c r="E2" s="176"/>
      <c r="F2" s="176"/>
    </row>
    <row r="3" spans="1:6" ht="19.5" customHeight="1">
      <c r="A3" s="555" t="s">
        <v>192</v>
      </c>
      <c r="B3" s="556"/>
      <c r="C3" s="558">
        <v>2016</v>
      </c>
      <c r="D3" s="558">
        <v>2017</v>
      </c>
      <c r="E3" s="558" t="s">
        <v>191</v>
      </c>
      <c r="F3" s="560"/>
    </row>
    <row r="4" spans="1:6" ht="33" customHeight="1">
      <c r="A4" s="557"/>
      <c r="B4" s="557"/>
      <c r="C4" s="559"/>
      <c r="D4" s="559"/>
      <c r="E4" s="170" t="s">
        <v>190</v>
      </c>
      <c r="F4" s="169" t="s">
        <v>189</v>
      </c>
    </row>
    <row r="5" spans="1:6" ht="12" customHeight="1">
      <c r="A5" s="561" t="s">
        <v>228</v>
      </c>
      <c r="B5" s="562"/>
      <c r="C5" s="175">
        <v>896428.571</v>
      </c>
      <c r="D5" s="164">
        <v>777777.77800000005</v>
      </c>
      <c r="E5" s="165">
        <f t="shared" ref="E5:E39" si="0">D5/C5*100</f>
        <v>86.764054957815489</v>
      </c>
      <c r="F5" s="166">
        <f t="shared" ref="F5:F39" si="1">D5-C5</f>
        <v>-118650.79299999995</v>
      </c>
    </row>
    <row r="6" spans="1:6" ht="12" customHeight="1">
      <c r="A6" s="552" t="s">
        <v>227</v>
      </c>
      <c r="B6" s="553"/>
      <c r="C6" s="174">
        <v>846666.66700000002</v>
      </c>
      <c r="D6" s="164">
        <v>750000</v>
      </c>
      <c r="E6" s="165">
        <f t="shared" si="0"/>
        <v>88.582677130479254</v>
      </c>
      <c r="F6" s="166">
        <f t="shared" si="1"/>
        <v>-96666.667000000016</v>
      </c>
    </row>
    <row r="7" spans="1:6" ht="12" customHeight="1">
      <c r="A7" s="552" t="s">
        <v>226</v>
      </c>
      <c r="B7" s="553"/>
      <c r="C7" s="174">
        <v>768333.33299999998</v>
      </c>
      <c r="D7" s="164">
        <v>660416.66700000002</v>
      </c>
      <c r="E7" s="165">
        <f t="shared" si="0"/>
        <v>85.954446935338154</v>
      </c>
      <c r="F7" s="166">
        <f t="shared" si="1"/>
        <v>-107916.66599999997</v>
      </c>
    </row>
    <row r="8" spans="1:6" ht="12" customHeight="1">
      <c r="A8" s="552" t="s">
        <v>225</v>
      </c>
      <c r="B8" s="553"/>
      <c r="C8" s="174">
        <v>457000</v>
      </c>
      <c r="D8" s="164">
        <v>441666.66700000002</v>
      </c>
      <c r="E8" s="165">
        <f t="shared" si="0"/>
        <v>96.644784901531736</v>
      </c>
      <c r="F8" s="166">
        <f t="shared" si="1"/>
        <v>-15333.332999999984</v>
      </c>
    </row>
    <row r="9" spans="1:6" ht="12" customHeight="1">
      <c r="A9" s="552" t="s">
        <v>224</v>
      </c>
      <c r="B9" s="553"/>
      <c r="C9" s="174">
        <v>452000</v>
      </c>
      <c r="D9" s="164">
        <v>427083.33299999998</v>
      </c>
      <c r="E9" s="165">
        <f t="shared" si="0"/>
        <v>94.487463053097343</v>
      </c>
      <c r="F9" s="166">
        <f t="shared" si="1"/>
        <v>-24916.667000000016</v>
      </c>
    </row>
    <row r="10" spans="1:6" ht="12" customHeight="1">
      <c r="A10" s="552" t="s">
        <v>223</v>
      </c>
      <c r="B10" s="553"/>
      <c r="C10" s="174">
        <v>218181.818</v>
      </c>
      <c r="D10" s="164">
        <v>204545.45499999999</v>
      </c>
      <c r="E10" s="165">
        <f t="shared" si="0"/>
        <v>93.750000286458317</v>
      </c>
      <c r="F10" s="166">
        <f t="shared" si="1"/>
        <v>-13636.363000000012</v>
      </c>
    </row>
    <row r="11" spans="1:6" ht="12" customHeight="1">
      <c r="A11" s="552" t="s">
        <v>222</v>
      </c>
      <c r="B11" s="553"/>
      <c r="C11" s="174">
        <v>210000</v>
      </c>
      <c r="D11" s="164">
        <v>204545.45499999999</v>
      </c>
      <c r="E11" s="165">
        <f t="shared" si="0"/>
        <v>97.402597619047611</v>
      </c>
      <c r="F11" s="166">
        <f t="shared" si="1"/>
        <v>-5454.5450000000128</v>
      </c>
    </row>
    <row r="12" spans="1:6" ht="12" customHeight="1">
      <c r="A12" s="552" t="s">
        <v>221</v>
      </c>
      <c r="B12" s="553"/>
      <c r="C12" s="174">
        <v>716500</v>
      </c>
      <c r="D12" s="164">
        <v>650000</v>
      </c>
      <c r="E12" s="165">
        <f t="shared" si="0"/>
        <v>90.718771807397076</v>
      </c>
      <c r="F12" s="166">
        <f t="shared" si="1"/>
        <v>-66500</v>
      </c>
    </row>
    <row r="13" spans="1:6" ht="12" customHeight="1">
      <c r="A13" s="552" t="s">
        <v>220</v>
      </c>
      <c r="B13" s="553"/>
      <c r="C13" s="174">
        <v>575238.09499999997</v>
      </c>
      <c r="D13" s="164">
        <v>550000</v>
      </c>
      <c r="E13" s="165">
        <f t="shared" si="0"/>
        <v>95.612582821031694</v>
      </c>
      <c r="F13" s="166">
        <f t="shared" si="1"/>
        <v>-25238.094999999972</v>
      </c>
    </row>
    <row r="14" spans="1:6" ht="12" customHeight="1">
      <c r="A14" s="552" t="s">
        <v>219</v>
      </c>
      <c r="B14" s="553"/>
      <c r="C14" s="174">
        <v>533809.52399999998</v>
      </c>
      <c r="D14" s="164">
        <v>515909.09100000001</v>
      </c>
      <c r="E14" s="165">
        <f t="shared" si="0"/>
        <v>96.646662864711274</v>
      </c>
      <c r="F14" s="166">
        <f t="shared" si="1"/>
        <v>-17900.432999999961</v>
      </c>
    </row>
    <row r="15" spans="1:6" ht="12" customHeight="1">
      <c r="A15" s="552" t="s">
        <v>218</v>
      </c>
      <c r="B15" s="553"/>
      <c r="C15" s="174">
        <v>387619.04800000001</v>
      </c>
      <c r="D15" s="164">
        <v>384090.90899999999</v>
      </c>
      <c r="E15" s="165">
        <f t="shared" si="0"/>
        <v>99.0897921507717</v>
      </c>
      <c r="F15" s="166">
        <f t="shared" si="1"/>
        <v>-3528.1390000000247</v>
      </c>
    </row>
    <row r="16" spans="1:6" ht="12" customHeight="1">
      <c r="A16" s="552" t="s">
        <v>217</v>
      </c>
      <c r="B16" s="553"/>
      <c r="C16" s="174">
        <v>377619.04800000001</v>
      </c>
      <c r="D16" s="164">
        <v>376818.18199999997</v>
      </c>
      <c r="E16" s="165">
        <f t="shared" si="0"/>
        <v>99.787916948511551</v>
      </c>
      <c r="F16" s="166">
        <f t="shared" si="1"/>
        <v>-800.86600000003818</v>
      </c>
    </row>
    <row r="17" spans="1:6" ht="12" customHeight="1">
      <c r="A17" s="552" t="s">
        <v>216</v>
      </c>
      <c r="B17" s="553"/>
      <c r="C17" s="174">
        <v>169285.71400000001</v>
      </c>
      <c r="D17" s="164">
        <v>177142.85699999999</v>
      </c>
      <c r="E17" s="165">
        <f t="shared" si="0"/>
        <v>104.64135030319216</v>
      </c>
      <c r="F17" s="166">
        <f t="shared" si="1"/>
        <v>7857.1429999999818</v>
      </c>
    </row>
    <row r="18" spans="1:6" ht="12" customHeight="1">
      <c r="A18" s="552" t="s">
        <v>215</v>
      </c>
      <c r="B18" s="553"/>
      <c r="C18" s="174">
        <v>173571.429</v>
      </c>
      <c r="D18" s="164">
        <v>177142.85699999999</v>
      </c>
      <c r="E18" s="165">
        <f t="shared" si="0"/>
        <v>102.05761283442565</v>
      </c>
      <c r="F18" s="166">
        <f t="shared" si="1"/>
        <v>3571.4279999999853</v>
      </c>
    </row>
    <row r="19" spans="1:6" ht="12" customHeight="1">
      <c r="A19" s="552" t="s">
        <v>214</v>
      </c>
      <c r="B19" s="553"/>
      <c r="C19" s="174">
        <v>787894.73699999996</v>
      </c>
      <c r="D19" s="164">
        <v>651578.94700000004</v>
      </c>
      <c r="E19" s="165">
        <f t="shared" si="0"/>
        <v>82.698730731590103</v>
      </c>
      <c r="F19" s="166">
        <f t="shared" si="1"/>
        <v>-136315.78999999992</v>
      </c>
    </row>
    <row r="20" spans="1:6" ht="12" customHeight="1">
      <c r="A20" s="552" t="s">
        <v>213</v>
      </c>
      <c r="B20" s="553"/>
      <c r="C20" s="174">
        <v>714500</v>
      </c>
      <c r="D20" s="164">
        <v>609090.90899999999</v>
      </c>
      <c r="E20" s="165">
        <f t="shared" si="0"/>
        <v>85.247153114065782</v>
      </c>
      <c r="F20" s="166">
        <f t="shared" si="1"/>
        <v>-105409.09100000001</v>
      </c>
    </row>
    <row r="21" spans="1:6" ht="12" customHeight="1">
      <c r="A21" s="552" t="s">
        <v>212</v>
      </c>
      <c r="B21" s="553"/>
      <c r="C21" s="174">
        <v>566500</v>
      </c>
      <c r="D21" s="164">
        <v>520476.19</v>
      </c>
      <c r="E21" s="165">
        <f t="shared" si="0"/>
        <v>91.87576169461606</v>
      </c>
      <c r="F21" s="166">
        <f t="shared" si="1"/>
        <v>-46023.81</v>
      </c>
    </row>
    <row r="22" spans="1:6" ht="12" customHeight="1">
      <c r="A22" s="552" t="s">
        <v>211</v>
      </c>
      <c r="B22" s="553"/>
      <c r="C22" s="174">
        <v>385500</v>
      </c>
      <c r="D22" s="164">
        <v>376363.636</v>
      </c>
      <c r="E22" s="165">
        <f t="shared" si="0"/>
        <v>97.629996368352792</v>
      </c>
      <c r="F22" s="166">
        <f t="shared" si="1"/>
        <v>-9136.3640000000014</v>
      </c>
    </row>
    <row r="23" spans="1:6" ht="12" customHeight="1">
      <c r="A23" s="552" t="s">
        <v>210</v>
      </c>
      <c r="B23" s="553"/>
      <c r="C23" s="174">
        <v>374000</v>
      </c>
      <c r="D23" s="164">
        <v>369047.61900000001</v>
      </c>
      <c r="E23" s="165">
        <f t="shared" si="0"/>
        <v>98.675833957219254</v>
      </c>
      <c r="F23" s="166">
        <f t="shared" si="1"/>
        <v>-4952.3809999999939</v>
      </c>
    </row>
    <row r="24" spans="1:6" ht="12" customHeight="1">
      <c r="A24" s="552" t="s">
        <v>209</v>
      </c>
      <c r="B24" s="553"/>
      <c r="C24" s="174">
        <v>141538.462</v>
      </c>
      <c r="D24" s="164">
        <v>148571.429</v>
      </c>
      <c r="E24" s="165">
        <f t="shared" si="0"/>
        <v>104.96894405988388</v>
      </c>
      <c r="F24" s="166">
        <f t="shared" si="1"/>
        <v>7032.9670000000042</v>
      </c>
    </row>
    <row r="25" spans="1:6" ht="12" customHeight="1">
      <c r="A25" s="552" t="s">
        <v>208</v>
      </c>
      <c r="B25" s="553"/>
      <c r="C25" s="174">
        <v>141538.462</v>
      </c>
      <c r="D25" s="164">
        <v>149285.71400000001</v>
      </c>
      <c r="E25" s="165">
        <f t="shared" si="0"/>
        <v>105.47360193867303</v>
      </c>
      <c r="F25" s="166">
        <f t="shared" si="1"/>
        <v>7747.2520000000077</v>
      </c>
    </row>
    <row r="26" spans="1:6" ht="12" customHeight="1">
      <c r="A26" s="552" t="s">
        <v>207</v>
      </c>
      <c r="B26" s="553"/>
      <c r="C26" s="174">
        <v>138285.71400000001</v>
      </c>
      <c r="D26" s="164">
        <v>132105.26300000001</v>
      </c>
      <c r="E26" s="165">
        <f t="shared" si="0"/>
        <v>95.530665589939389</v>
      </c>
      <c r="F26" s="166">
        <f t="shared" si="1"/>
        <v>-6180.4510000000009</v>
      </c>
    </row>
    <row r="27" spans="1:6" ht="12" customHeight="1">
      <c r="A27" s="552" t="s">
        <v>206</v>
      </c>
      <c r="B27" s="553"/>
      <c r="C27" s="174">
        <v>106181.818</v>
      </c>
      <c r="D27" s="164">
        <v>103695.652</v>
      </c>
      <c r="E27" s="165">
        <f t="shared" si="0"/>
        <v>97.658576537086603</v>
      </c>
      <c r="F27" s="166">
        <f t="shared" si="1"/>
        <v>-2486.1659999999974</v>
      </c>
    </row>
    <row r="28" spans="1:6" ht="12" customHeight="1">
      <c r="A28" s="552" t="s">
        <v>205</v>
      </c>
      <c r="B28" s="553"/>
      <c r="C28" s="174">
        <v>72904.762000000002</v>
      </c>
      <c r="D28" s="164">
        <v>75000</v>
      </c>
      <c r="E28" s="165">
        <f t="shared" si="0"/>
        <v>102.87393846783286</v>
      </c>
      <c r="F28" s="166">
        <f t="shared" si="1"/>
        <v>2095.2379999999976</v>
      </c>
    </row>
    <row r="29" spans="1:6" ht="12" customHeight="1">
      <c r="A29" s="552" t="s">
        <v>204</v>
      </c>
      <c r="B29" s="553"/>
      <c r="C29" s="174">
        <v>50904.762000000002</v>
      </c>
      <c r="D29" s="164">
        <v>52608.696000000004</v>
      </c>
      <c r="E29" s="165">
        <f t="shared" si="0"/>
        <v>103.34729784219401</v>
      </c>
      <c r="F29" s="166">
        <f t="shared" si="1"/>
        <v>1703.9340000000011</v>
      </c>
    </row>
    <row r="30" spans="1:6" ht="12" customHeight="1">
      <c r="A30" s="552" t="s">
        <v>203</v>
      </c>
      <c r="B30" s="553"/>
      <c r="C30" s="174">
        <v>51190.476000000002</v>
      </c>
      <c r="D30" s="164">
        <v>51956.521999999997</v>
      </c>
      <c r="E30" s="165">
        <f t="shared" si="0"/>
        <v>101.49646195905659</v>
      </c>
      <c r="F30" s="166">
        <f t="shared" si="1"/>
        <v>766.04599999999482</v>
      </c>
    </row>
    <row r="31" spans="1:6" ht="12" customHeight="1">
      <c r="A31" s="552" t="s">
        <v>202</v>
      </c>
      <c r="B31" s="553"/>
      <c r="C31" s="174">
        <v>24833.332999999999</v>
      </c>
      <c r="D31" s="164">
        <v>25888.888999999999</v>
      </c>
      <c r="E31" s="165">
        <f t="shared" si="0"/>
        <v>104.25056113088003</v>
      </c>
      <c r="F31" s="166">
        <f t="shared" si="1"/>
        <v>1055.5560000000005</v>
      </c>
    </row>
    <row r="32" spans="1:6" ht="12" customHeight="1">
      <c r="A32" s="552" t="s">
        <v>201</v>
      </c>
      <c r="B32" s="553"/>
      <c r="C32" s="174">
        <v>24722.222000000002</v>
      </c>
      <c r="D32" s="164">
        <v>25277.777999999998</v>
      </c>
      <c r="E32" s="165">
        <f t="shared" si="0"/>
        <v>102.24719282918824</v>
      </c>
      <c r="F32" s="166">
        <f t="shared" si="1"/>
        <v>555.55599999999686</v>
      </c>
    </row>
    <row r="33" spans="1:7" ht="12" customHeight="1">
      <c r="A33" s="552" t="s">
        <v>200</v>
      </c>
      <c r="B33" s="553"/>
      <c r="C33" s="174">
        <v>101894.73699999999</v>
      </c>
      <c r="D33" s="164">
        <v>108947.368</v>
      </c>
      <c r="E33" s="165">
        <f t="shared" si="0"/>
        <v>106.92148702439852</v>
      </c>
      <c r="F33" s="166">
        <f t="shared" si="1"/>
        <v>7052.6310000000085</v>
      </c>
    </row>
    <row r="34" spans="1:7" ht="12" customHeight="1">
      <c r="A34" s="552" t="s">
        <v>199</v>
      </c>
      <c r="B34" s="553"/>
      <c r="C34" s="174">
        <v>72826.087</v>
      </c>
      <c r="D34" s="164">
        <v>73260.87</v>
      </c>
      <c r="E34" s="165">
        <f t="shared" si="0"/>
        <v>100.59701546233013</v>
      </c>
      <c r="F34" s="166">
        <f t="shared" si="1"/>
        <v>434.78299999999581</v>
      </c>
    </row>
    <row r="35" spans="1:7" ht="12" customHeight="1">
      <c r="A35" s="552" t="s">
        <v>198</v>
      </c>
      <c r="B35" s="553"/>
      <c r="C35" s="174">
        <v>54857.142999999996</v>
      </c>
      <c r="D35" s="164">
        <v>52826.087</v>
      </c>
      <c r="E35" s="165">
        <f t="shared" si="0"/>
        <v>96.297554176308452</v>
      </c>
      <c r="F35" s="166">
        <f t="shared" si="1"/>
        <v>-2031.0559999999969</v>
      </c>
    </row>
    <row r="36" spans="1:7" ht="12" customHeight="1">
      <c r="A36" s="552" t="s">
        <v>197</v>
      </c>
      <c r="B36" s="553"/>
      <c r="C36" s="174">
        <v>34333.332999999999</v>
      </c>
      <c r="D36" s="164">
        <v>35652.173999999999</v>
      </c>
      <c r="E36" s="165">
        <f t="shared" si="0"/>
        <v>103.84128450331345</v>
      </c>
      <c r="F36" s="166">
        <f t="shared" si="1"/>
        <v>1318.8410000000003</v>
      </c>
    </row>
    <row r="37" spans="1:7" ht="12" customHeight="1">
      <c r="A37" s="552" t="s">
        <v>196</v>
      </c>
      <c r="B37" s="553"/>
      <c r="C37" s="174">
        <v>34333.332999999999</v>
      </c>
      <c r="D37" s="164">
        <v>33478.260999999999</v>
      </c>
      <c r="E37" s="165">
        <f t="shared" si="0"/>
        <v>97.509499004946591</v>
      </c>
      <c r="F37" s="166">
        <f t="shared" si="1"/>
        <v>-855.07200000000012</v>
      </c>
    </row>
    <row r="38" spans="1:7" ht="12" customHeight="1">
      <c r="A38" s="552" t="s">
        <v>195</v>
      </c>
      <c r="B38" s="553"/>
      <c r="C38" s="174">
        <v>18222.222000000002</v>
      </c>
      <c r="D38" s="164">
        <v>20312.5</v>
      </c>
      <c r="E38" s="163">
        <f t="shared" si="0"/>
        <v>111.47103794476874</v>
      </c>
      <c r="F38" s="162">
        <f t="shared" si="1"/>
        <v>2090.2779999999984</v>
      </c>
    </row>
    <row r="39" spans="1:7" ht="12" customHeight="1" thickBot="1">
      <c r="A39" s="550" t="s">
        <v>194</v>
      </c>
      <c r="B39" s="551"/>
      <c r="C39" s="173">
        <v>18166.667000000001</v>
      </c>
      <c r="D39" s="160">
        <v>20312.5</v>
      </c>
      <c r="E39" s="172">
        <f t="shared" si="0"/>
        <v>111.81192455390962</v>
      </c>
      <c r="F39" s="158">
        <f t="shared" si="1"/>
        <v>2145.8329999999987</v>
      </c>
    </row>
    <row r="42" spans="1:7" s="24" customFormat="1" ht="15" customHeight="1">
      <c r="A42" s="563" t="s">
        <v>193</v>
      </c>
      <c r="B42" s="563"/>
      <c r="C42" s="563"/>
      <c r="D42" s="563"/>
      <c r="E42" s="563"/>
      <c r="F42" s="563"/>
    </row>
    <row r="43" spans="1:7" s="24" customFormat="1" ht="13.5" thickBot="1">
      <c r="A43" s="171"/>
      <c r="B43" s="171"/>
      <c r="C43" s="171"/>
      <c r="D43" s="171"/>
      <c r="E43" s="171"/>
      <c r="F43" s="171"/>
    </row>
    <row r="44" spans="1:7" s="24" customFormat="1" ht="17.25" customHeight="1">
      <c r="A44" s="555" t="s">
        <v>192</v>
      </c>
      <c r="B44" s="556"/>
      <c r="C44" s="564">
        <v>2016</v>
      </c>
      <c r="D44" s="564">
        <v>2017</v>
      </c>
      <c r="E44" s="558" t="s">
        <v>191</v>
      </c>
      <c r="F44" s="560"/>
      <c r="G44" s="32"/>
    </row>
    <row r="45" spans="1:7" s="24" customFormat="1" ht="30" customHeight="1">
      <c r="A45" s="557"/>
      <c r="B45" s="557"/>
      <c r="C45" s="565"/>
      <c r="D45" s="565"/>
      <c r="E45" s="170" t="s">
        <v>190</v>
      </c>
      <c r="F45" s="169" t="s">
        <v>189</v>
      </c>
      <c r="G45" s="32"/>
    </row>
    <row r="46" spans="1:7" s="24" customFormat="1" ht="12.75" customHeight="1">
      <c r="A46" s="570" t="s">
        <v>188</v>
      </c>
      <c r="B46" s="571"/>
      <c r="C46" s="166">
        <v>0</v>
      </c>
      <c r="D46" s="168">
        <v>1400</v>
      </c>
      <c r="E46" s="165">
        <v>0</v>
      </c>
      <c r="F46" s="166">
        <f>D46-C46</f>
        <v>1400</v>
      </c>
    </row>
    <row r="47" spans="1:7" s="24" customFormat="1" ht="12.75" customHeight="1">
      <c r="A47" s="568" t="s">
        <v>187</v>
      </c>
      <c r="B47" s="569"/>
      <c r="C47" s="166">
        <v>35000</v>
      </c>
      <c r="D47" s="164">
        <v>55000</v>
      </c>
      <c r="E47" s="165">
        <f>D47/C47*100</f>
        <v>157.14285714285714</v>
      </c>
      <c r="F47" s="162">
        <f>D47-C47</f>
        <v>20000</v>
      </c>
    </row>
    <row r="48" spans="1:7" s="24" customFormat="1" ht="12.75" customHeight="1">
      <c r="A48" s="568" t="s">
        <v>186</v>
      </c>
      <c r="B48" s="569"/>
      <c r="C48" s="166">
        <v>35000</v>
      </c>
      <c r="D48" s="164">
        <v>55000</v>
      </c>
      <c r="E48" s="165">
        <f>D48/C48*100</f>
        <v>157.14285714285714</v>
      </c>
      <c r="F48" s="162">
        <f>D48-C48</f>
        <v>20000</v>
      </c>
    </row>
    <row r="49" spans="1:6" s="24" customFormat="1" ht="12.75" customHeight="1">
      <c r="A49" s="568" t="s">
        <v>185</v>
      </c>
      <c r="B49" s="569"/>
      <c r="C49" s="166">
        <v>3000</v>
      </c>
      <c r="D49" s="167"/>
      <c r="E49" s="165">
        <v>0</v>
      </c>
      <c r="F49" s="162">
        <f t="shared" ref="F49:F55" si="2">D50-C49</f>
        <v>4000</v>
      </c>
    </row>
    <row r="50" spans="1:6" s="24" customFormat="1" ht="12.75" customHeight="1">
      <c r="A50" s="568" t="s">
        <v>184</v>
      </c>
      <c r="B50" s="569"/>
      <c r="C50" s="166">
        <v>7000</v>
      </c>
      <c r="D50" s="164">
        <v>7000</v>
      </c>
      <c r="E50" s="165">
        <v>0</v>
      </c>
      <c r="F50" s="162">
        <f t="shared" si="2"/>
        <v>3000</v>
      </c>
    </row>
    <row r="51" spans="1:6" s="24" customFormat="1" ht="12.75" customHeight="1">
      <c r="A51" s="568" t="s">
        <v>183</v>
      </c>
      <c r="B51" s="569"/>
      <c r="C51" s="166">
        <v>0</v>
      </c>
      <c r="D51" s="164">
        <v>10000</v>
      </c>
      <c r="E51" s="165">
        <v>0</v>
      </c>
      <c r="F51" s="162">
        <f t="shared" si="2"/>
        <v>18000</v>
      </c>
    </row>
    <row r="52" spans="1:6" s="24" customFormat="1" ht="12.75" customHeight="1">
      <c r="A52" s="568" t="s">
        <v>182</v>
      </c>
      <c r="B52" s="569"/>
      <c r="C52" s="166">
        <v>10000</v>
      </c>
      <c r="D52" s="164">
        <v>18000</v>
      </c>
      <c r="E52" s="165">
        <v>0</v>
      </c>
      <c r="F52" s="162">
        <f t="shared" si="2"/>
        <v>5000</v>
      </c>
    </row>
    <row r="53" spans="1:6" s="24" customFormat="1" ht="12.75" customHeight="1">
      <c r="A53" s="568" t="s">
        <v>181</v>
      </c>
      <c r="B53" s="569"/>
      <c r="C53" s="166">
        <v>18000</v>
      </c>
      <c r="D53" s="164">
        <v>15000</v>
      </c>
      <c r="E53" s="165">
        <f>D54/C53*100</f>
        <v>122.22222222222223</v>
      </c>
      <c r="F53" s="162">
        <f t="shared" si="2"/>
        <v>4000</v>
      </c>
    </row>
    <row r="54" spans="1:6" s="24" customFormat="1" ht="12.75" customHeight="1">
      <c r="A54" s="568" t="s">
        <v>180</v>
      </c>
      <c r="B54" s="569"/>
      <c r="C54" s="166">
        <v>0</v>
      </c>
      <c r="D54" s="164">
        <v>22000</v>
      </c>
      <c r="E54" s="165">
        <v>0</v>
      </c>
      <c r="F54" s="162">
        <f t="shared" si="2"/>
        <v>5000</v>
      </c>
    </row>
    <row r="55" spans="1:6" s="24" customFormat="1" ht="12.75" customHeight="1">
      <c r="A55" s="568" t="s">
        <v>179</v>
      </c>
      <c r="B55" s="569"/>
      <c r="C55" s="162">
        <v>0</v>
      </c>
      <c r="D55" s="164">
        <v>5000</v>
      </c>
      <c r="E55" s="163">
        <v>0</v>
      </c>
      <c r="F55" s="162">
        <f t="shared" si="2"/>
        <v>1000</v>
      </c>
    </row>
    <row r="56" spans="1:6" ht="13.5" thickBot="1">
      <c r="A56" s="566" t="s">
        <v>178</v>
      </c>
      <c r="B56" s="567"/>
      <c r="C56" s="161">
        <v>0</v>
      </c>
      <c r="D56" s="160">
        <v>1000</v>
      </c>
      <c r="E56" s="159">
        <v>0</v>
      </c>
      <c r="F56" s="158">
        <v>1000</v>
      </c>
    </row>
  </sheetData>
  <mergeCells count="56">
    <mergeCell ref="A56:B56"/>
    <mergeCell ref="A54:B54"/>
    <mergeCell ref="A55:B55"/>
    <mergeCell ref="A46:B46"/>
    <mergeCell ref="A47:B47"/>
    <mergeCell ref="A48:B48"/>
    <mergeCell ref="A49:B49"/>
    <mergeCell ref="A50:B50"/>
    <mergeCell ref="A51:B51"/>
    <mergeCell ref="A52:B52"/>
    <mergeCell ref="A53:B53"/>
    <mergeCell ref="A42:F42"/>
    <mergeCell ref="A44:B45"/>
    <mergeCell ref="C44:C45"/>
    <mergeCell ref="D44:D45"/>
    <mergeCell ref="E44:F44"/>
    <mergeCell ref="A3:B4"/>
    <mergeCell ref="C3:C4"/>
    <mergeCell ref="D3:D4"/>
    <mergeCell ref="E3:F3"/>
    <mergeCell ref="A7:B7"/>
    <mergeCell ref="A5:B5"/>
    <mergeCell ref="A6:B6"/>
    <mergeCell ref="A27:B27"/>
    <mergeCell ref="A8:B8"/>
    <mergeCell ref="A9:B9"/>
    <mergeCell ref="A22:B22"/>
    <mergeCell ref="A11:B11"/>
    <mergeCell ref="A12:B12"/>
    <mergeCell ref="A13:B13"/>
    <mergeCell ref="A15:B15"/>
    <mergeCell ref="A16:B16"/>
    <mergeCell ref="A14:B14"/>
    <mergeCell ref="B1:E1"/>
    <mergeCell ref="A36:B36"/>
    <mergeCell ref="A37:B37"/>
    <mergeCell ref="A38:B38"/>
    <mergeCell ref="A34:B34"/>
    <mergeCell ref="A23:B23"/>
    <mergeCell ref="A24:B24"/>
    <mergeCell ref="A25:B25"/>
    <mergeCell ref="A26:B26"/>
    <mergeCell ref="A33:B33"/>
    <mergeCell ref="A18:B18"/>
    <mergeCell ref="A19:B19"/>
    <mergeCell ref="A20:B20"/>
    <mergeCell ref="A21:B21"/>
    <mergeCell ref="A17:B17"/>
    <mergeCell ref="A10:B10"/>
    <mergeCell ref="A39:B39"/>
    <mergeCell ref="A28:B28"/>
    <mergeCell ref="A29:B29"/>
    <mergeCell ref="A30:B30"/>
    <mergeCell ref="A31:B31"/>
    <mergeCell ref="A32:B32"/>
    <mergeCell ref="A35:B35"/>
  </mergeCells>
  <pageMargins left="0.75" right="0" top="1" bottom="1" header="1" footer="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opLeftCell="A7" workbookViewId="0">
      <selection activeCell="M13" sqref="M13"/>
    </sheetView>
  </sheetViews>
  <sheetFormatPr defaultRowHeight="14.25"/>
  <cols>
    <col min="1" max="6" width="9.140625" style="2"/>
    <col min="7" max="7" width="9.5703125" style="2" bestFit="1" customWidth="1"/>
    <col min="8" max="16384" width="9.140625" style="2"/>
  </cols>
  <sheetData>
    <row r="3" spans="1:9">
      <c r="A3" s="573" t="s">
        <v>240</v>
      </c>
      <c r="B3" s="573"/>
      <c r="C3" s="573"/>
      <c r="D3" s="573"/>
      <c r="E3" s="573"/>
      <c r="F3" s="573"/>
      <c r="G3" s="573"/>
      <c r="H3" s="573"/>
    </row>
    <row r="4" spans="1:9" ht="15" thickBot="1">
      <c r="A4" s="184"/>
      <c r="B4" s="184"/>
      <c r="C4" s="184"/>
      <c r="D4" s="184"/>
      <c r="E4" s="184"/>
      <c r="F4" s="184"/>
      <c r="G4" s="184"/>
      <c r="H4" s="184"/>
    </row>
    <row r="5" spans="1:9">
      <c r="A5" s="574"/>
      <c r="B5" s="575"/>
      <c r="C5" s="578" t="s">
        <v>239</v>
      </c>
      <c r="D5" s="578"/>
      <c r="E5" s="578"/>
      <c r="F5" s="578"/>
      <c r="G5" s="578"/>
      <c r="H5" s="579" t="s">
        <v>238</v>
      </c>
    </row>
    <row r="6" spans="1:9">
      <c r="A6" s="576"/>
      <c r="B6" s="577"/>
      <c r="C6" s="198">
        <v>2014</v>
      </c>
      <c r="D6" s="198">
        <v>2015</v>
      </c>
      <c r="E6" s="198">
        <v>2016</v>
      </c>
      <c r="F6" s="198" t="s">
        <v>165</v>
      </c>
      <c r="G6" s="198">
        <v>2017</v>
      </c>
      <c r="H6" s="580"/>
    </row>
    <row r="7" spans="1:9">
      <c r="A7" s="122"/>
      <c r="B7" s="536"/>
      <c r="C7" s="536"/>
      <c r="D7" s="536"/>
      <c r="E7" s="536"/>
      <c r="F7" s="536"/>
      <c r="G7" s="536"/>
      <c r="H7" s="129"/>
    </row>
    <row r="8" spans="1:9">
      <c r="A8" s="122"/>
      <c r="B8" s="536" t="s">
        <v>237</v>
      </c>
      <c r="C8" s="536"/>
      <c r="D8" s="536"/>
      <c r="E8" s="536"/>
      <c r="F8" s="536"/>
      <c r="G8" s="129"/>
      <c r="H8" s="129"/>
    </row>
    <row r="9" spans="1:9">
      <c r="A9" s="179"/>
      <c r="B9" s="179" t="s">
        <v>4</v>
      </c>
      <c r="C9" s="178">
        <v>1309.4000000000001</v>
      </c>
      <c r="D9" s="178">
        <v>1390.2</v>
      </c>
      <c r="E9" s="178">
        <v>1580.8</v>
      </c>
      <c r="F9" s="197">
        <f>(C9+D9+E9)/3</f>
        <v>1426.8000000000002</v>
      </c>
      <c r="G9" s="178">
        <v>1614.6</v>
      </c>
      <c r="H9" s="197">
        <f t="shared" ref="H9:H14" si="0">G9-F9</f>
        <v>187.79999999999973</v>
      </c>
      <c r="I9" s="193"/>
    </row>
    <row r="10" spans="1:9">
      <c r="A10" s="110"/>
      <c r="B10" s="110" t="s">
        <v>234</v>
      </c>
      <c r="C10" s="196">
        <v>0.1</v>
      </c>
      <c r="D10" s="127">
        <v>0.2</v>
      </c>
      <c r="E10" s="127">
        <v>0.26</v>
      </c>
      <c r="F10" s="185">
        <f>(E10+C10+D10)/3</f>
        <v>0.18666666666666668</v>
      </c>
      <c r="G10" s="127">
        <v>0.26</v>
      </c>
      <c r="H10" s="185">
        <f t="shared" si="0"/>
        <v>7.3333333333333334E-2</v>
      </c>
    </row>
    <row r="11" spans="1:9">
      <c r="A11" s="110"/>
      <c r="B11" s="110" t="s">
        <v>233</v>
      </c>
      <c r="C11" s="127">
        <v>30.6</v>
      </c>
      <c r="D11" s="127">
        <v>31.2</v>
      </c>
      <c r="E11" s="127">
        <v>35.9</v>
      </c>
      <c r="F11" s="185">
        <f>(E11+C11+D11)/3</f>
        <v>32.56666666666667</v>
      </c>
      <c r="G11" s="127">
        <v>39.1</v>
      </c>
      <c r="H11" s="185">
        <f t="shared" si="0"/>
        <v>6.5333333333333314</v>
      </c>
    </row>
    <row r="12" spans="1:9">
      <c r="A12" s="110"/>
      <c r="B12" s="110" t="s">
        <v>232</v>
      </c>
      <c r="C12" s="127">
        <v>80.8</v>
      </c>
      <c r="D12" s="127">
        <v>89.4</v>
      </c>
      <c r="E12" s="127">
        <v>99.4</v>
      </c>
      <c r="F12" s="185">
        <f>(E12+C12+D12)/3</f>
        <v>89.866666666666674</v>
      </c>
      <c r="G12" s="127">
        <v>110.7</v>
      </c>
      <c r="H12" s="185">
        <f t="shared" si="0"/>
        <v>20.833333333333329</v>
      </c>
    </row>
    <row r="13" spans="1:9">
      <c r="A13" s="110"/>
      <c r="B13" s="110" t="s">
        <v>231</v>
      </c>
      <c r="C13" s="127">
        <v>686.7</v>
      </c>
      <c r="D13" s="127">
        <v>753.4</v>
      </c>
      <c r="E13" s="127">
        <v>846.3</v>
      </c>
      <c r="F13" s="185">
        <f>(E13+C13+D13)/3</f>
        <v>762.13333333333333</v>
      </c>
      <c r="G13" s="127">
        <v>897.9</v>
      </c>
      <c r="H13" s="185">
        <f t="shared" si="0"/>
        <v>135.76666666666665</v>
      </c>
    </row>
    <row r="14" spans="1:9">
      <c r="A14" s="110"/>
      <c r="B14" s="110" t="s">
        <v>230</v>
      </c>
      <c r="C14" s="127">
        <v>511.1</v>
      </c>
      <c r="D14" s="127">
        <v>515.79999999999995</v>
      </c>
      <c r="E14" s="127">
        <v>598.9</v>
      </c>
      <c r="F14" s="185">
        <f>(E14+C14+D14)/3</f>
        <v>541.93333333333328</v>
      </c>
      <c r="G14" s="127">
        <v>566.6</v>
      </c>
      <c r="H14" s="185">
        <f t="shared" si="0"/>
        <v>24.666666666666742</v>
      </c>
    </row>
    <row r="15" spans="1:9">
      <c r="A15" s="110"/>
      <c r="B15" s="110"/>
      <c r="C15" s="188"/>
      <c r="D15" s="188"/>
      <c r="E15" s="188"/>
      <c r="F15" s="188"/>
      <c r="G15" s="188"/>
      <c r="H15" s="188"/>
    </row>
    <row r="16" spans="1:9">
      <c r="A16" s="110"/>
      <c r="B16" s="572" t="s">
        <v>236</v>
      </c>
      <c r="C16" s="572"/>
      <c r="D16" s="572"/>
      <c r="E16" s="572"/>
      <c r="F16" s="572"/>
      <c r="G16" s="572"/>
      <c r="H16" s="572"/>
    </row>
    <row r="17" spans="1:9">
      <c r="A17" s="187"/>
      <c r="B17" s="187" t="s">
        <v>4</v>
      </c>
      <c r="C17" s="178">
        <v>15.8</v>
      </c>
      <c r="D17" s="195">
        <v>31.9</v>
      </c>
      <c r="E17" s="178">
        <v>17</v>
      </c>
      <c r="F17" s="194">
        <f t="shared" ref="F17:F22" si="1">SUM(E17+C17+D17)/3</f>
        <v>21.566666666666663</v>
      </c>
      <c r="G17" s="195">
        <v>57.4</v>
      </c>
      <c r="H17" s="194">
        <f t="shared" ref="H17:H22" si="2">G17-F17</f>
        <v>35.833333333333336</v>
      </c>
      <c r="I17" s="193"/>
    </row>
    <row r="18" spans="1:9">
      <c r="A18" s="110"/>
      <c r="B18" s="110" t="s">
        <v>234</v>
      </c>
      <c r="C18" s="127">
        <v>0</v>
      </c>
      <c r="D18" s="192">
        <v>0.02</v>
      </c>
      <c r="E18" s="104">
        <v>0.01</v>
      </c>
      <c r="F18" s="185">
        <f t="shared" si="1"/>
        <v>0.01</v>
      </c>
      <c r="G18" s="104">
        <v>7.0000000000000001E-3</v>
      </c>
      <c r="H18" s="185">
        <f t="shared" si="2"/>
        <v>-3.0000000000000001E-3</v>
      </c>
    </row>
    <row r="19" spans="1:9">
      <c r="A19" s="110"/>
      <c r="B19" s="110" t="s">
        <v>233</v>
      </c>
      <c r="C19" s="127">
        <v>0.7</v>
      </c>
      <c r="D19" s="104">
        <v>0.9</v>
      </c>
      <c r="E19" s="104">
        <v>0.9</v>
      </c>
      <c r="F19" s="191">
        <f t="shared" si="1"/>
        <v>0.83333333333333337</v>
      </c>
      <c r="G19" s="127">
        <v>1.6</v>
      </c>
      <c r="H19" s="185">
        <f t="shared" si="2"/>
        <v>0.76666666666666672</v>
      </c>
    </row>
    <row r="20" spans="1:9">
      <c r="A20" s="110"/>
      <c r="B20" s="110" t="s">
        <v>232</v>
      </c>
      <c r="C20" s="127">
        <v>0.8</v>
      </c>
      <c r="D20" s="104">
        <v>1.3</v>
      </c>
      <c r="E20" s="127">
        <v>1.2</v>
      </c>
      <c r="F20" s="185">
        <f t="shared" si="1"/>
        <v>1.0999999999999999</v>
      </c>
      <c r="G20" s="127">
        <v>2.6</v>
      </c>
      <c r="H20" s="185">
        <f t="shared" si="2"/>
        <v>1.5000000000000002</v>
      </c>
    </row>
    <row r="21" spans="1:9">
      <c r="A21" s="110"/>
      <c r="B21" s="110" t="s">
        <v>231</v>
      </c>
      <c r="C21" s="127">
        <v>6.1</v>
      </c>
      <c r="D21" s="127">
        <v>11.5</v>
      </c>
      <c r="E21" s="127">
        <v>7</v>
      </c>
      <c r="F21" s="185">
        <f t="shared" si="1"/>
        <v>8.2000000000000011</v>
      </c>
      <c r="G21" s="127">
        <v>29.2</v>
      </c>
      <c r="H21" s="185">
        <f t="shared" si="2"/>
        <v>21</v>
      </c>
    </row>
    <row r="22" spans="1:9">
      <c r="A22" s="110"/>
      <c r="B22" s="110" t="s">
        <v>230</v>
      </c>
      <c r="C22" s="127">
        <v>8.1</v>
      </c>
      <c r="D22" s="190">
        <v>18</v>
      </c>
      <c r="E22" s="104">
        <v>7.9</v>
      </c>
      <c r="F22" s="185">
        <f t="shared" si="1"/>
        <v>11.333333333333334</v>
      </c>
      <c r="G22" s="189">
        <v>24</v>
      </c>
      <c r="H22" s="185">
        <f t="shared" si="2"/>
        <v>12.666666666666666</v>
      </c>
    </row>
    <row r="23" spans="1:9">
      <c r="A23" s="110"/>
      <c r="B23" s="110"/>
      <c r="C23" s="188"/>
      <c r="D23" s="185"/>
      <c r="E23" s="185"/>
      <c r="F23" s="185"/>
      <c r="G23" s="185"/>
      <c r="H23" s="185"/>
    </row>
    <row r="24" spans="1:9">
      <c r="A24" s="110"/>
      <c r="B24" s="572" t="s">
        <v>235</v>
      </c>
      <c r="C24" s="572"/>
      <c r="D24" s="572"/>
      <c r="E24" s="572"/>
      <c r="F24" s="572"/>
      <c r="G24" s="572"/>
      <c r="H24" s="572"/>
    </row>
    <row r="25" spans="1:9">
      <c r="A25" s="110"/>
      <c r="B25" s="187" t="s">
        <v>4</v>
      </c>
      <c r="C25" s="127">
        <v>98.8</v>
      </c>
      <c r="D25" s="127">
        <v>97.7</v>
      </c>
      <c r="E25" s="104">
        <v>98.9</v>
      </c>
      <c r="F25" s="185">
        <f t="shared" ref="F25:F30" si="3">SUM(E25+C25+D25)/3</f>
        <v>98.466666666666654</v>
      </c>
      <c r="G25" s="127">
        <v>96.6</v>
      </c>
      <c r="H25" s="185">
        <f t="shared" ref="H25:H30" si="4">G25-F25</f>
        <v>-1.86666666666666</v>
      </c>
    </row>
    <row r="26" spans="1:9">
      <c r="A26" s="110"/>
      <c r="B26" s="110" t="s">
        <v>234</v>
      </c>
      <c r="C26" s="127">
        <v>94.7</v>
      </c>
      <c r="D26" s="127">
        <v>90.3</v>
      </c>
      <c r="E26" s="127">
        <v>94</v>
      </c>
      <c r="F26" s="185">
        <f t="shared" si="3"/>
        <v>93</v>
      </c>
      <c r="G26" s="127">
        <v>97.5</v>
      </c>
      <c r="H26" s="185">
        <f t="shared" si="4"/>
        <v>4.5</v>
      </c>
    </row>
    <row r="27" spans="1:9">
      <c r="A27" s="110"/>
      <c r="B27" s="110" t="s">
        <v>233</v>
      </c>
      <c r="C27" s="104">
        <v>97.8</v>
      </c>
      <c r="D27" s="104">
        <v>97.1</v>
      </c>
      <c r="E27" s="104">
        <v>97.5</v>
      </c>
      <c r="F27" s="185">
        <f t="shared" si="3"/>
        <v>97.466666666666654</v>
      </c>
      <c r="G27" s="104">
        <v>96.2</v>
      </c>
      <c r="H27" s="185">
        <f t="shared" si="4"/>
        <v>-1.2666666666666515</v>
      </c>
    </row>
    <row r="28" spans="1:9">
      <c r="A28" s="110"/>
      <c r="B28" s="110" t="s">
        <v>232</v>
      </c>
      <c r="C28" s="127">
        <v>99</v>
      </c>
      <c r="D28" s="104">
        <v>98.5</v>
      </c>
      <c r="E28" s="104">
        <v>98.8</v>
      </c>
      <c r="F28" s="185">
        <f t="shared" si="3"/>
        <v>98.766666666666666</v>
      </c>
      <c r="G28" s="127">
        <v>97.7</v>
      </c>
      <c r="H28" s="185">
        <f t="shared" si="4"/>
        <v>-1.0666666666666629</v>
      </c>
    </row>
    <row r="29" spans="1:9">
      <c r="A29" s="110"/>
      <c r="B29" s="110" t="s">
        <v>231</v>
      </c>
      <c r="C29" s="104">
        <v>99.1</v>
      </c>
      <c r="D29" s="104">
        <v>98.5</v>
      </c>
      <c r="E29" s="104">
        <v>99.2</v>
      </c>
      <c r="F29" s="185">
        <f t="shared" si="3"/>
        <v>98.933333333333337</v>
      </c>
      <c r="G29" s="186">
        <v>96.9</v>
      </c>
      <c r="H29" s="185">
        <f t="shared" si="4"/>
        <v>-2.0333333333333314</v>
      </c>
    </row>
    <row r="30" spans="1:9" ht="15" thickBot="1">
      <c r="A30" s="184"/>
      <c r="B30" s="184" t="s">
        <v>230</v>
      </c>
      <c r="C30" s="182">
        <v>98.4</v>
      </c>
      <c r="D30" s="182">
        <v>96.6</v>
      </c>
      <c r="E30" s="183">
        <v>98.6</v>
      </c>
      <c r="F30" s="182">
        <f t="shared" si="3"/>
        <v>97.866666666666674</v>
      </c>
      <c r="G30" s="183">
        <v>95.9</v>
      </c>
      <c r="H30" s="182">
        <f t="shared" si="4"/>
        <v>-1.9666666666666686</v>
      </c>
    </row>
    <row r="32" spans="1:9">
      <c r="B32" s="180"/>
      <c r="C32" s="180"/>
      <c r="D32" s="180"/>
      <c r="E32" s="181"/>
    </row>
    <row r="33" spans="1:6">
      <c r="A33" s="179"/>
      <c r="B33" s="178"/>
      <c r="C33" s="180"/>
      <c r="D33" s="180"/>
      <c r="E33" s="180"/>
      <c r="F33" s="180"/>
    </row>
    <row r="34" spans="1:6">
      <c r="A34" s="110"/>
      <c r="B34" s="179"/>
      <c r="C34" s="178"/>
      <c r="D34" s="178"/>
      <c r="E34" s="178"/>
      <c r="F34" s="178"/>
    </row>
    <row r="35" spans="1:6">
      <c r="A35" s="110"/>
      <c r="B35" s="110"/>
      <c r="C35" s="127"/>
      <c r="D35" s="127"/>
      <c r="E35" s="127"/>
      <c r="F35" s="127"/>
    </row>
    <row r="36" spans="1:6">
      <c r="A36" s="110"/>
      <c r="B36" s="110"/>
      <c r="C36" s="127"/>
      <c r="D36" s="127"/>
      <c r="E36" s="127"/>
      <c r="F36" s="127"/>
    </row>
    <row r="37" spans="1:6">
      <c r="A37" s="110"/>
      <c r="B37" s="110"/>
      <c r="C37" s="127"/>
      <c r="D37" s="127"/>
      <c r="E37" s="127"/>
      <c r="F37" s="127"/>
    </row>
    <row r="38" spans="1:6">
      <c r="A38" s="110"/>
      <c r="B38" s="110"/>
      <c r="C38" s="127"/>
      <c r="D38" s="127"/>
      <c r="E38" s="127"/>
      <c r="F38" s="127"/>
    </row>
    <row r="39" spans="1:6">
      <c r="B39" s="110"/>
      <c r="C39" s="127"/>
      <c r="D39" s="127"/>
      <c r="E39" s="127"/>
      <c r="F39" s="127"/>
    </row>
  </sheetData>
  <mergeCells count="8">
    <mergeCell ref="B24:H24"/>
    <mergeCell ref="A3:H3"/>
    <mergeCell ref="A5:B6"/>
    <mergeCell ref="C5:G5"/>
    <mergeCell ref="H5:H6"/>
    <mergeCell ref="B7:G7"/>
    <mergeCell ref="B16:H16"/>
    <mergeCell ref="B8:F8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workbookViewId="0">
      <selection activeCell="M13" sqref="M13"/>
    </sheetView>
  </sheetViews>
  <sheetFormatPr defaultRowHeight="12.75"/>
  <cols>
    <col min="1" max="1" width="4.5703125" style="199" customWidth="1"/>
    <col min="2" max="2" width="20.5703125" style="199" customWidth="1"/>
    <col min="3" max="3" width="13.85546875" style="199" customWidth="1"/>
    <col min="4" max="4" width="16.7109375" style="199" customWidth="1"/>
    <col min="5" max="5" width="17.28515625" style="199" customWidth="1"/>
    <col min="6" max="6" width="16.42578125" style="199" customWidth="1"/>
    <col min="7" max="7" width="15.85546875" style="199" customWidth="1"/>
    <col min="8" max="8" width="19.28515625" style="199" customWidth="1"/>
    <col min="9" max="9" width="17.28515625" style="199" customWidth="1"/>
    <col min="10" max="10" width="11.42578125" style="199" hidden="1" customWidth="1"/>
    <col min="11" max="11" width="15.42578125" style="199" customWidth="1"/>
    <col min="12" max="12" width="13.140625" style="199" customWidth="1"/>
    <col min="13" max="23" width="9.140625" style="199" customWidth="1"/>
    <col min="24" max="174" width="9.140625" style="199"/>
    <col min="175" max="175" width="4.5703125" style="199" customWidth="1"/>
    <col min="176" max="176" width="20.5703125" style="199" customWidth="1"/>
    <col min="177" max="177" width="13.28515625" style="199" customWidth="1"/>
    <col min="178" max="178" width="13.7109375" style="199" customWidth="1"/>
    <col min="179" max="179" width="11" style="199" customWidth="1"/>
    <col min="180" max="180" width="13.140625" style="199" customWidth="1"/>
    <col min="181" max="181" width="12.28515625" style="199" customWidth="1"/>
    <col min="182" max="182" width="15.42578125" style="199" customWidth="1"/>
    <col min="183" max="183" width="16.140625" style="199" customWidth="1"/>
    <col min="184" max="184" width="11.42578125" style="199" customWidth="1"/>
    <col min="185" max="185" width="0" style="199" hidden="1" customWidth="1"/>
    <col min="186" max="186" width="9.85546875" style="199" customWidth="1"/>
    <col min="187" max="187" width="10" style="199" customWidth="1"/>
    <col min="188" max="16384" width="9.140625" style="199"/>
  </cols>
  <sheetData>
    <row r="2" spans="1:11">
      <c r="A2" s="585" t="s">
        <v>251</v>
      </c>
      <c r="B2" s="585"/>
      <c r="C2" s="585"/>
      <c r="D2" s="585"/>
      <c r="E2" s="585"/>
      <c r="F2" s="585"/>
      <c r="G2" s="585"/>
      <c r="H2" s="585"/>
      <c r="I2" s="585"/>
    </row>
    <row r="3" spans="1:11" ht="13.5" thickBot="1">
      <c r="A3" s="234"/>
      <c r="B3" s="234"/>
      <c r="C3" s="234"/>
      <c r="D3" s="234"/>
      <c r="E3" s="234"/>
      <c r="F3" s="234"/>
      <c r="G3" s="234"/>
      <c r="H3" s="234"/>
      <c r="I3" s="234"/>
    </row>
    <row r="4" spans="1:11" s="203" customFormat="1" ht="16.5" customHeight="1">
      <c r="A4" s="586" t="s">
        <v>250</v>
      </c>
      <c r="B4" s="589" t="s">
        <v>249</v>
      </c>
      <c r="C4" s="591" t="s">
        <v>248</v>
      </c>
      <c r="D4" s="591"/>
      <c r="E4" s="591" t="s">
        <v>247</v>
      </c>
      <c r="F4" s="591"/>
      <c r="G4" s="591"/>
      <c r="H4" s="592" t="s">
        <v>246</v>
      </c>
      <c r="I4" s="592"/>
      <c r="K4" s="204"/>
    </row>
    <row r="5" spans="1:11" s="203" customFormat="1" ht="16.5" customHeight="1">
      <c r="A5" s="587"/>
      <c r="B5" s="589"/>
      <c r="C5" s="593" t="s">
        <v>172</v>
      </c>
      <c r="D5" s="593" t="s">
        <v>245</v>
      </c>
      <c r="E5" s="594" t="s">
        <v>244</v>
      </c>
      <c r="F5" s="594"/>
      <c r="G5" s="595"/>
      <c r="H5" s="593" t="s">
        <v>172</v>
      </c>
      <c r="I5" s="583" t="s">
        <v>235</v>
      </c>
      <c r="K5" s="204"/>
    </row>
    <row r="6" spans="1:11" s="203" customFormat="1" ht="16.5" customHeight="1">
      <c r="A6" s="588"/>
      <c r="B6" s="590"/>
      <c r="C6" s="593"/>
      <c r="D6" s="593"/>
      <c r="E6" s="233">
        <v>2016</v>
      </c>
      <c r="F6" s="233">
        <v>2017</v>
      </c>
      <c r="G6" s="232" t="s">
        <v>243</v>
      </c>
      <c r="H6" s="593"/>
      <c r="I6" s="584"/>
      <c r="K6" s="204"/>
    </row>
    <row r="7" spans="1:11" ht="15" customHeight="1">
      <c r="A7" s="227">
        <v>1</v>
      </c>
      <c r="B7" s="224" t="s">
        <v>6</v>
      </c>
      <c r="C7" s="227">
        <v>76512</v>
      </c>
      <c r="D7" s="228">
        <f t="shared" ref="D7:D30" si="0">C7/J7*100</f>
        <v>81.150566373934069</v>
      </c>
      <c r="E7" s="222">
        <v>309</v>
      </c>
      <c r="F7" s="227">
        <v>1090</v>
      </c>
      <c r="G7" s="226">
        <f t="shared" ref="G7:G29" si="1">F7-E7</f>
        <v>781</v>
      </c>
      <c r="H7" s="226">
        <v>75440</v>
      </c>
      <c r="I7" s="225">
        <f t="shared" ref="I7:I30" si="2">H7/C7*100</f>
        <v>98.598912588874938</v>
      </c>
      <c r="J7" s="218">
        <v>94284</v>
      </c>
      <c r="K7" s="231"/>
    </row>
    <row r="8" spans="1:11" ht="15" customHeight="1">
      <c r="A8" s="227">
        <v>2</v>
      </c>
      <c r="B8" s="224" t="s">
        <v>7</v>
      </c>
      <c r="C8" s="227">
        <v>99751</v>
      </c>
      <c r="D8" s="228">
        <f t="shared" si="0"/>
        <v>71.914381290192338</v>
      </c>
      <c r="E8" s="222">
        <v>488</v>
      </c>
      <c r="F8" s="227">
        <v>461</v>
      </c>
      <c r="G8" s="226">
        <f t="shared" si="1"/>
        <v>-27</v>
      </c>
      <c r="H8" s="226">
        <v>99290</v>
      </c>
      <c r="I8" s="225">
        <f t="shared" si="2"/>
        <v>99.53784924461911</v>
      </c>
      <c r="J8" s="218">
        <v>138708</v>
      </c>
      <c r="K8" s="201"/>
    </row>
    <row r="9" spans="1:11" ht="15" customHeight="1">
      <c r="A9" s="227">
        <v>3</v>
      </c>
      <c r="B9" s="224" t="s">
        <v>8</v>
      </c>
      <c r="C9" s="227">
        <v>86714</v>
      </c>
      <c r="D9" s="228">
        <f t="shared" si="0"/>
        <v>84.717215236867034</v>
      </c>
      <c r="E9" s="222">
        <v>72</v>
      </c>
      <c r="F9" s="227">
        <v>352</v>
      </c>
      <c r="G9" s="226">
        <f t="shared" si="1"/>
        <v>280</v>
      </c>
      <c r="H9" s="226">
        <v>86362</v>
      </c>
      <c r="I9" s="225">
        <f t="shared" si="2"/>
        <v>99.594067855248298</v>
      </c>
      <c r="J9" s="218">
        <v>102357</v>
      </c>
      <c r="K9" s="201"/>
    </row>
    <row r="10" spans="1:11" ht="15" customHeight="1">
      <c r="A10" s="227">
        <v>4</v>
      </c>
      <c r="B10" s="224" t="s">
        <v>9</v>
      </c>
      <c r="C10" s="230">
        <v>138478</v>
      </c>
      <c r="D10" s="228">
        <f t="shared" si="0"/>
        <v>80.383813874650983</v>
      </c>
      <c r="E10" s="222">
        <v>2057</v>
      </c>
      <c r="F10" s="227">
        <v>12331</v>
      </c>
      <c r="G10" s="226">
        <f t="shared" si="1"/>
        <v>10274</v>
      </c>
      <c r="H10" s="226">
        <v>126163</v>
      </c>
      <c r="I10" s="225">
        <f t="shared" si="2"/>
        <v>91.106890625225674</v>
      </c>
      <c r="J10" s="218">
        <v>172271</v>
      </c>
      <c r="K10" s="201"/>
    </row>
    <row r="11" spans="1:11" ht="15" customHeight="1">
      <c r="A11" s="227">
        <v>5</v>
      </c>
      <c r="B11" s="224" t="s">
        <v>10</v>
      </c>
      <c r="C11" s="227">
        <v>122818</v>
      </c>
      <c r="D11" s="228">
        <f t="shared" si="0"/>
        <v>70.902898048724154</v>
      </c>
      <c r="E11" s="222">
        <v>1031</v>
      </c>
      <c r="F11" s="227">
        <v>8044</v>
      </c>
      <c r="G11" s="226">
        <f t="shared" si="1"/>
        <v>7013</v>
      </c>
      <c r="H11" s="226">
        <v>114774</v>
      </c>
      <c r="I11" s="225">
        <f t="shared" si="2"/>
        <v>93.450471429269328</v>
      </c>
      <c r="J11" s="218">
        <v>173220</v>
      </c>
      <c r="K11" s="201"/>
    </row>
    <row r="12" spans="1:11" ht="15" customHeight="1">
      <c r="A12" s="227">
        <v>6</v>
      </c>
      <c r="B12" s="224" t="s">
        <v>11</v>
      </c>
      <c r="C12" s="227">
        <v>94263</v>
      </c>
      <c r="D12" s="228">
        <f t="shared" si="0"/>
        <v>91.469520833737647</v>
      </c>
      <c r="E12" s="222">
        <v>754</v>
      </c>
      <c r="F12" s="227">
        <v>2209</v>
      </c>
      <c r="G12" s="226">
        <f t="shared" si="1"/>
        <v>1455</v>
      </c>
      <c r="H12" s="226">
        <v>92054</v>
      </c>
      <c r="I12" s="225">
        <f t="shared" si="2"/>
        <v>97.656556655315455</v>
      </c>
      <c r="J12" s="218">
        <v>103054</v>
      </c>
      <c r="K12" s="201"/>
    </row>
    <row r="13" spans="1:11" ht="15" customHeight="1">
      <c r="A13" s="227">
        <v>7</v>
      </c>
      <c r="B13" s="224" t="s">
        <v>12</v>
      </c>
      <c r="C13" s="227">
        <v>69861</v>
      </c>
      <c r="D13" s="228">
        <f t="shared" si="0"/>
        <v>54.86178734097691</v>
      </c>
      <c r="E13" s="222"/>
      <c r="F13" s="227">
        <v>449</v>
      </c>
      <c r="G13" s="226">
        <f t="shared" si="1"/>
        <v>449</v>
      </c>
      <c r="H13" s="226">
        <v>69412</v>
      </c>
      <c r="I13" s="225">
        <f t="shared" si="2"/>
        <v>99.357295200469508</v>
      </c>
      <c r="J13" s="218">
        <v>127340</v>
      </c>
      <c r="K13" s="201"/>
    </row>
    <row r="14" spans="1:11" ht="15" customHeight="1">
      <c r="A14" s="227">
        <v>8</v>
      </c>
      <c r="B14" s="224" t="s">
        <v>170</v>
      </c>
      <c r="C14" s="227">
        <v>75168</v>
      </c>
      <c r="D14" s="228">
        <f t="shared" si="0"/>
        <v>70.477708499367125</v>
      </c>
      <c r="E14" s="222">
        <v>343</v>
      </c>
      <c r="F14" s="227">
        <v>1403</v>
      </c>
      <c r="G14" s="226">
        <f t="shared" si="1"/>
        <v>1060</v>
      </c>
      <c r="H14" s="226">
        <v>73765</v>
      </c>
      <c r="I14" s="225">
        <f t="shared" si="2"/>
        <v>98.133514261387816</v>
      </c>
      <c r="J14" s="218">
        <v>106655</v>
      </c>
      <c r="K14" s="201"/>
    </row>
    <row r="15" spans="1:11" ht="15" customHeight="1">
      <c r="A15" s="227">
        <v>9</v>
      </c>
      <c r="B15" s="224" t="s">
        <v>169</v>
      </c>
      <c r="C15" s="227">
        <v>38158</v>
      </c>
      <c r="D15" s="228">
        <f t="shared" si="0"/>
        <v>53.266514043218493</v>
      </c>
      <c r="E15" s="222">
        <v>79</v>
      </c>
      <c r="F15" s="227">
        <v>615</v>
      </c>
      <c r="G15" s="226">
        <f t="shared" si="1"/>
        <v>536</v>
      </c>
      <c r="H15" s="226">
        <v>37543</v>
      </c>
      <c r="I15" s="225">
        <f t="shared" si="2"/>
        <v>98.38828030819225</v>
      </c>
      <c r="J15" s="218">
        <v>71636</v>
      </c>
      <c r="K15" s="201"/>
    </row>
    <row r="16" spans="1:11" ht="15" customHeight="1">
      <c r="A16" s="227">
        <v>10</v>
      </c>
      <c r="B16" s="224" t="s">
        <v>15</v>
      </c>
      <c r="C16" s="227">
        <v>62187</v>
      </c>
      <c r="D16" s="228">
        <f t="shared" si="0"/>
        <v>65.926342125349848</v>
      </c>
      <c r="E16" s="222">
        <v>209</v>
      </c>
      <c r="F16" s="227">
        <v>348</v>
      </c>
      <c r="G16" s="226">
        <f t="shared" si="1"/>
        <v>139</v>
      </c>
      <c r="H16" s="226">
        <v>61839</v>
      </c>
      <c r="I16" s="225">
        <f t="shared" si="2"/>
        <v>99.44039751073376</v>
      </c>
      <c r="J16" s="218">
        <v>94328</v>
      </c>
      <c r="K16" s="201"/>
    </row>
    <row r="17" spans="1:11" ht="15" customHeight="1">
      <c r="A17" s="227">
        <v>11</v>
      </c>
      <c r="B17" s="224" t="s">
        <v>16</v>
      </c>
      <c r="C17" s="227">
        <v>131953</v>
      </c>
      <c r="D17" s="228">
        <f t="shared" si="0"/>
        <v>94.66596837604385</v>
      </c>
      <c r="E17" s="222">
        <v>3224</v>
      </c>
      <c r="F17" s="227">
        <v>3925</v>
      </c>
      <c r="G17" s="226">
        <f t="shared" si="1"/>
        <v>701</v>
      </c>
      <c r="H17" s="226">
        <v>128028</v>
      </c>
      <c r="I17" s="225">
        <f t="shared" si="2"/>
        <v>97.025456033587716</v>
      </c>
      <c r="J17" s="218">
        <v>139388</v>
      </c>
      <c r="K17" s="201"/>
    </row>
    <row r="18" spans="1:11" ht="15" customHeight="1">
      <c r="A18" s="227">
        <v>12</v>
      </c>
      <c r="B18" s="224" t="s">
        <v>17</v>
      </c>
      <c r="C18" s="227">
        <v>114395</v>
      </c>
      <c r="D18" s="228">
        <f t="shared" si="0"/>
        <v>81.968916372286998</v>
      </c>
      <c r="E18" s="222">
        <v>1493</v>
      </c>
      <c r="F18" s="227">
        <v>1379</v>
      </c>
      <c r="G18" s="226">
        <f t="shared" si="1"/>
        <v>-114</v>
      </c>
      <c r="H18" s="226">
        <v>113016</v>
      </c>
      <c r="I18" s="225">
        <f t="shared" si="2"/>
        <v>98.794527732855457</v>
      </c>
      <c r="J18" s="218">
        <v>139559</v>
      </c>
      <c r="K18" s="201"/>
    </row>
    <row r="19" spans="1:11" ht="15" customHeight="1">
      <c r="A19" s="227">
        <v>13</v>
      </c>
      <c r="B19" s="224" t="s">
        <v>18</v>
      </c>
      <c r="C19" s="227">
        <v>68793</v>
      </c>
      <c r="D19" s="228">
        <f t="shared" si="0"/>
        <v>72.063984244874874</v>
      </c>
      <c r="E19" s="222">
        <v>253</v>
      </c>
      <c r="F19" s="227">
        <v>1020</v>
      </c>
      <c r="G19" s="226">
        <f t="shared" si="1"/>
        <v>767</v>
      </c>
      <c r="H19" s="226">
        <v>67773</v>
      </c>
      <c r="I19" s="225">
        <f t="shared" si="2"/>
        <v>98.517291003445123</v>
      </c>
      <c r="J19" s="218">
        <v>95461</v>
      </c>
      <c r="K19" s="201"/>
    </row>
    <row r="20" spans="1:11" ht="15" customHeight="1">
      <c r="A20" s="227">
        <v>14</v>
      </c>
      <c r="B20" s="224" t="s">
        <v>19</v>
      </c>
      <c r="C20" s="227">
        <v>44245</v>
      </c>
      <c r="D20" s="228">
        <f t="shared" si="0"/>
        <v>65.383478646372097</v>
      </c>
      <c r="E20" s="222">
        <v>706</v>
      </c>
      <c r="F20" s="227">
        <v>609</v>
      </c>
      <c r="G20" s="226">
        <f t="shared" si="1"/>
        <v>-97</v>
      </c>
      <c r="H20" s="226">
        <v>43636</v>
      </c>
      <c r="I20" s="225">
        <f t="shared" si="2"/>
        <v>98.623573285116962</v>
      </c>
      <c r="J20" s="218">
        <v>67670</v>
      </c>
      <c r="K20" s="201"/>
    </row>
    <row r="21" spans="1:11" ht="15" customHeight="1">
      <c r="A21" s="227">
        <v>15</v>
      </c>
      <c r="B21" s="224" t="s">
        <v>20</v>
      </c>
      <c r="C21" s="227">
        <v>9851</v>
      </c>
      <c r="D21" s="228">
        <f t="shared" si="0"/>
        <v>57.736490446606496</v>
      </c>
      <c r="E21" s="222">
        <v>132</v>
      </c>
      <c r="F21" s="227">
        <v>61</v>
      </c>
      <c r="G21" s="226">
        <f t="shared" si="1"/>
        <v>-71</v>
      </c>
      <c r="H21" s="226">
        <v>9790</v>
      </c>
      <c r="I21" s="225">
        <f t="shared" si="2"/>
        <v>99.380773525530401</v>
      </c>
      <c r="J21" s="218">
        <v>17062</v>
      </c>
      <c r="K21" s="201"/>
    </row>
    <row r="22" spans="1:11" ht="15" customHeight="1">
      <c r="A22" s="229">
        <v>16</v>
      </c>
      <c r="B22" s="224" t="s">
        <v>21</v>
      </c>
      <c r="C22" s="227">
        <v>163380</v>
      </c>
      <c r="D22" s="228">
        <f t="shared" si="0"/>
        <v>95.330341982577039</v>
      </c>
      <c r="E22" s="222">
        <v>2120</v>
      </c>
      <c r="F22" s="227">
        <v>6346</v>
      </c>
      <c r="G22" s="226">
        <f t="shared" si="1"/>
        <v>4226</v>
      </c>
      <c r="H22" s="226">
        <v>157034</v>
      </c>
      <c r="I22" s="225">
        <f t="shared" si="2"/>
        <v>96.115803647937327</v>
      </c>
      <c r="J22" s="218">
        <v>171383</v>
      </c>
      <c r="K22" s="201"/>
    </row>
    <row r="23" spans="1:11" ht="15" customHeight="1">
      <c r="A23" s="227">
        <v>17</v>
      </c>
      <c r="B23" s="224" t="s">
        <v>22</v>
      </c>
      <c r="C23" s="227">
        <v>7068</v>
      </c>
      <c r="D23" s="228">
        <f t="shared" si="0"/>
        <v>59.585230146686897</v>
      </c>
      <c r="E23" s="222">
        <v>205</v>
      </c>
      <c r="F23" s="227">
        <v>90</v>
      </c>
      <c r="G23" s="226">
        <f t="shared" si="1"/>
        <v>-115</v>
      </c>
      <c r="H23" s="226">
        <v>7064</v>
      </c>
      <c r="I23" s="225">
        <f t="shared" si="2"/>
        <v>99.943406904357673</v>
      </c>
      <c r="J23" s="218">
        <v>11862</v>
      </c>
      <c r="K23" s="201"/>
    </row>
    <row r="24" spans="1:11" ht="15" customHeight="1">
      <c r="A24" s="227">
        <v>18</v>
      </c>
      <c r="B24" s="224" t="s">
        <v>23</v>
      </c>
      <c r="C24" s="227">
        <v>78975</v>
      </c>
      <c r="D24" s="228">
        <f t="shared" si="0"/>
        <v>72.115384615384613</v>
      </c>
      <c r="E24" s="222">
        <v>1758</v>
      </c>
      <c r="F24" s="227">
        <v>10589</v>
      </c>
      <c r="G24" s="226">
        <f t="shared" si="1"/>
        <v>8831</v>
      </c>
      <c r="H24" s="226">
        <v>68386</v>
      </c>
      <c r="I24" s="225">
        <f t="shared" si="2"/>
        <v>86.591959480848374</v>
      </c>
      <c r="J24" s="218">
        <v>109512</v>
      </c>
      <c r="K24" s="201"/>
    </row>
    <row r="25" spans="1:11" ht="15" customHeight="1">
      <c r="A25" s="227">
        <v>19</v>
      </c>
      <c r="B25" s="224" t="s">
        <v>168</v>
      </c>
      <c r="C25" s="227">
        <v>7068</v>
      </c>
      <c r="D25" s="228">
        <f t="shared" si="0"/>
        <v>28.593389700230592</v>
      </c>
      <c r="E25" s="222">
        <v>220</v>
      </c>
      <c r="F25" s="227">
        <v>200</v>
      </c>
      <c r="G25" s="226">
        <f t="shared" si="1"/>
        <v>-20</v>
      </c>
      <c r="H25" s="226">
        <v>6869</v>
      </c>
      <c r="I25" s="225">
        <f t="shared" si="2"/>
        <v>97.184493491794001</v>
      </c>
      <c r="J25" s="218">
        <v>24719</v>
      </c>
      <c r="K25" s="201"/>
    </row>
    <row r="26" spans="1:11" ht="25.5" customHeight="1">
      <c r="A26" s="227">
        <v>20</v>
      </c>
      <c r="B26" s="224" t="s">
        <v>167</v>
      </c>
      <c r="C26" s="227">
        <v>71735</v>
      </c>
      <c r="D26" s="228">
        <f t="shared" si="0"/>
        <v>68.165836785890761</v>
      </c>
      <c r="E26" s="222">
        <v>665</v>
      </c>
      <c r="F26" s="227">
        <v>3991</v>
      </c>
      <c r="G26" s="226">
        <f t="shared" si="1"/>
        <v>3326</v>
      </c>
      <c r="H26" s="226">
        <v>67744</v>
      </c>
      <c r="I26" s="225">
        <f t="shared" si="2"/>
        <v>94.436467554192518</v>
      </c>
      <c r="J26" s="218">
        <v>105236</v>
      </c>
      <c r="K26" s="201"/>
    </row>
    <row r="27" spans="1:11" ht="15" customHeight="1">
      <c r="A27" s="227">
        <v>22</v>
      </c>
      <c r="B27" s="224" t="s">
        <v>27</v>
      </c>
      <c r="C27" s="227">
        <v>84901</v>
      </c>
      <c r="D27" s="228">
        <f t="shared" si="0"/>
        <v>89.336560214657752</v>
      </c>
      <c r="E27" s="222">
        <v>720</v>
      </c>
      <c r="F27" s="227">
        <v>1327</v>
      </c>
      <c r="G27" s="226">
        <f t="shared" si="1"/>
        <v>607</v>
      </c>
      <c r="H27" s="226">
        <v>83581</v>
      </c>
      <c r="I27" s="225">
        <f t="shared" si="2"/>
        <v>98.44524799472326</v>
      </c>
      <c r="J27" s="218">
        <v>95035</v>
      </c>
      <c r="K27" s="201"/>
    </row>
    <row r="28" spans="1:11" ht="15" customHeight="1">
      <c r="A28" s="227">
        <v>23</v>
      </c>
      <c r="B28" s="224" t="s">
        <v>28</v>
      </c>
      <c r="C28" s="227">
        <v>23146</v>
      </c>
      <c r="D28" s="228">
        <f t="shared" si="0"/>
        <v>70.584288850939259</v>
      </c>
      <c r="E28" s="222">
        <v>209</v>
      </c>
      <c r="F28" s="227">
        <v>500</v>
      </c>
      <c r="G28" s="226">
        <f t="shared" si="1"/>
        <v>291</v>
      </c>
      <c r="H28" s="226">
        <v>22796</v>
      </c>
      <c r="I28" s="225">
        <f t="shared" si="2"/>
        <v>98.487859673377685</v>
      </c>
      <c r="J28" s="218">
        <v>32792</v>
      </c>
      <c r="K28" s="201"/>
    </row>
    <row r="29" spans="1:11" ht="15" customHeight="1">
      <c r="A29" s="221">
        <v>24</v>
      </c>
      <c r="B29" s="224" t="s">
        <v>29</v>
      </c>
      <c r="C29" s="221">
        <v>2316</v>
      </c>
      <c r="D29" s="223">
        <f t="shared" si="0"/>
        <v>30.401680231031769</v>
      </c>
      <c r="E29" s="222">
        <v>7</v>
      </c>
      <c r="F29" s="221">
        <v>25</v>
      </c>
      <c r="G29" s="220">
        <f t="shared" si="1"/>
        <v>18</v>
      </c>
      <c r="H29" s="220">
        <v>2291</v>
      </c>
      <c r="I29" s="219">
        <f t="shared" si="2"/>
        <v>98.920552677029363</v>
      </c>
      <c r="J29" s="218">
        <v>7618</v>
      </c>
      <c r="K29" s="210"/>
    </row>
    <row r="30" spans="1:11" s="203" customFormat="1">
      <c r="A30" s="581" t="s">
        <v>242</v>
      </c>
      <c r="B30" s="581"/>
      <c r="C30" s="217">
        <f>SUM(C7:C29)</f>
        <v>1671736</v>
      </c>
      <c r="D30" s="216">
        <f t="shared" si="0"/>
        <v>75.94829975240215</v>
      </c>
      <c r="E30" s="215" t="s">
        <v>241</v>
      </c>
      <c r="F30" s="214">
        <f>SUM(F7:F29)</f>
        <v>57364</v>
      </c>
      <c r="G30" s="213">
        <f>F30-E31</f>
        <v>40310</v>
      </c>
      <c r="H30" s="212">
        <f>SUM(H7:H29)</f>
        <v>1614650</v>
      </c>
      <c r="I30" s="211">
        <f t="shared" si="2"/>
        <v>96.585226375456415</v>
      </c>
      <c r="J30" s="204">
        <v>2201150</v>
      </c>
      <c r="K30" s="210"/>
    </row>
    <row r="31" spans="1:11" s="203" customFormat="1" ht="13.5" thickBot="1">
      <c r="A31" s="582">
        <v>2016</v>
      </c>
      <c r="B31" s="582"/>
      <c r="C31" s="209">
        <v>1597825</v>
      </c>
      <c r="D31" s="208">
        <v>60.6</v>
      </c>
      <c r="E31" s="206">
        <v>17054</v>
      </c>
      <c r="F31" s="207" t="s">
        <v>241</v>
      </c>
      <c r="G31" s="207" t="s">
        <v>241</v>
      </c>
      <c r="H31" s="206">
        <v>1580827</v>
      </c>
      <c r="I31" s="205">
        <v>98.9</v>
      </c>
      <c r="J31" s="204"/>
      <c r="K31" s="204"/>
    </row>
    <row r="32" spans="1:11">
      <c r="B32" s="202"/>
    </row>
    <row r="37" spans="11:12">
      <c r="K37" s="201"/>
      <c r="L37" s="200"/>
    </row>
  </sheetData>
  <mergeCells count="13">
    <mergeCell ref="A30:B30"/>
    <mergeCell ref="A31:B31"/>
    <mergeCell ref="I5:I6"/>
    <mergeCell ref="A2:I2"/>
    <mergeCell ref="A4:A6"/>
    <mergeCell ref="B4:B6"/>
    <mergeCell ref="C4:D4"/>
    <mergeCell ref="E4:G4"/>
    <mergeCell ref="H4:I4"/>
    <mergeCell ref="C5:C6"/>
    <mergeCell ref="D5:D6"/>
    <mergeCell ref="E5:G5"/>
    <mergeCell ref="H5:H6"/>
  </mergeCells>
  <printOptions horizontalCentered="1"/>
  <pageMargins left="0.27" right="0.19" top="0.95" bottom="0.7480314960629921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0" workbookViewId="0">
      <selection activeCell="K32" sqref="K32"/>
    </sheetView>
  </sheetViews>
  <sheetFormatPr defaultColWidth="9.140625" defaultRowHeight="14.25"/>
  <cols>
    <col min="1" max="1" width="35.42578125" style="2" customWidth="1"/>
    <col min="2" max="6" width="11.7109375" style="2" customWidth="1"/>
    <col min="7" max="13" width="9.140625" style="2"/>
    <col min="14" max="14" width="8.85546875" style="43" customWidth="1"/>
    <col min="15" max="15" width="9.42578125" style="43" customWidth="1"/>
    <col min="16" max="16384" width="9.140625" style="2"/>
  </cols>
  <sheetData>
    <row r="1" spans="1:16" ht="31.5" customHeight="1">
      <c r="A1" s="477" t="s">
        <v>38</v>
      </c>
      <c r="B1" s="477"/>
      <c r="C1" s="477"/>
      <c r="D1" s="477"/>
      <c r="E1" s="477"/>
      <c r="F1" s="41"/>
    </row>
    <row r="2" spans="1:16">
      <c r="A2" s="16"/>
      <c r="B2" s="8">
        <v>2012</v>
      </c>
      <c r="C2" s="8">
        <v>2013</v>
      </c>
      <c r="D2" s="8">
        <v>2014</v>
      </c>
      <c r="E2" s="38">
        <v>2015</v>
      </c>
      <c r="F2" s="38">
        <v>2016</v>
      </c>
    </row>
    <row r="3" spans="1:16">
      <c r="A3" s="18" t="s">
        <v>71</v>
      </c>
      <c r="B3" s="3">
        <f t="shared" ref="B3:E3" si="0">SUM(B4:B7,B9,B11:B20,B22,B24:B39)</f>
        <v>1010</v>
      </c>
      <c r="C3" s="3">
        <f t="shared" si="0"/>
        <v>1415</v>
      </c>
      <c r="D3" s="3">
        <f t="shared" si="0"/>
        <v>1006</v>
      </c>
      <c r="E3" s="3">
        <f t="shared" si="0"/>
        <v>1450</v>
      </c>
      <c r="F3" s="3">
        <f>SUM(F4:F7,F9,F11:F20,F22,F24:F39)</f>
        <v>1792</v>
      </c>
      <c r="J3" s="3"/>
      <c r="K3" s="3"/>
      <c r="L3" s="3"/>
      <c r="M3" s="3"/>
      <c r="N3" s="3"/>
    </row>
    <row r="4" spans="1:16" ht="15" customHeight="1">
      <c r="A4" s="19" t="s">
        <v>100</v>
      </c>
      <c r="B4" s="25">
        <v>1</v>
      </c>
      <c r="C4" s="25">
        <v>2</v>
      </c>
      <c r="D4" s="37">
        <v>3</v>
      </c>
      <c r="E4" s="37">
        <v>9</v>
      </c>
      <c r="F4" s="37">
        <v>1</v>
      </c>
      <c r="N4" s="2"/>
      <c r="O4" s="2"/>
    </row>
    <row r="5" spans="1:16" ht="15" customHeight="1">
      <c r="A5" s="19" t="s">
        <v>75</v>
      </c>
      <c r="B5" s="25">
        <v>29</v>
      </c>
      <c r="C5" s="25">
        <v>119</v>
      </c>
      <c r="D5" s="37">
        <v>25</v>
      </c>
      <c r="E5" s="37">
        <v>36</v>
      </c>
      <c r="F5" s="37">
        <v>15</v>
      </c>
      <c r="N5" s="2"/>
      <c r="O5" s="2"/>
      <c r="P5" s="44"/>
    </row>
    <row r="6" spans="1:16" ht="15" customHeight="1">
      <c r="A6" s="19" t="s">
        <v>72</v>
      </c>
      <c r="B6" s="25">
        <v>5</v>
      </c>
      <c r="C6" s="25">
        <v>8</v>
      </c>
      <c r="D6" s="37">
        <v>4</v>
      </c>
      <c r="E6" s="37">
        <v>2</v>
      </c>
      <c r="F6" s="37">
        <v>5</v>
      </c>
    </row>
    <row r="7" spans="1:16" ht="15" customHeight="1">
      <c r="A7" s="20" t="s">
        <v>73</v>
      </c>
      <c r="B7" s="25">
        <v>199</v>
      </c>
      <c r="C7" s="25">
        <v>52</v>
      </c>
      <c r="D7" s="37">
        <v>24</v>
      </c>
      <c r="E7" s="37">
        <v>29</v>
      </c>
      <c r="F7" s="37">
        <v>13</v>
      </c>
      <c r="G7" s="37"/>
    </row>
    <row r="8" spans="1:16" ht="15" customHeight="1">
      <c r="A8" s="21" t="s">
        <v>143</v>
      </c>
      <c r="B8" s="27"/>
      <c r="C8" s="27">
        <v>1</v>
      </c>
      <c r="D8" s="27">
        <v>2</v>
      </c>
      <c r="E8" s="27"/>
      <c r="F8" s="27"/>
      <c r="N8" s="2"/>
      <c r="O8" s="2"/>
    </row>
    <row r="9" spans="1:16" ht="15" customHeight="1">
      <c r="A9" s="19" t="s">
        <v>79</v>
      </c>
      <c r="B9" s="37"/>
      <c r="C9" s="37"/>
      <c r="D9" s="37"/>
      <c r="E9" s="37">
        <v>190</v>
      </c>
      <c r="F9" s="37">
        <v>821</v>
      </c>
      <c r="N9" s="2"/>
      <c r="O9" s="2"/>
    </row>
    <row r="10" spans="1:16" ht="15" customHeight="1">
      <c r="A10" s="19" t="s">
        <v>142</v>
      </c>
      <c r="B10" s="27"/>
      <c r="C10" s="27"/>
      <c r="D10" s="27"/>
      <c r="E10" s="27"/>
      <c r="F10" s="27">
        <v>11</v>
      </c>
      <c r="N10" s="2"/>
      <c r="O10" s="2"/>
    </row>
    <row r="11" spans="1:16" ht="15" customHeight="1">
      <c r="A11" s="19" t="s">
        <v>78</v>
      </c>
      <c r="B11" s="37"/>
      <c r="C11" s="37">
        <v>1</v>
      </c>
      <c r="D11" s="37">
        <v>1</v>
      </c>
      <c r="E11" s="37">
        <v>4</v>
      </c>
      <c r="F11" s="37">
        <v>1</v>
      </c>
      <c r="N11" s="2"/>
      <c r="O11" s="2"/>
    </row>
    <row r="12" spans="1:16" ht="15" customHeight="1">
      <c r="A12" s="19" t="s">
        <v>150</v>
      </c>
      <c r="B12" s="25">
        <v>7</v>
      </c>
      <c r="C12" s="25"/>
      <c r="D12" s="37"/>
      <c r="E12" s="37"/>
      <c r="F12" s="37"/>
      <c r="I12" s="45"/>
      <c r="N12" s="2"/>
      <c r="O12" s="2"/>
    </row>
    <row r="13" spans="1:16" ht="15" customHeight="1">
      <c r="A13" s="19" t="s">
        <v>98</v>
      </c>
      <c r="B13" s="37"/>
      <c r="C13" s="37"/>
      <c r="D13" s="37"/>
      <c r="E13" s="37">
        <v>2</v>
      </c>
      <c r="F13" s="37"/>
      <c r="N13" s="2"/>
      <c r="O13" s="2"/>
    </row>
    <row r="14" spans="1:16" ht="15" customHeight="1">
      <c r="A14" s="19" t="s">
        <v>89</v>
      </c>
      <c r="B14" s="37"/>
      <c r="C14" s="37"/>
      <c r="D14" s="37">
        <v>1</v>
      </c>
      <c r="E14" s="37"/>
      <c r="F14" s="37"/>
      <c r="N14" s="2"/>
      <c r="O14" s="2"/>
    </row>
    <row r="15" spans="1:16" ht="15" customHeight="1">
      <c r="A15" s="19" t="s">
        <v>86</v>
      </c>
      <c r="B15" s="25">
        <v>2</v>
      </c>
      <c r="C15" s="25">
        <v>1</v>
      </c>
      <c r="D15" s="37"/>
      <c r="E15" s="37">
        <v>1</v>
      </c>
      <c r="F15" s="37">
        <v>1</v>
      </c>
      <c r="N15" s="2"/>
      <c r="O15" s="2"/>
    </row>
    <row r="16" spans="1:16" ht="15" customHeight="1">
      <c r="A16" s="19" t="s">
        <v>74</v>
      </c>
      <c r="B16" s="37"/>
      <c r="C16" s="37"/>
      <c r="D16" s="37"/>
      <c r="E16" s="37"/>
      <c r="F16" s="37"/>
      <c r="N16" s="2"/>
      <c r="O16" s="2"/>
    </row>
    <row r="17" spans="1:15" ht="15" customHeight="1">
      <c r="A17" s="19" t="s">
        <v>76</v>
      </c>
      <c r="B17" s="37"/>
      <c r="C17" s="37"/>
      <c r="D17" s="37"/>
      <c r="E17" s="37"/>
      <c r="F17" s="37"/>
      <c r="N17" s="2"/>
      <c r="O17" s="2"/>
    </row>
    <row r="18" spans="1:15" ht="15" customHeight="1">
      <c r="A18" s="19" t="s">
        <v>77</v>
      </c>
      <c r="B18" s="37"/>
      <c r="C18" s="37"/>
      <c r="D18" s="37"/>
      <c r="E18" s="37"/>
      <c r="F18" s="37"/>
      <c r="N18" s="2"/>
      <c r="O18" s="2"/>
    </row>
    <row r="19" spans="1:15" ht="15" customHeight="1">
      <c r="A19" s="19" t="s">
        <v>80</v>
      </c>
      <c r="B19" s="25">
        <v>60</v>
      </c>
      <c r="C19" s="25">
        <v>37</v>
      </c>
      <c r="D19" s="37">
        <v>215</v>
      </c>
      <c r="E19" s="37">
        <v>119</v>
      </c>
      <c r="F19" s="37">
        <v>95</v>
      </c>
      <c r="N19" s="2"/>
      <c r="O19" s="2"/>
    </row>
    <row r="20" spans="1:15" ht="15" customHeight="1">
      <c r="A20" s="19" t="s">
        <v>82</v>
      </c>
      <c r="B20" s="25">
        <v>84</v>
      </c>
      <c r="C20" s="25">
        <v>116</v>
      </c>
      <c r="D20" s="37">
        <v>87</v>
      </c>
      <c r="E20" s="37">
        <v>95</v>
      </c>
      <c r="F20" s="37">
        <v>97</v>
      </c>
      <c r="I20" s="45"/>
      <c r="N20" s="2"/>
      <c r="O20" s="2"/>
    </row>
    <row r="21" spans="1:15" ht="15" customHeight="1">
      <c r="A21" s="19" t="s">
        <v>144</v>
      </c>
      <c r="B21" s="27"/>
      <c r="C21" s="27">
        <v>1</v>
      </c>
      <c r="D21" s="27">
        <v>2</v>
      </c>
      <c r="E21" s="27">
        <v>1</v>
      </c>
      <c r="F21" s="27"/>
      <c r="N21" s="2"/>
      <c r="O21" s="2"/>
    </row>
    <row r="22" spans="1:15" ht="15" customHeight="1">
      <c r="A22" s="19" t="s">
        <v>81</v>
      </c>
      <c r="B22" s="25">
        <v>155</v>
      </c>
      <c r="C22" s="25">
        <v>211</v>
      </c>
      <c r="D22" s="37">
        <v>227</v>
      </c>
      <c r="E22" s="37">
        <v>369</v>
      </c>
      <c r="F22" s="37">
        <v>240</v>
      </c>
      <c r="G22" s="37"/>
      <c r="N22" s="2"/>
      <c r="O22" s="2"/>
    </row>
    <row r="23" spans="1:15" ht="15" customHeight="1">
      <c r="A23" s="19" t="s">
        <v>145</v>
      </c>
      <c r="B23" s="28"/>
      <c r="C23" s="28"/>
      <c r="D23" s="27"/>
      <c r="E23" s="27">
        <v>1</v>
      </c>
      <c r="F23" s="27"/>
      <c r="G23" s="37"/>
      <c r="N23" s="2"/>
      <c r="O23" s="2"/>
    </row>
    <row r="24" spans="1:15" ht="15" customHeight="1">
      <c r="A24" s="19" t="s">
        <v>83</v>
      </c>
      <c r="B24" s="25">
        <v>290</v>
      </c>
      <c r="C24" s="25">
        <v>232</v>
      </c>
      <c r="D24" s="37">
        <v>303</v>
      </c>
      <c r="E24" s="37">
        <v>412</v>
      </c>
      <c r="F24" s="37">
        <v>313</v>
      </c>
      <c r="N24" s="2"/>
      <c r="O24" s="2"/>
    </row>
    <row r="25" spans="1:15" ht="15" customHeight="1">
      <c r="A25" s="19" t="s">
        <v>84</v>
      </c>
      <c r="B25" s="25">
        <v>100</v>
      </c>
      <c r="C25" s="25">
        <v>90</v>
      </c>
      <c r="D25" s="37">
        <v>94</v>
      </c>
      <c r="E25" s="37">
        <v>132</v>
      </c>
      <c r="F25" s="37">
        <v>85</v>
      </c>
      <c r="N25" s="2"/>
      <c r="O25" s="2"/>
    </row>
    <row r="26" spans="1:15" ht="15" customHeight="1">
      <c r="A26" s="19" t="s">
        <v>87</v>
      </c>
      <c r="B26" s="25">
        <v>62</v>
      </c>
      <c r="C26" s="25"/>
      <c r="D26" s="37"/>
      <c r="E26" s="37"/>
      <c r="F26" s="37"/>
      <c r="N26" s="2"/>
      <c r="O26" s="2"/>
    </row>
    <row r="27" spans="1:15" ht="15" customHeight="1">
      <c r="A27" s="19" t="s">
        <v>85</v>
      </c>
      <c r="B27" s="25">
        <v>4</v>
      </c>
      <c r="C27" s="25">
        <v>509</v>
      </c>
      <c r="D27" s="37">
        <v>5</v>
      </c>
      <c r="E27" s="37">
        <v>4</v>
      </c>
      <c r="F27" s="37">
        <v>4</v>
      </c>
      <c r="N27" s="2"/>
      <c r="O27" s="2"/>
    </row>
    <row r="28" spans="1:15" ht="15" customHeight="1">
      <c r="A28" s="19" t="s">
        <v>149</v>
      </c>
      <c r="B28" s="37"/>
      <c r="C28" s="37"/>
      <c r="D28" s="37"/>
      <c r="E28" s="37"/>
      <c r="F28" s="37">
        <v>2</v>
      </c>
      <c r="N28" s="2"/>
      <c r="O28" s="2"/>
    </row>
    <row r="29" spans="1:15" ht="15" customHeight="1">
      <c r="A29" s="19" t="s">
        <v>88</v>
      </c>
      <c r="B29" s="25">
        <v>2</v>
      </c>
      <c r="C29" s="25">
        <v>2</v>
      </c>
      <c r="D29" s="37">
        <v>1</v>
      </c>
      <c r="E29" s="37">
        <v>3</v>
      </c>
      <c r="F29" s="37">
        <v>2</v>
      </c>
      <c r="N29" s="2"/>
      <c r="O29" s="2"/>
    </row>
    <row r="30" spans="1:15" ht="15" customHeight="1">
      <c r="A30" s="19" t="s">
        <v>90</v>
      </c>
      <c r="B30" s="37">
        <v>5</v>
      </c>
      <c r="C30" s="37"/>
      <c r="D30" s="37"/>
      <c r="E30" s="37"/>
      <c r="F30" s="37"/>
      <c r="N30" s="2"/>
      <c r="O30" s="2"/>
    </row>
    <row r="31" spans="1:15" ht="15" customHeight="1">
      <c r="A31" s="22" t="s">
        <v>91</v>
      </c>
      <c r="B31" s="37"/>
      <c r="C31" s="37"/>
      <c r="D31" s="37"/>
      <c r="E31" s="37"/>
      <c r="F31" s="37"/>
      <c r="N31" s="2"/>
      <c r="O31" s="2"/>
    </row>
    <row r="32" spans="1:15" ht="15" customHeight="1">
      <c r="A32" s="19" t="s">
        <v>92</v>
      </c>
      <c r="B32" s="37"/>
      <c r="C32" s="37"/>
      <c r="D32" s="37"/>
      <c r="E32" s="37"/>
      <c r="F32" s="37"/>
      <c r="N32" s="2"/>
      <c r="O32" s="2"/>
    </row>
    <row r="33" spans="1:16" ht="15" customHeight="1">
      <c r="A33" s="19" t="s">
        <v>93</v>
      </c>
      <c r="B33" s="37">
        <v>1</v>
      </c>
      <c r="C33" s="37"/>
      <c r="D33" s="37">
        <v>1</v>
      </c>
      <c r="E33" s="37"/>
      <c r="F33" s="37"/>
      <c r="N33" s="2"/>
      <c r="O33" s="2"/>
    </row>
    <row r="34" spans="1:16" ht="15" customHeight="1">
      <c r="A34" s="19" t="s">
        <v>94</v>
      </c>
      <c r="B34" s="37"/>
      <c r="C34" s="37"/>
      <c r="D34" s="37"/>
      <c r="E34" s="37"/>
      <c r="F34" s="37">
        <v>1</v>
      </c>
      <c r="N34" s="2"/>
      <c r="O34" s="2"/>
    </row>
    <row r="35" spans="1:16" ht="15" customHeight="1">
      <c r="A35" s="19" t="s">
        <v>95</v>
      </c>
      <c r="B35" s="25"/>
      <c r="C35" s="25">
        <v>28</v>
      </c>
      <c r="D35" s="37">
        <v>9</v>
      </c>
      <c r="E35" s="37">
        <v>16</v>
      </c>
      <c r="F35" s="37">
        <v>66</v>
      </c>
      <c r="N35" s="2"/>
      <c r="O35" s="2"/>
    </row>
    <row r="36" spans="1:16" ht="15" customHeight="1">
      <c r="A36" s="19" t="s">
        <v>96</v>
      </c>
      <c r="B36" s="37"/>
      <c r="C36" s="37">
        <v>1</v>
      </c>
      <c r="D36" s="37"/>
      <c r="E36" s="15">
        <v>4</v>
      </c>
      <c r="F36" s="37"/>
      <c r="N36" s="2"/>
      <c r="O36" s="2"/>
    </row>
    <row r="37" spans="1:16" ht="15" customHeight="1">
      <c r="A37" s="19" t="s">
        <v>97</v>
      </c>
      <c r="B37" s="37">
        <v>4</v>
      </c>
      <c r="C37" s="37">
        <v>5</v>
      </c>
      <c r="D37" s="37">
        <v>6</v>
      </c>
      <c r="E37" s="15">
        <v>23</v>
      </c>
      <c r="F37" s="37">
        <v>28</v>
      </c>
      <c r="N37" s="2"/>
      <c r="O37" s="2"/>
    </row>
    <row r="38" spans="1:16" ht="15" customHeight="1">
      <c r="A38" s="19" t="s">
        <v>138</v>
      </c>
      <c r="B38" s="37"/>
      <c r="C38" s="37"/>
      <c r="D38" s="37"/>
      <c r="E38" s="15"/>
      <c r="F38" s="37">
        <v>2</v>
      </c>
      <c r="N38" s="2"/>
      <c r="O38" s="2"/>
    </row>
    <row r="39" spans="1:16" ht="15" customHeight="1">
      <c r="A39" s="19" t="s">
        <v>99</v>
      </c>
      <c r="C39" s="4">
        <v>1</v>
      </c>
      <c r="N39" s="2"/>
      <c r="O39" s="2"/>
    </row>
    <row r="40" spans="1:16">
      <c r="N40" s="2"/>
      <c r="O40" s="2"/>
    </row>
    <row r="41" spans="1:16">
      <c r="N41" s="2"/>
      <c r="O41" s="2"/>
    </row>
    <row r="42" spans="1:16">
      <c r="M42" s="46"/>
      <c r="N42" s="23"/>
      <c r="O42" s="47"/>
      <c r="P42" s="48"/>
    </row>
    <row r="43" spans="1:16">
      <c r="M43" s="46"/>
      <c r="N43" s="23"/>
      <c r="O43" s="47"/>
      <c r="P43" s="48"/>
    </row>
    <row r="44" spans="1:16">
      <c r="M44" s="46"/>
      <c r="N44" s="23"/>
      <c r="O44" s="47"/>
      <c r="P44" s="46"/>
    </row>
  </sheetData>
  <mergeCells count="1">
    <mergeCell ref="A1:E1"/>
  </mergeCells>
  <pageMargins left="0.7" right="0.7" top="0.75" bottom="0.75" header="0.3" footer="0.3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activeCell="A12" sqref="A12"/>
    </sheetView>
  </sheetViews>
  <sheetFormatPr defaultColWidth="5.85546875" defaultRowHeight="12.75"/>
  <cols>
    <col min="1" max="1" width="20.5703125" style="236" customWidth="1"/>
    <col min="2" max="2" width="8.28515625" style="236" customWidth="1"/>
    <col min="3" max="3" width="9.7109375" style="236" customWidth="1"/>
    <col min="4" max="4" width="9.42578125" style="236" customWidth="1"/>
    <col min="5" max="5" width="8.42578125" style="236" customWidth="1"/>
    <col min="6" max="6" width="9" style="236" customWidth="1"/>
    <col min="7" max="8" width="8.7109375" style="236" customWidth="1"/>
    <col min="9" max="9" width="7.85546875" style="236" customWidth="1"/>
    <col min="10" max="10" width="10" style="236" customWidth="1"/>
    <col min="11" max="11" width="7.140625" style="236" customWidth="1"/>
    <col min="12" max="12" width="8.5703125" style="236" bestFit="1" customWidth="1"/>
    <col min="13" max="13" width="12.28515625" style="236" customWidth="1"/>
    <col min="14" max="14" width="8.85546875" style="236" customWidth="1"/>
    <col min="15" max="252" width="9.140625" style="236" customWidth="1"/>
    <col min="253" max="253" width="5.85546875" style="236"/>
    <col min="254" max="254" width="20.5703125" style="236" customWidth="1"/>
    <col min="255" max="255" width="8.28515625" style="236" customWidth="1"/>
    <col min="256" max="256" width="9.7109375" style="236" customWidth="1"/>
    <col min="257" max="257" width="9.42578125" style="236" customWidth="1"/>
    <col min="258" max="258" width="7.85546875" style="236" customWidth="1"/>
    <col min="259" max="259" width="9" style="236" customWidth="1"/>
    <col min="260" max="261" width="8.7109375" style="236" customWidth="1"/>
    <col min="262" max="262" width="7.85546875" style="236" customWidth="1"/>
    <col min="263" max="263" width="10" style="236" customWidth="1"/>
    <col min="264" max="264" width="7.140625" style="236" customWidth="1"/>
    <col min="265" max="265" width="8.5703125" style="236" bestFit="1" customWidth="1"/>
    <col min="266" max="266" width="12.28515625" style="236" customWidth="1"/>
    <col min="267" max="267" width="7.7109375" style="236" customWidth="1"/>
    <col min="268" max="268" width="0.140625" style="236" customWidth="1"/>
    <col min="269" max="269" width="9.85546875" style="236" customWidth="1"/>
    <col min="270" max="270" width="8.85546875" style="236" customWidth="1"/>
    <col min="271" max="508" width="9.140625" style="236" customWidth="1"/>
    <col min="509" max="509" width="5.85546875" style="236"/>
    <col min="510" max="510" width="20.5703125" style="236" customWidth="1"/>
    <col min="511" max="511" width="8.28515625" style="236" customWidth="1"/>
    <col min="512" max="512" width="9.7109375" style="236" customWidth="1"/>
    <col min="513" max="513" width="9.42578125" style="236" customWidth="1"/>
    <col min="514" max="514" width="7.85546875" style="236" customWidth="1"/>
    <col min="515" max="515" width="9" style="236" customWidth="1"/>
    <col min="516" max="517" width="8.7109375" style="236" customWidth="1"/>
    <col min="518" max="518" width="7.85546875" style="236" customWidth="1"/>
    <col min="519" max="519" width="10" style="236" customWidth="1"/>
    <col min="520" max="520" width="7.140625" style="236" customWidth="1"/>
    <col min="521" max="521" width="8.5703125" style="236" bestFit="1" customWidth="1"/>
    <col min="522" max="522" width="12.28515625" style="236" customWidth="1"/>
    <col min="523" max="523" width="7.7109375" style="236" customWidth="1"/>
    <col min="524" max="524" width="0.140625" style="236" customWidth="1"/>
    <col min="525" max="525" width="9.85546875" style="236" customWidth="1"/>
    <col min="526" max="526" width="8.85546875" style="236" customWidth="1"/>
    <col min="527" max="764" width="9.140625" style="236" customWidth="1"/>
    <col min="765" max="765" width="5.85546875" style="236"/>
    <col min="766" max="766" width="20.5703125" style="236" customWidth="1"/>
    <col min="767" max="767" width="8.28515625" style="236" customWidth="1"/>
    <col min="768" max="768" width="9.7109375" style="236" customWidth="1"/>
    <col min="769" max="769" width="9.42578125" style="236" customWidth="1"/>
    <col min="770" max="770" width="7.85546875" style="236" customWidth="1"/>
    <col min="771" max="771" width="9" style="236" customWidth="1"/>
    <col min="772" max="773" width="8.7109375" style="236" customWidth="1"/>
    <col min="774" max="774" width="7.85546875" style="236" customWidth="1"/>
    <col min="775" max="775" width="10" style="236" customWidth="1"/>
    <col min="776" max="776" width="7.140625" style="236" customWidth="1"/>
    <col min="777" max="777" width="8.5703125" style="236" bestFit="1" customWidth="1"/>
    <col min="778" max="778" width="12.28515625" style="236" customWidth="1"/>
    <col min="779" max="779" width="7.7109375" style="236" customWidth="1"/>
    <col min="780" max="780" width="0.140625" style="236" customWidth="1"/>
    <col min="781" max="781" width="9.85546875" style="236" customWidth="1"/>
    <col min="782" max="782" width="8.85546875" style="236" customWidth="1"/>
    <col min="783" max="1020" width="9.140625" style="236" customWidth="1"/>
    <col min="1021" max="1021" width="5.85546875" style="236"/>
    <col min="1022" max="1022" width="20.5703125" style="236" customWidth="1"/>
    <col min="1023" max="1023" width="8.28515625" style="236" customWidth="1"/>
    <col min="1024" max="1024" width="9.7109375" style="236" customWidth="1"/>
    <col min="1025" max="1025" width="9.42578125" style="236" customWidth="1"/>
    <col min="1026" max="1026" width="7.85546875" style="236" customWidth="1"/>
    <col min="1027" max="1027" width="9" style="236" customWidth="1"/>
    <col min="1028" max="1029" width="8.7109375" style="236" customWidth="1"/>
    <col min="1030" max="1030" width="7.85546875" style="236" customWidth="1"/>
    <col min="1031" max="1031" width="10" style="236" customWidth="1"/>
    <col min="1032" max="1032" width="7.140625" style="236" customWidth="1"/>
    <col min="1033" max="1033" width="8.5703125" style="236" bestFit="1" customWidth="1"/>
    <col min="1034" max="1034" width="12.28515625" style="236" customWidth="1"/>
    <col min="1035" max="1035" width="7.7109375" style="236" customWidth="1"/>
    <col min="1036" max="1036" width="0.140625" style="236" customWidth="1"/>
    <col min="1037" max="1037" width="9.85546875" style="236" customWidth="1"/>
    <col min="1038" max="1038" width="8.85546875" style="236" customWidth="1"/>
    <col min="1039" max="1276" width="9.140625" style="236" customWidth="1"/>
    <col min="1277" max="1277" width="5.85546875" style="236"/>
    <col min="1278" max="1278" width="20.5703125" style="236" customWidth="1"/>
    <col min="1279" max="1279" width="8.28515625" style="236" customWidth="1"/>
    <col min="1280" max="1280" width="9.7109375" style="236" customWidth="1"/>
    <col min="1281" max="1281" width="9.42578125" style="236" customWidth="1"/>
    <col min="1282" max="1282" width="7.85546875" style="236" customWidth="1"/>
    <col min="1283" max="1283" width="9" style="236" customWidth="1"/>
    <col min="1284" max="1285" width="8.7109375" style="236" customWidth="1"/>
    <col min="1286" max="1286" width="7.85546875" style="236" customWidth="1"/>
    <col min="1287" max="1287" width="10" style="236" customWidth="1"/>
    <col min="1288" max="1288" width="7.140625" style="236" customWidth="1"/>
    <col min="1289" max="1289" width="8.5703125" style="236" bestFit="1" customWidth="1"/>
    <col min="1290" max="1290" width="12.28515625" style="236" customWidth="1"/>
    <col min="1291" max="1291" width="7.7109375" style="236" customWidth="1"/>
    <col min="1292" max="1292" width="0.140625" style="236" customWidth="1"/>
    <col min="1293" max="1293" width="9.85546875" style="236" customWidth="1"/>
    <col min="1294" max="1294" width="8.85546875" style="236" customWidth="1"/>
    <col min="1295" max="1532" width="9.140625" style="236" customWidth="1"/>
    <col min="1533" max="1533" width="5.85546875" style="236"/>
    <col min="1534" max="1534" width="20.5703125" style="236" customWidth="1"/>
    <col min="1535" max="1535" width="8.28515625" style="236" customWidth="1"/>
    <col min="1536" max="1536" width="9.7109375" style="236" customWidth="1"/>
    <col min="1537" max="1537" width="9.42578125" style="236" customWidth="1"/>
    <col min="1538" max="1538" width="7.85546875" style="236" customWidth="1"/>
    <col min="1539" max="1539" width="9" style="236" customWidth="1"/>
    <col min="1540" max="1541" width="8.7109375" style="236" customWidth="1"/>
    <col min="1542" max="1542" width="7.85546875" style="236" customWidth="1"/>
    <col min="1543" max="1543" width="10" style="236" customWidth="1"/>
    <col min="1544" max="1544" width="7.140625" style="236" customWidth="1"/>
    <col min="1545" max="1545" width="8.5703125" style="236" bestFit="1" customWidth="1"/>
    <col min="1546" max="1546" width="12.28515625" style="236" customWidth="1"/>
    <col min="1547" max="1547" width="7.7109375" style="236" customWidth="1"/>
    <col min="1548" max="1548" width="0.140625" style="236" customWidth="1"/>
    <col min="1549" max="1549" width="9.85546875" style="236" customWidth="1"/>
    <col min="1550" max="1550" width="8.85546875" style="236" customWidth="1"/>
    <col min="1551" max="1788" width="9.140625" style="236" customWidth="1"/>
    <col min="1789" max="1789" width="5.85546875" style="236"/>
    <col min="1790" max="1790" width="20.5703125" style="236" customWidth="1"/>
    <col min="1791" max="1791" width="8.28515625" style="236" customWidth="1"/>
    <col min="1792" max="1792" width="9.7109375" style="236" customWidth="1"/>
    <col min="1793" max="1793" width="9.42578125" style="236" customWidth="1"/>
    <col min="1794" max="1794" width="7.85546875" style="236" customWidth="1"/>
    <col min="1795" max="1795" width="9" style="236" customWidth="1"/>
    <col min="1796" max="1797" width="8.7109375" style="236" customWidth="1"/>
    <col min="1798" max="1798" width="7.85546875" style="236" customWidth="1"/>
    <col min="1799" max="1799" width="10" style="236" customWidth="1"/>
    <col min="1800" max="1800" width="7.140625" style="236" customWidth="1"/>
    <col min="1801" max="1801" width="8.5703125" style="236" bestFit="1" customWidth="1"/>
    <col min="1802" max="1802" width="12.28515625" style="236" customWidth="1"/>
    <col min="1803" max="1803" width="7.7109375" style="236" customWidth="1"/>
    <col min="1804" max="1804" width="0.140625" style="236" customWidth="1"/>
    <col min="1805" max="1805" width="9.85546875" style="236" customWidth="1"/>
    <col min="1806" max="1806" width="8.85546875" style="236" customWidth="1"/>
    <col min="1807" max="2044" width="9.140625" style="236" customWidth="1"/>
    <col min="2045" max="2045" width="5.85546875" style="236"/>
    <col min="2046" max="2046" width="20.5703125" style="236" customWidth="1"/>
    <col min="2047" max="2047" width="8.28515625" style="236" customWidth="1"/>
    <col min="2048" max="2048" width="9.7109375" style="236" customWidth="1"/>
    <col min="2049" max="2049" width="9.42578125" style="236" customWidth="1"/>
    <col min="2050" max="2050" width="7.85546875" style="236" customWidth="1"/>
    <col min="2051" max="2051" width="9" style="236" customWidth="1"/>
    <col min="2052" max="2053" width="8.7109375" style="236" customWidth="1"/>
    <col min="2054" max="2054" width="7.85546875" style="236" customWidth="1"/>
    <col min="2055" max="2055" width="10" style="236" customWidth="1"/>
    <col min="2056" max="2056" width="7.140625" style="236" customWidth="1"/>
    <col min="2057" max="2057" width="8.5703125" style="236" bestFit="1" customWidth="1"/>
    <col min="2058" max="2058" width="12.28515625" style="236" customWidth="1"/>
    <col min="2059" max="2059" width="7.7109375" style="236" customWidth="1"/>
    <col min="2060" max="2060" width="0.140625" style="236" customWidth="1"/>
    <col min="2061" max="2061" width="9.85546875" style="236" customWidth="1"/>
    <col min="2062" max="2062" width="8.85546875" style="236" customWidth="1"/>
    <col min="2063" max="2300" width="9.140625" style="236" customWidth="1"/>
    <col min="2301" max="2301" width="5.85546875" style="236"/>
    <col min="2302" max="2302" width="20.5703125" style="236" customWidth="1"/>
    <col min="2303" max="2303" width="8.28515625" style="236" customWidth="1"/>
    <col min="2304" max="2304" width="9.7109375" style="236" customWidth="1"/>
    <col min="2305" max="2305" width="9.42578125" style="236" customWidth="1"/>
    <col min="2306" max="2306" width="7.85546875" style="236" customWidth="1"/>
    <col min="2307" max="2307" width="9" style="236" customWidth="1"/>
    <col min="2308" max="2309" width="8.7109375" style="236" customWidth="1"/>
    <col min="2310" max="2310" width="7.85546875" style="236" customWidth="1"/>
    <col min="2311" max="2311" width="10" style="236" customWidth="1"/>
    <col min="2312" max="2312" width="7.140625" style="236" customWidth="1"/>
    <col min="2313" max="2313" width="8.5703125" style="236" bestFit="1" customWidth="1"/>
    <col min="2314" max="2314" width="12.28515625" style="236" customWidth="1"/>
    <col min="2315" max="2315" width="7.7109375" style="236" customWidth="1"/>
    <col min="2316" max="2316" width="0.140625" style="236" customWidth="1"/>
    <col min="2317" max="2317" width="9.85546875" style="236" customWidth="1"/>
    <col min="2318" max="2318" width="8.85546875" style="236" customWidth="1"/>
    <col min="2319" max="2556" width="9.140625" style="236" customWidth="1"/>
    <col min="2557" max="2557" width="5.85546875" style="236"/>
    <col min="2558" max="2558" width="20.5703125" style="236" customWidth="1"/>
    <col min="2559" max="2559" width="8.28515625" style="236" customWidth="1"/>
    <col min="2560" max="2560" width="9.7109375" style="236" customWidth="1"/>
    <col min="2561" max="2561" width="9.42578125" style="236" customWidth="1"/>
    <col min="2562" max="2562" width="7.85546875" style="236" customWidth="1"/>
    <col min="2563" max="2563" width="9" style="236" customWidth="1"/>
    <col min="2564" max="2565" width="8.7109375" style="236" customWidth="1"/>
    <col min="2566" max="2566" width="7.85546875" style="236" customWidth="1"/>
    <col min="2567" max="2567" width="10" style="236" customWidth="1"/>
    <col min="2568" max="2568" width="7.140625" style="236" customWidth="1"/>
    <col min="2569" max="2569" width="8.5703125" style="236" bestFit="1" customWidth="1"/>
    <col min="2570" max="2570" width="12.28515625" style="236" customWidth="1"/>
    <col min="2571" max="2571" width="7.7109375" style="236" customWidth="1"/>
    <col min="2572" max="2572" width="0.140625" style="236" customWidth="1"/>
    <col min="2573" max="2573" width="9.85546875" style="236" customWidth="1"/>
    <col min="2574" max="2574" width="8.85546875" style="236" customWidth="1"/>
    <col min="2575" max="2812" width="9.140625" style="236" customWidth="1"/>
    <col min="2813" max="2813" width="5.85546875" style="236"/>
    <col min="2814" max="2814" width="20.5703125" style="236" customWidth="1"/>
    <col min="2815" max="2815" width="8.28515625" style="236" customWidth="1"/>
    <col min="2816" max="2816" width="9.7109375" style="236" customWidth="1"/>
    <col min="2817" max="2817" width="9.42578125" style="236" customWidth="1"/>
    <col min="2818" max="2818" width="7.85546875" style="236" customWidth="1"/>
    <col min="2819" max="2819" width="9" style="236" customWidth="1"/>
    <col min="2820" max="2821" width="8.7109375" style="236" customWidth="1"/>
    <col min="2822" max="2822" width="7.85546875" style="236" customWidth="1"/>
    <col min="2823" max="2823" width="10" style="236" customWidth="1"/>
    <col min="2824" max="2824" width="7.140625" style="236" customWidth="1"/>
    <col min="2825" max="2825" width="8.5703125" style="236" bestFit="1" customWidth="1"/>
    <col min="2826" max="2826" width="12.28515625" style="236" customWidth="1"/>
    <col min="2827" max="2827" width="7.7109375" style="236" customWidth="1"/>
    <col min="2828" max="2828" width="0.140625" style="236" customWidth="1"/>
    <col min="2829" max="2829" width="9.85546875" style="236" customWidth="1"/>
    <col min="2830" max="2830" width="8.85546875" style="236" customWidth="1"/>
    <col min="2831" max="3068" width="9.140625" style="236" customWidth="1"/>
    <col min="3069" max="3069" width="5.85546875" style="236"/>
    <col min="3070" max="3070" width="20.5703125" style="236" customWidth="1"/>
    <col min="3071" max="3071" width="8.28515625" style="236" customWidth="1"/>
    <col min="3072" max="3072" width="9.7109375" style="236" customWidth="1"/>
    <col min="3073" max="3073" width="9.42578125" style="236" customWidth="1"/>
    <col min="3074" max="3074" width="7.85546875" style="236" customWidth="1"/>
    <col min="3075" max="3075" width="9" style="236" customWidth="1"/>
    <col min="3076" max="3077" width="8.7109375" style="236" customWidth="1"/>
    <col min="3078" max="3078" width="7.85546875" style="236" customWidth="1"/>
    <col min="3079" max="3079" width="10" style="236" customWidth="1"/>
    <col min="3080" max="3080" width="7.140625" style="236" customWidth="1"/>
    <col min="3081" max="3081" width="8.5703125" style="236" bestFit="1" customWidth="1"/>
    <col min="3082" max="3082" width="12.28515625" style="236" customWidth="1"/>
    <col min="3083" max="3083" width="7.7109375" style="236" customWidth="1"/>
    <col min="3084" max="3084" width="0.140625" style="236" customWidth="1"/>
    <col min="3085" max="3085" width="9.85546875" style="236" customWidth="1"/>
    <col min="3086" max="3086" width="8.85546875" style="236" customWidth="1"/>
    <col min="3087" max="3324" width="9.140625" style="236" customWidth="1"/>
    <col min="3325" max="3325" width="5.85546875" style="236"/>
    <col min="3326" max="3326" width="20.5703125" style="236" customWidth="1"/>
    <col min="3327" max="3327" width="8.28515625" style="236" customWidth="1"/>
    <col min="3328" max="3328" width="9.7109375" style="236" customWidth="1"/>
    <col min="3329" max="3329" width="9.42578125" style="236" customWidth="1"/>
    <col min="3330" max="3330" width="7.85546875" style="236" customWidth="1"/>
    <col min="3331" max="3331" width="9" style="236" customWidth="1"/>
    <col min="3332" max="3333" width="8.7109375" style="236" customWidth="1"/>
    <col min="3334" max="3334" width="7.85546875" style="236" customWidth="1"/>
    <col min="3335" max="3335" width="10" style="236" customWidth="1"/>
    <col min="3336" max="3336" width="7.140625" style="236" customWidth="1"/>
    <col min="3337" max="3337" width="8.5703125" style="236" bestFit="1" customWidth="1"/>
    <col min="3338" max="3338" width="12.28515625" style="236" customWidth="1"/>
    <col min="3339" max="3339" width="7.7109375" style="236" customWidth="1"/>
    <col min="3340" max="3340" width="0.140625" style="236" customWidth="1"/>
    <col min="3341" max="3341" width="9.85546875" style="236" customWidth="1"/>
    <col min="3342" max="3342" width="8.85546875" style="236" customWidth="1"/>
    <col min="3343" max="3580" width="9.140625" style="236" customWidth="1"/>
    <col min="3581" max="3581" width="5.85546875" style="236"/>
    <col min="3582" max="3582" width="20.5703125" style="236" customWidth="1"/>
    <col min="3583" max="3583" width="8.28515625" style="236" customWidth="1"/>
    <col min="3584" max="3584" width="9.7109375" style="236" customWidth="1"/>
    <col min="3585" max="3585" width="9.42578125" style="236" customWidth="1"/>
    <col min="3586" max="3586" width="7.85546875" style="236" customWidth="1"/>
    <col min="3587" max="3587" width="9" style="236" customWidth="1"/>
    <col min="3588" max="3589" width="8.7109375" style="236" customWidth="1"/>
    <col min="3590" max="3590" width="7.85546875" style="236" customWidth="1"/>
    <col min="3591" max="3591" width="10" style="236" customWidth="1"/>
    <col min="3592" max="3592" width="7.140625" style="236" customWidth="1"/>
    <col min="3593" max="3593" width="8.5703125" style="236" bestFit="1" customWidth="1"/>
    <col min="3594" max="3594" width="12.28515625" style="236" customWidth="1"/>
    <col min="3595" max="3595" width="7.7109375" style="236" customWidth="1"/>
    <col min="3596" max="3596" width="0.140625" style="236" customWidth="1"/>
    <col min="3597" max="3597" width="9.85546875" style="236" customWidth="1"/>
    <col min="3598" max="3598" width="8.85546875" style="236" customWidth="1"/>
    <col min="3599" max="3836" width="9.140625" style="236" customWidth="1"/>
    <col min="3837" max="3837" width="5.85546875" style="236"/>
    <col min="3838" max="3838" width="20.5703125" style="236" customWidth="1"/>
    <col min="3839" max="3839" width="8.28515625" style="236" customWidth="1"/>
    <col min="3840" max="3840" width="9.7109375" style="236" customWidth="1"/>
    <col min="3841" max="3841" width="9.42578125" style="236" customWidth="1"/>
    <col min="3842" max="3842" width="7.85546875" style="236" customWidth="1"/>
    <col min="3843" max="3843" width="9" style="236" customWidth="1"/>
    <col min="3844" max="3845" width="8.7109375" style="236" customWidth="1"/>
    <col min="3846" max="3846" width="7.85546875" style="236" customWidth="1"/>
    <col min="3847" max="3847" width="10" style="236" customWidth="1"/>
    <col min="3848" max="3848" width="7.140625" style="236" customWidth="1"/>
    <col min="3849" max="3849" width="8.5703125" style="236" bestFit="1" customWidth="1"/>
    <col min="3850" max="3850" width="12.28515625" style="236" customWidth="1"/>
    <col min="3851" max="3851" width="7.7109375" style="236" customWidth="1"/>
    <col min="3852" max="3852" width="0.140625" style="236" customWidth="1"/>
    <col min="3853" max="3853" width="9.85546875" style="236" customWidth="1"/>
    <col min="3854" max="3854" width="8.85546875" style="236" customWidth="1"/>
    <col min="3855" max="4092" width="9.140625" style="236" customWidth="1"/>
    <col min="4093" max="4093" width="5.85546875" style="236"/>
    <col min="4094" max="4094" width="20.5703125" style="236" customWidth="1"/>
    <col min="4095" max="4095" width="8.28515625" style="236" customWidth="1"/>
    <col min="4096" max="4096" width="9.7109375" style="236" customWidth="1"/>
    <col min="4097" max="4097" width="9.42578125" style="236" customWidth="1"/>
    <col min="4098" max="4098" width="7.85546875" style="236" customWidth="1"/>
    <col min="4099" max="4099" width="9" style="236" customWidth="1"/>
    <col min="4100" max="4101" width="8.7109375" style="236" customWidth="1"/>
    <col min="4102" max="4102" width="7.85546875" style="236" customWidth="1"/>
    <col min="4103" max="4103" width="10" style="236" customWidth="1"/>
    <col min="4104" max="4104" width="7.140625" style="236" customWidth="1"/>
    <col min="4105" max="4105" width="8.5703125" style="236" bestFit="1" customWidth="1"/>
    <col min="4106" max="4106" width="12.28515625" style="236" customWidth="1"/>
    <col min="4107" max="4107" width="7.7109375" style="236" customWidth="1"/>
    <col min="4108" max="4108" width="0.140625" style="236" customWidth="1"/>
    <col min="4109" max="4109" width="9.85546875" style="236" customWidth="1"/>
    <col min="4110" max="4110" width="8.85546875" style="236" customWidth="1"/>
    <col min="4111" max="4348" width="9.140625" style="236" customWidth="1"/>
    <col min="4349" max="4349" width="5.85546875" style="236"/>
    <col min="4350" max="4350" width="20.5703125" style="236" customWidth="1"/>
    <col min="4351" max="4351" width="8.28515625" style="236" customWidth="1"/>
    <col min="4352" max="4352" width="9.7109375" style="236" customWidth="1"/>
    <col min="4353" max="4353" width="9.42578125" style="236" customWidth="1"/>
    <col min="4354" max="4354" width="7.85546875" style="236" customWidth="1"/>
    <col min="4355" max="4355" width="9" style="236" customWidth="1"/>
    <col min="4356" max="4357" width="8.7109375" style="236" customWidth="1"/>
    <col min="4358" max="4358" width="7.85546875" style="236" customWidth="1"/>
    <col min="4359" max="4359" width="10" style="236" customWidth="1"/>
    <col min="4360" max="4360" width="7.140625" style="236" customWidth="1"/>
    <col min="4361" max="4361" width="8.5703125" style="236" bestFit="1" customWidth="1"/>
    <col min="4362" max="4362" width="12.28515625" style="236" customWidth="1"/>
    <col min="4363" max="4363" width="7.7109375" style="236" customWidth="1"/>
    <col min="4364" max="4364" width="0.140625" style="236" customWidth="1"/>
    <col min="4365" max="4365" width="9.85546875" style="236" customWidth="1"/>
    <col min="4366" max="4366" width="8.85546875" style="236" customWidth="1"/>
    <col min="4367" max="4604" width="9.140625" style="236" customWidth="1"/>
    <col min="4605" max="4605" width="5.85546875" style="236"/>
    <col min="4606" max="4606" width="20.5703125" style="236" customWidth="1"/>
    <col min="4607" max="4607" width="8.28515625" style="236" customWidth="1"/>
    <col min="4608" max="4608" width="9.7109375" style="236" customWidth="1"/>
    <col min="4609" max="4609" width="9.42578125" style="236" customWidth="1"/>
    <col min="4610" max="4610" width="7.85546875" style="236" customWidth="1"/>
    <col min="4611" max="4611" width="9" style="236" customWidth="1"/>
    <col min="4612" max="4613" width="8.7109375" style="236" customWidth="1"/>
    <col min="4614" max="4614" width="7.85546875" style="236" customWidth="1"/>
    <col min="4615" max="4615" width="10" style="236" customWidth="1"/>
    <col min="4616" max="4616" width="7.140625" style="236" customWidth="1"/>
    <col min="4617" max="4617" width="8.5703125" style="236" bestFit="1" customWidth="1"/>
    <col min="4618" max="4618" width="12.28515625" style="236" customWidth="1"/>
    <col min="4619" max="4619" width="7.7109375" style="236" customWidth="1"/>
    <col min="4620" max="4620" width="0.140625" style="236" customWidth="1"/>
    <col min="4621" max="4621" width="9.85546875" style="236" customWidth="1"/>
    <col min="4622" max="4622" width="8.85546875" style="236" customWidth="1"/>
    <col min="4623" max="4860" width="9.140625" style="236" customWidth="1"/>
    <col min="4861" max="4861" width="5.85546875" style="236"/>
    <col min="4862" max="4862" width="20.5703125" style="236" customWidth="1"/>
    <col min="4863" max="4863" width="8.28515625" style="236" customWidth="1"/>
    <col min="4864" max="4864" width="9.7109375" style="236" customWidth="1"/>
    <col min="4865" max="4865" width="9.42578125" style="236" customWidth="1"/>
    <col min="4866" max="4866" width="7.85546875" style="236" customWidth="1"/>
    <col min="4867" max="4867" width="9" style="236" customWidth="1"/>
    <col min="4868" max="4869" width="8.7109375" style="236" customWidth="1"/>
    <col min="4870" max="4870" width="7.85546875" style="236" customWidth="1"/>
    <col min="4871" max="4871" width="10" style="236" customWidth="1"/>
    <col min="4872" max="4872" width="7.140625" style="236" customWidth="1"/>
    <col min="4873" max="4873" width="8.5703125" style="236" bestFit="1" customWidth="1"/>
    <col min="4874" max="4874" width="12.28515625" style="236" customWidth="1"/>
    <col min="4875" max="4875" width="7.7109375" style="236" customWidth="1"/>
    <col min="4876" max="4876" width="0.140625" style="236" customWidth="1"/>
    <col min="4877" max="4877" width="9.85546875" style="236" customWidth="1"/>
    <col min="4878" max="4878" width="8.85546875" style="236" customWidth="1"/>
    <col min="4879" max="5116" width="9.140625" style="236" customWidth="1"/>
    <col min="5117" max="5117" width="5.85546875" style="236"/>
    <col min="5118" max="5118" width="20.5703125" style="236" customWidth="1"/>
    <col min="5119" max="5119" width="8.28515625" style="236" customWidth="1"/>
    <col min="5120" max="5120" width="9.7109375" style="236" customWidth="1"/>
    <col min="5121" max="5121" width="9.42578125" style="236" customWidth="1"/>
    <col min="5122" max="5122" width="7.85546875" style="236" customWidth="1"/>
    <col min="5123" max="5123" width="9" style="236" customWidth="1"/>
    <col min="5124" max="5125" width="8.7109375" style="236" customWidth="1"/>
    <col min="5126" max="5126" width="7.85546875" style="236" customWidth="1"/>
    <col min="5127" max="5127" width="10" style="236" customWidth="1"/>
    <col min="5128" max="5128" width="7.140625" style="236" customWidth="1"/>
    <col min="5129" max="5129" width="8.5703125" style="236" bestFit="1" customWidth="1"/>
    <col min="5130" max="5130" width="12.28515625" style="236" customWidth="1"/>
    <col min="5131" max="5131" width="7.7109375" style="236" customWidth="1"/>
    <col min="5132" max="5132" width="0.140625" style="236" customWidth="1"/>
    <col min="5133" max="5133" width="9.85546875" style="236" customWidth="1"/>
    <col min="5134" max="5134" width="8.85546875" style="236" customWidth="1"/>
    <col min="5135" max="5372" width="9.140625" style="236" customWidth="1"/>
    <col min="5373" max="5373" width="5.85546875" style="236"/>
    <col min="5374" max="5374" width="20.5703125" style="236" customWidth="1"/>
    <col min="5375" max="5375" width="8.28515625" style="236" customWidth="1"/>
    <col min="5376" max="5376" width="9.7109375" style="236" customWidth="1"/>
    <col min="5377" max="5377" width="9.42578125" style="236" customWidth="1"/>
    <col min="5378" max="5378" width="7.85546875" style="236" customWidth="1"/>
    <col min="5379" max="5379" width="9" style="236" customWidth="1"/>
    <col min="5380" max="5381" width="8.7109375" style="236" customWidth="1"/>
    <col min="5382" max="5382" width="7.85546875" style="236" customWidth="1"/>
    <col min="5383" max="5383" width="10" style="236" customWidth="1"/>
    <col min="5384" max="5384" width="7.140625" style="236" customWidth="1"/>
    <col min="5385" max="5385" width="8.5703125" style="236" bestFit="1" customWidth="1"/>
    <col min="5386" max="5386" width="12.28515625" style="236" customWidth="1"/>
    <col min="5387" max="5387" width="7.7109375" style="236" customWidth="1"/>
    <col min="5388" max="5388" width="0.140625" style="236" customWidth="1"/>
    <col min="5389" max="5389" width="9.85546875" style="236" customWidth="1"/>
    <col min="5390" max="5390" width="8.85546875" style="236" customWidth="1"/>
    <col min="5391" max="5628" width="9.140625" style="236" customWidth="1"/>
    <col min="5629" max="5629" width="5.85546875" style="236"/>
    <col min="5630" max="5630" width="20.5703125" style="236" customWidth="1"/>
    <col min="5631" max="5631" width="8.28515625" style="236" customWidth="1"/>
    <col min="5632" max="5632" width="9.7109375" style="236" customWidth="1"/>
    <col min="5633" max="5633" width="9.42578125" style="236" customWidth="1"/>
    <col min="5634" max="5634" width="7.85546875" style="236" customWidth="1"/>
    <col min="5635" max="5635" width="9" style="236" customWidth="1"/>
    <col min="5636" max="5637" width="8.7109375" style="236" customWidth="1"/>
    <col min="5638" max="5638" width="7.85546875" style="236" customWidth="1"/>
    <col min="5639" max="5639" width="10" style="236" customWidth="1"/>
    <col min="5640" max="5640" width="7.140625" style="236" customWidth="1"/>
    <col min="5641" max="5641" width="8.5703125" style="236" bestFit="1" customWidth="1"/>
    <col min="5642" max="5642" width="12.28515625" style="236" customWidth="1"/>
    <col min="5643" max="5643" width="7.7109375" style="236" customWidth="1"/>
    <col min="5644" max="5644" width="0.140625" style="236" customWidth="1"/>
    <col min="5645" max="5645" width="9.85546875" style="236" customWidth="1"/>
    <col min="5646" max="5646" width="8.85546875" style="236" customWidth="1"/>
    <col min="5647" max="5884" width="9.140625" style="236" customWidth="1"/>
    <col min="5885" max="5885" width="5.85546875" style="236"/>
    <col min="5886" max="5886" width="20.5703125" style="236" customWidth="1"/>
    <col min="5887" max="5887" width="8.28515625" style="236" customWidth="1"/>
    <col min="5888" max="5888" width="9.7109375" style="236" customWidth="1"/>
    <col min="5889" max="5889" width="9.42578125" style="236" customWidth="1"/>
    <col min="5890" max="5890" width="7.85546875" style="236" customWidth="1"/>
    <col min="5891" max="5891" width="9" style="236" customWidth="1"/>
    <col min="5892" max="5893" width="8.7109375" style="236" customWidth="1"/>
    <col min="5894" max="5894" width="7.85546875" style="236" customWidth="1"/>
    <col min="5895" max="5895" width="10" style="236" customWidth="1"/>
    <col min="5896" max="5896" width="7.140625" style="236" customWidth="1"/>
    <col min="5897" max="5897" width="8.5703125" style="236" bestFit="1" customWidth="1"/>
    <col min="5898" max="5898" width="12.28515625" style="236" customWidth="1"/>
    <col min="5899" max="5899" width="7.7109375" style="236" customWidth="1"/>
    <col min="5900" max="5900" width="0.140625" style="236" customWidth="1"/>
    <col min="5901" max="5901" width="9.85546875" style="236" customWidth="1"/>
    <col min="5902" max="5902" width="8.85546875" style="236" customWidth="1"/>
    <col min="5903" max="6140" width="9.140625" style="236" customWidth="1"/>
    <col min="6141" max="6141" width="5.85546875" style="236"/>
    <col min="6142" max="6142" width="20.5703125" style="236" customWidth="1"/>
    <col min="6143" max="6143" width="8.28515625" style="236" customWidth="1"/>
    <col min="6144" max="6144" width="9.7109375" style="236" customWidth="1"/>
    <col min="6145" max="6145" width="9.42578125" style="236" customWidth="1"/>
    <col min="6146" max="6146" width="7.85546875" style="236" customWidth="1"/>
    <col min="6147" max="6147" width="9" style="236" customWidth="1"/>
    <col min="6148" max="6149" width="8.7109375" style="236" customWidth="1"/>
    <col min="6150" max="6150" width="7.85546875" style="236" customWidth="1"/>
    <col min="6151" max="6151" width="10" style="236" customWidth="1"/>
    <col min="6152" max="6152" width="7.140625" style="236" customWidth="1"/>
    <col min="6153" max="6153" width="8.5703125" style="236" bestFit="1" customWidth="1"/>
    <col min="6154" max="6154" width="12.28515625" style="236" customWidth="1"/>
    <col min="6155" max="6155" width="7.7109375" style="236" customWidth="1"/>
    <col min="6156" max="6156" width="0.140625" style="236" customWidth="1"/>
    <col min="6157" max="6157" width="9.85546875" style="236" customWidth="1"/>
    <col min="6158" max="6158" width="8.85546875" style="236" customWidth="1"/>
    <col min="6159" max="6396" width="9.140625" style="236" customWidth="1"/>
    <col min="6397" max="6397" width="5.85546875" style="236"/>
    <col min="6398" max="6398" width="20.5703125" style="236" customWidth="1"/>
    <col min="6399" max="6399" width="8.28515625" style="236" customWidth="1"/>
    <col min="6400" max="6400" width="9.7109375" style="236" customWidth="1"/>
    <col min="6401" max="6401" width="9.42578125" style="236" customWidth="1"/>
    <col min="6402" max="6402" width="7.85546875" style="236" customWidth="1"/>
    <col min="6403" max="6403" width="9" style="236" customWidth="1"/>
    <col min="6404" max="6405" width="8.7109375" style="236" customWidth="1"/>
    <col min="6406" max="6406" width="7.85546875" style="236" customWidth="1"/>
    <col min="6407" max="6407" width="10" style="236" customWidth="1"/>
    <col min="6408" max="6408" width="7.140625" style="236" customWidth="1"/>
    <col min="6409" max="6409" width="8.5703125" style="236" bestFit="1" customWidth="1"/>
    <col min="6410" max="6410" width="12.28515625" style="236" customWidth="1"/>
    <col min="6411" max="6411" width="7.7109375" style="236" customWidth="1"/>
    <col min="6412" max="6412" width="0.140625" style="236" customWidth="1"/>
    <col min="6413" max="6413" width="9.85546875" style="236" customWidth="1"/>
    <col min="6414" max="6414" width="8.85546875" style="236" customWidth="1"/>
    <col min="6415" max="6652" width="9.140625" style="236" customWidth="1"/>
    <col min="6653" max="6653" width="5.85546875" style="236"/>
    <col min="6654" max="6654" width="20.5703125" style="236" customWidth="1"/>
    <col min="6655" max="6655" width="8.28515625" style="236" customWidth="1"/>
    <col min="6656" max="6656" width="9.7109375" style="236" customWidth="1"/>
    <col min="6657" max="6657" width="9.42578125" style="236" customWidth="1"/>
    <col min="6658" max="6658" width="7.85546875" style="236" customWidth="1"/>
    <col min="6659" max="6659" width="9" style="236" customWidth="1"/>
    <col min="6660" max="6661" width="8.7109375" style="236" customWidth="1"/>
    <col min="6662" max="6662" width="7.85546875" style="236" customWidth="1"/>
    <col min="6663" max="6663" width="10" style="236" customWidth="1"/>
    <col min="6664" max="6664" width="7.140625" style="236" customWidth="1"/>
    <col min="6665" max="6665" width="8.5703125" style="236" bestFit="1" customWidth="1"/>
    <col min="6666" max="6666" width="12.28515625" style="236" customWidth="1"/>
    <col min="6667" max="6667" width="7.7109375" style="236" customWidth="1"/>
    <col min="6668" max="6668" width="0.140625" style="236" customWidth="1"/>
    <col min="6669" max="6669" width="9.85546875" style="236" customWidth="1"/>
    <col min="6670" max="6670" width="8.85546875" style="236" customWidth="1"/>
    <col min="6671" max="6908" width="9.140625" style="236" customWidth="1"/>
    <col min="6909" max="6909" width="5.85546875" style="236"/>
    <col min="6910" max="6910" width="20.5703125" style="236" customWidth="1"/>
    <col min="6911" max="6911" width="8.28515625" style="236" customWidth="1"/>
    <col min="6912" max="6912" width="9.7109375" style="236" customWidth="1"/>
    <col min="6913" max="6913" width="9.42578125" style="236" customWidth="1"/>
    <col min="6914" max="6914" width="7.85546875" style="236" customWidth="1"/>
    <col min="6915" max="6915" width="9" style="236" customWidth="1"/>
    <col min="6916" max="6917" width="8.7109375" style="236" customWidth="1"/>
    <col min="6918" max="6918" width="7.85546875" style="236" customWidth="1"/>
    <col min="6919" max="6919" width="10" style="236" customWidth="1"/>
    <col min="6920" max="6920" width="7.140625" style="236" customWidth="1"/>
    <col min="6921" max="6921" width="8.5703125" style="236" bestFit="1" customWidth="1"/>
    <col min="6922" max="6922" width="12.28515625" style="236" customWidth="1"/>
    <col min="6923" max="6923" width="7.7109375" style="236" customWidth="1"/>
    <col min="6924" max="6924" width="0.140625" style="236" customWidth="1"/>
    <col min="6925" max="6925" width="9.85546875" style="236" customWidth="1"/>
    <col min="6926" max="6926" width="8.85546875" style="236" customWidth="1"/>
    <col min="6927" max="7164" width="9.140625" style="236" customWidth="1"/>
    <col min="7165" max="7165" width="5.85546875" style="236"/>
    <col min="7166" max="7166" width="20.5703125" style="236" customWidth="1"/>
    <col min="7167" max="7167" width="8.28515625" style="236" customWidth="1"/>
    <col min="7168" max="7168" width="9.7109375" style="236" customWidth="1"/>
    <col min="7169" max="7169" width="9.42578125" style="236" customWidth="1"/>
    <col min="7170" max="7170" width="7.85546875" style="236" customWidth="1"/>
    <col min="7171" max="7171" width="9" style="236" customWidth="1"/>
    <col min="7172" max="7173" width="8.7109375" style="236" customWidth="1"/>
    <col min="7174" max="7174" width="7.85546875" style="236" customWidth="1"/>
    <col min="7175" max="7175" width="10" style="236" customWidth="1"/>
    <col min="7176" max="7176" width="7.140625" style="236" customWidth="1"/>
    <col min="7177" max="7177" width="8.5703125" style="236" bestFit="1" customWidth="1"/>
    <col min="7178" max="7178" width="12.28515625" style="236" customWidth="1"/>
    <col min="7179" max="7179" width="7.7109375" style="236" customWidth="1"/>
    <col min="7180" max="7180" width="0.140625" style="236" customWidth="1"/>
    <col min="7181" max="7181" width="9.85546875" style="236" customWidth="1"/>
    <col min="7182" max="7182" width="8.85546875" style="236" customWidth="1"/>
    <col min="7183" max="7420" width="9.140625" style="236" customWidth="1"/>
    <col min="7421" max="7421" width="5.85546875" style="236"/>
    <col min="7422" max="7422" width="20.5703125" style="236" customWidth="1"/>
    <col min="7423" max="7423" width="8.28515625" style="236" customWidth="1"/>
    <col min="7424" max="7424" width="9.7109375" style="236" customWidth="1"/>
    <col min="7425" max="7425" width="9.42578125" style="236" customWidth="1"/>
    <col min="7426" max="7426" width="7.85546875" style="236" customWidth="1"/>
    <col min="7427" max="7427" width="9" style="236" customWidth="1"/>
    <col min="7428" max="7429" width="8.7109375" style="236" customWidth="1"/>
    <col min="7430" max="7430" width="7.85546875" style="236" customWidth="1"/>
    <col min="7431" max="7431" width="10" style="236" customWidth="1"/>
    <col min="7432" max="7432" width="7.140625" style="236" customWidth="1"/>
    <col min="7433" max="7433" width="8.5703125" style="236" bestFit="1" customWidth="1"/>
    <col min="7434" max="7434" width="12.28515625" style="236" customWidth="1"/>
    <col min="7435" max="7435" width="7.7109375" style="236" customWidth="1"/>
    <col min="7436" max="7436" width="0.140625" style="236" customWidth="1"/>
    <col min="7437" max="7437" width="9.85546875" style="236" customWidth="1"/>
    <col min="7438" max="7438" width="8.85546875" style="236" customWidth="1"/>
    <col min="7439" max="7676" width="9.140625" style="236" customWidth="1"/>
    <col min="7677" max="7677" width="5.85546875" style="236"/>
    <col min="7678" max="7678" width="20.5703125" style="236" customWidth="1"/>
    <col min="7679" max="7679" width="8.28515625" style="236" customWidth="1"/>
    <col min="7680" max="7680" width="9.7109375" style="236" customWidth="1"/>
    <col min="7681" max="7681" width="9.42578125" style="236" customWidth="1"/>
    <col min="7682" max="7682" width="7.85546875" style="236" customWidth="1"/>
    <col min="7683" max="7683" width="9" style="236" customWidth="1"/>
    <col min="7684" max="7685" width="8.7109375" style="236" customWidth="1"/>
    <col min="7686" max="7686" width="7.85546875" style="236" customWidth="1"/>
    <col min="7687" max="7687" width="10" style="236" customWidth="1"/>
    <col min="7688" max="7688" width="7.140625" style="236" customWidth="1"/>
    <col min="7689" max="7689" width="8.5703125" style="236" bestFit="1" customWidth="1"/>
    <col min="7690" max="7690" width="12.28515625" style="236" customWidth="1"/>
    <col min="7691" max="7691" width="7.7109375" style="236" customWidth="1"/>
    <col min="7692" max="7692" width="0.140625" style="236" customWidth="1"/>
    <col min="7693" max="7693" width="9.85546875" style="236" customWidth="1"/>
    <col min="7694" max="7694" width="8.85546875" style="236" customWidth="1"/>
    <col min="7695" max="7932" width="9.140625" style="236" customWidth="1"/>
    <col min="7933" max="7933" width="5.85546875" style="236"/>
    <col min="7934" max="7934" width="20.5703125" style="236" customWidth="1"/>
    <col min="7935" max="7935" width="8.28515625" style="236" customWidth="1"/>
    <col min="7936" max="7936" width="9.7109375" style="236" customWidth="1"/>
    <col min="7937" max="7937" width="9.42578125" style="236" customWidth="1"/>
    <col min="7938" max="7938" width="7.85546875" style="236" customWidth="1"/>
    <col min="7939" max="7939" width="9" style="236" customWidth="1"/>
    <col min="7940" max="7941" width="8.7109375" style="236" customWidth="1"/>
    <col min="7942" max="7942" width="7.85546875" style="236" customWidth="1"/>
    <col min="7943" max="7943" width="10" style="236" customWidth="1"/>
    <col min="7944" max="7944" width="7.140625" style="236" customWidth="1"/>
    <col min="7945" max="7945" width="8.5703125" style="236" bestFit="1" customWidth="1"/>
    <col min="7946" max="7946" width="12.28515625" style="236" customWidth="1"/>
    <col min="7947" max="7947" width="7.7109375" style="236" customWidth="1"/>
    <col min="7948" max="7948" width="0.140625" style="236" customWidth="1"/>
    <col min="7949" max="7949" width="9.85546875" style="236" customWidth="1"/>
    <col min="7950" max="7950" width="8.85546875" style="236" customWidth="1"/>
    <col min="7951" max="8188" width="9.140625" style="236" customWidth="1"/>
    <col min="8189" max="8189" width="5.85546875" style="236"/>
    <col min="8190" max="8190" width="20.5703125" style="236" customWidth="1"/>
    <col min="8191" max="8191" width="8.28515625" style="236" customWidth="1"/>
    <col min="8192" max="8192" width="9.7109375" style="236" customWidth="1"/>
    <col min="8193" max="8193" width="9.42578125" style="236" customWidth="1"/>
    <col min="8194" max="8194" width="7.85546875" style="236" customWidth="1"/>
    <col min="8195" max="8195" width="9" style="236" customWidth="1"/>
    <col min="8196" max="8197" width="8.7109375" style="236" customWidth="1"/>
    <col min="8198" max="8198" width="7.85546875" style="236" customWidth="1"/>
    <col min="8199" max="8199" width="10" style="236" customWidth="1"/>
    <col min="8200" max="8200" width="7.140625" style="236" customWidth="1"/>
    <col min="8201" max="8201" width="8.5703125" style="236" bestFit="1" customWidth="1"/>
    <col min="8202" max="8202" width="12.28515625" style="236" customWidth="1"/>
    <col min="8203" max="8203" width="7.7109375" style="236" customWidth="1"/>
    <col min="8204" max="8204" width="0.140625" style="236" customWidth="1"/>
    <col min="8205" max="8205" width="9.85546875" style="236" customWidth="1"/>
    <col min="8206" max="8206" width="8.85546875" style="236" customWidth="1"/>
    <col min="8207" max="8444" width="9.140625" style="236" customWidth="1"/>
    <col min="8445" max="8445" width="5.85546875" style="236"/>
    <col min="8446" max="8446" width="20.5703125" style="236" customWidth="1"/>
    <col min="8447" max="8447" width="8.28515625" style="236" customWidth="1"/>
    <col min="8448" max="8448" width="9.7109375" style="236" customWidth="1"/>
    <col min="8449" max="8449" width="9.42578125" style="236" customWidth="1"/>
    <col min="8450" max="8450" width="7.85546875" style="236" customWidth="1"/>
    <col min="8451" max="8451" width="9" style="236" customWidth="1"/>
    <col min="8452" max="8453" width="8.7109375" style="236" customWidth="1"/>
    <col min="8454" max="8454" width="7.85546875" style="236" customWidth="1"/>
    <col min="8455" max="8455" width="10" style="236" customWidth="1"/>
    <col min="8456" max="8456" width="7.140625" style="236" customWidth="1"/>
    <col min="8457" max="8457" width="8.5703125" style="236" bestFit="1" customWidth="1"/>
    <col min="8458" max="8458" width="12.28515625" style="236" customWidth="1"/>
    <col min="8459" max="8459" width="7.7109375" style="236" customWidth="1"/>
    <col min="8460" max="8460" width="0.140625" style="236" customWidth="1"/>
    <col min="8461" max="8461" width="9.85546875" style="236" customWidth="1"/>
    <col min="8462" max="8462" width="8.85546875" style="236" customWidth="1"/>
    <col min="8463" max="8700" width="9.140625" style="236" customWidth="1"/>
    <col min="8701" max="8701" width="5.85546875" style="236"/>
    <col min="8702" max="8702" width="20.5703125" style="236" customWidth="1"/>
    <col min="8703" max="8703" width="8.28515625" style="236" customWidth="1"/>
    <col min="8704" max="8704" width="9.7109375" style="236" customWidth="1"/>
    <col min="8705" max="8705" width="9.42578125" style="236" customWidth="1"/>
    <col min="8706" max="8706" width="7.85546875" style="236" customWidth="1"/>
    <col min="8707" max="8707" width="9" style="236" customWidth="1"/>
    <col min="8708" max="8709" width="8.7109375" style="236" customWidth="1"/>
    <col min="8710" max="8710" width="7.85546875" style="236" customWidth="1"/>
    <col min="8711" max="8711" width="10" style="236" customWidth="1"/>
    <col min="8712" max="8712" width="7.140625" style="236" customWidth="1"/>
    <col min="8713" max="8713" width="8.5703125" style="236" bestFit="1" customWidth="1"/>
    <col min="8714" max="8714" width="12.28515625" style="236" customWidth="1"/>
    <col min="8715" max="8715" width="7.7109375" style="236" customWidth="1"/>
    <col min="8716" max="8716" width="0.140625" style="236" customWidth="1"/>
    <col min="8717" max="8717" width="9.85546875" style="236" customWidth="1"/>
    <col min="8718" max="8718" width="8.85546875" style="236" customWidth="1"/>
    <col min="8719" max="8956" width="9.140625" style="236" customWidth="1"/>
    <col min="8957" max="8957" width="5.85546875" style="236"/>
    <col min="8958" max="8958" width="20.5703125" style="236" customWidth="1"/>
    <col min="8959" max="8959" width="8.28515625" style="236" customWidth="1"/>
    <col min="8960" max="8960" width="9.7109375" style="236" customWidth="1"/>
    <col min="8961" max="8961" width="9.42578125" style="236" customWidth="1"/>
    <col min="8962" max="8962" width="7.85546875" style="236" customWidth="1"/>
    <col min="8963" max="8963" width="9" style="236" customWidth="1"/>
    <col min="8964" max="8965" width="8.7109375" style="236" customWidth="1"/>
    <col min="8966" max="8966" width="7.85546875" style="236" customWidth="1"/>
    <col min="8967" max="8967" width="10" style="236" customWidth="1"/>
    <col min="8968" max="8968" width="7.140625" style="236" customWidth="1"/>
    <col min="8969" max="8969" width="8.5703125" style="236" bestFit="1" customWidth="1"/>
    <col min="8970" max="8970" width="12.28515625" style="236" customWidth="1"/>
    <col min="8971" max="8971" width="7.7109375" style="236" customWidth="1"/>
    <col min="8972" max="8972" width="0.140625" style="236" customWidth="1"/>
    <col min="8973" max="8973" width="9.85546875" style="236" customWidth="1"/>
    <col min="8974" max="8974" width="8.85546875" style="236" customWidth="1"/>
    <col min="8975" max="9212" width="9.140625" style="236" customWidth="1"/>
    <col min="9213" max="9213" width="5.85546875" style="236"/>
    <col min="9214" max="9214" width="20.5703125" style="236" customWidth="1"/>
    <col min="9215" max="9215" width="8.28515625" style="236" customWidth="1"/>
    <col min="9216" max="9216" width="9.7109375" style="236" customWidth="1"/>
    <col min="9217" max="9217" width="9.42578125" style="236" customWidth="1"/>
    <col min="9218" max="9218" width="7.85546875" style="236" customWidth="1"/>
    <col min="9219" max="9219" width="9" style="236" customWidth="1"/>
    <col min="9220" max="9221" width="8.7109375" style="236" customWidth="1"/>
    <col min="9222" max="9222" width="7.85546875" style="236" customWidth="1"/>
    <col min="9223" max="9223" width="10" style="236" customWidth="1"/>
    <col min="9224" max="9224" width="7.140625" style="236" customWidth="1"/>
    <col min="9225" max="9225" width="8.5703125" style="236" bestFit="1" customWidth="1"/>
    <col min="9226" max="9226" width="12.28515625" style="236" customWidth="1"/>
    <col min="9227" max="9227" width="7.7109375" style="236" customWidth="1"/>
    <col min="9228" max="9228" width="0.140625" style="236" customWidth="1"/>
    <col min="9229" max="9229" width="9.85546875" style="236" customWidth="1"/>
    <col min="9230" max="9230" width="8.85546875" style="236" customWidth="1"/>
    <col min="9231" max="9468" width="9.140625" style="236" customWidth="1"/>
    <col min="9469" max="9469" width="5.85546875" style="236"/>
    <col min="9470" max="9470" width="20.5703125" style="236" customWidth="1"/>
    <col min="9471" max="9471" width="8.28515625" style="236" customWidth="1"/>
    <col min="9472" max="9472" width="9.7109375" style="236" customWidth="1"/>
    <col min="9473" max="9473" width="9.42578125" style="236" customWidth="1"/>
    <col min="9474" max="9474" width="7.85546875" style="236" customWidth="1"/>
    <col min="9475" max="9475" width="9" style="236" customWidth="1"/>
    <col min="9476" max="9477" width="8.7109375" style="236" customWidth="1"/>
    <col min="9478" max="9478" width="7.85546875" style="236" customWidth="1"/>
    <col min="9479" max="9479" width="10" style="236" customWidth="1"/>
    <col min="9480" max="9480" width="7.140625" style="236" customWidth="1"/>
    <col min="9481" max="9481" width="8.5703125" style="236" bestFit="1" customWidth="1"/>
    <col min="9482" max="9482" width="12.28515625" style="236" customWidth="1"/>
    <col min="9483" max="9483" width="7.7109375" style="236" customWidth="1"/>
    <col min="9484" max="9484" width="0.140625" style="236" customWidth="1"/>
    <col min="9485" max="9485" width="9.85546875" style="236" customWidth="1"/>
    <col min="9486" max="9486" width="8.85546875" style="236" customWidth="1"/>
    <col min="9487" max="9724" width="9.140625" style="236" customWidth="1"/>
    <col min="9725" max="9725" width="5.85546875" style="236"/>
    <col min="9726" max="9726" width="20.5703125" style="236" customWidth="1"/>
    <col min="9727" max="9727" width="8.28515625" style="236" customWidth="1"/>
    <col min="9728" max="9728" width="9.7109375" style="236" customWidth="1"/>
    <col min="9729" max="9729" width="9.42578125" style="236" customWidth="1"/>
    <col min="9730" max="9730" width="7.85546875" style="236" customWidth="1"/>
    <col min="9731" max="9731" width="9" style="236" customWidth="1"/>
    <col min="9732" max="9733" width="8.7109375" style="236" customWidth="1"/>
    <col min="9734" max="9734" width="7.85546875" style="236" customWidth="1"/>
    <col min="9735" max="9735" width="10" style="236" customWidth="1"/>
    <col min="9736" max="9736" width="7.140625" style="236" customWidth="1"/>
    <col min="9737" max="9737" width="8.5703125" style="236" bestFit="1" customWidth="1"/>
    <col min="9738" max="9738" width="12.28515625" style="236" customWidth="1"/>
    <col min="9739" max="9739" width="7.7109375" style="236" customWidth="1"/>
    <col min="9740" max="9740" width="0.140625" style="236" customWidth="1"/>
    <col min="9741" max="9741" width="9.85546875" style="236" customWidth="1"/>
    <col min="9742" max="9742" width="8.85546875" style="236" customWidth="1"/>
    <col min="9743" max="9980" width="9.140625" style="236" customWidth="1"/>
    <col min="9981" max="9981" width="5.85546875" style="236"/>
    <col min="9982" max="9982" width="20.5703125" style="236" customWidth="1"/>
    <col min="9983" max="9983" width="8.28515625" style="236" customWidth="1"/>
    <col min="9984" max="9984" width="9.7109375" style="236" customWidth="1"/>
    <col min="9985" max="9985" width="9.42578125" style="236" customWidth="1"/>
    <col min="9986" max="9986" width="7.85546875" style="236" customWidth="1"/>
    <col min="9987" max="9987" width="9" style="236" customWidth="1"/>
    <col min="9988" max="9989" width="8.7109375" style="236" customWidth="1"/>
    <col min="9990" max="9990" width="7.85546875" style="236" customWidth="1"/>
    <col min="9991" max="9991" width="10" style="236" customWidth="1"/>
    <col min="9992" max="9992" width="7.140625" style="236" customWidth="1"/>
    <col min="9993" max="9993" width="8.5703125" style="236" bestFit="1" customWidth="1"/>
    <col min="9994" max="9994" width="12.28515625" style="236" customWidth="1"/>
    <col min="9995" max="9995" width="7.7109375" style="236" customWidth="1"/>
    <col min="9996" max="9996" width="0.140625" style="236" customWidth="1"/>
    <col min="9997" max="9997" width="9.85546875" style="236" customWidth="1"/>
    <col min="9998" max="9998" width="8.85546875" style="236" customWidth="1"/>
    <col min="9999" max="10236" width="9.140625" style="236" customWidth="1"/>
    <col min="10237" max="10237" width="5.85546875" style="236"/>
    <col min="10238" max="10238" width="20.5703125" style="236" customWidth="1"/>
    <col min="10239" max="10239" width="8.28515625" style="236" customWidth="1"/>
    <col min="10240" max="10240" width="9.7109375" style="236" customWidth="1"/>
    <col min="10241" max="10241" width="9.42578125" style="236" customWidth="1"/>
    <col min="10242" max="10242" width="7.85546875" style="236" customWidth="1"/>
    <col min="10243" max="10243" width="9" style="236" customWidth="1"/>
    <col min="10244" max="10245" width="8.7109375" style="236" customWidth="1"/>
    <col min="10246" max="10246" width="7.85546875" style="236" customWidth="1"/>
    <col min="10247" max="10247" width="10" style="236" customWidth="1"/>
    <col min="10248" max="10248" width="7.140625" style="236" customWidth="1"/>
    <col min="10249" max="10249" width="8.5703125" style="236" bestFit="1" customWidth="1"/>
    <col min="10250" max="10250" width="12.28515625" style="236" customWidth="1"/>
    <col min="10251" max="10251" width="7.7109375" style="236" customWidth="1"/>
    <col min="10252" max="10252" width="0.140625" style="236" customWidth="1"/>
    <col min="10253" max="10253" width="9.85546875" style="236" customWidth="1"/>
    <col min="10254" max="10254" width="8.85546875" style="236" customWidth="1"/>
    <col min="10255" max="10492" width="9.140625" style="236" customWidth="1"/>
    <col min="10493" max="10493" width="5.85546875" style="236"/>
    <col min="10494" max="10494" width="20.5703125" style="236" customWidth="1"/>
    <col min="10495" max="10495" width="8.28515625" style="236" customWidth="1"/>
    <col min="10496" max="10496" width="9.7109375" style="236" customWidth="1"/>
    <col min="10497" max="10497" width="9.42578125" style="236" customWidth="1"/>
    <col min="10498" max="10498" width="7.85546875" style="236" customWidth="1"/>
    <col min="10499" max="10499" width="9" style="236" customWidth="1"/>
    <col min="10500" max="10501" width="8.7109375" style="236" customWidth="1"/>
    <col min="10502" max="10502" width="7.85546875" style="236" customWidth="1"/>
    <col min="10503" max="10503" width="10" style="236" customWidth="1"/>
    <col min="10504" max="10504" width="7.140625" style="236" customWidth="1"/>
    <col min="10505" max="10505" width="8.5703125" style="236" bestFit="1" customWidth="1"/>
    <col min="10506" max="10506" width="12.28515625" style="236" customWidth="1"/>
    <col min="10507" max="10507" width="7.7109375" style="236" customWidth="1"/>
    <col min="10508" max="10508" width="0.140625" style="236" customWidth="1"/>
    <col min="10509" max="10509" width="9.85546875" style="236" customWidth="1"/>
    <col min="10510" max="10510" width="8.85546875" style="236" customWidth="1"/>
    <col min="10511" max="10748" width="9.140625" style="236" customWidth="1"/>
    <col min="10749" max="10749" width="5.85546875" style="236"/>
    <col min="10750" max="10750" width="20.5703125" style="236" customWidth="1"/>
    <col min="10751" max="10751" width="8.28515625" style="236" customWidth="1"/>
    <col min="10752" max="10752" width="9.7109375" style="236" customWidth="1"/>
    <col min="10753" max="10753" width="9.42578125" style="236" customWidth="1"/>
    <col min="10754" max="10754" width="7.85546875" style="236" customWidth="1"/>
    <col min="10755" max="10755" width="9" style="236" customWidth="1"/>
    <col min="10756" max="10757" width="8.7109375" style="236" customWidth="1"/>
    <col min="10758" max="10758" width="7.85546875" style="236" customWidth="1"/>
    <col min="10759" max="10759" width="10" style="236" customWidth="1"/>
    <col min="10760" max="10760" width="7.140625" style="236" customWidth="1"/>
    <col min="10761" max="10761" width="8.5703125" style="236" bestFit="1" customWidth="1"/>
    <col min="10762" max="10762" width="12.28515625" style="236" customWidth="1"/>
    <col min="10763" max="10763" width="7.7109375" style="236" customWidth="1"/>
    <col min="10764" max="10764" width="0.140625" style="236" customWidth="1"/>
    <col min="10765" max="10765" width="9.85546875" style="236" customWidth="1"/>
    <col min="10766" max="10766" width="8.85546875" style="236" customWidth="1"/>
    <col min="10767" max="11004" width="9.140625" style="236" customWidth="1"/>
    <col min="11005" max="11005" width="5.85546875" style="236"/>
    <col min="11006" max="11006" width="20.5703125" style="236" customWidth="1"/>
    <col min="11007" max="11007" width="8.28515625" style="236" customWidth="1"/>
    <col min="11008" max="11008" width="9.7109375" style="236" customWidth="1"/>
    <col min="11009" max="11009" width="9.42578125" style="236" customWidth="1"/>
    <col min="11010" max="11010" width="7.85546875" style="236" customWidth="1"/>
    <col min="11011" max="11011" width="9" style="236" customWidth="1"/>
    <col min="11012" max="11013" width="8.7109375" style="236" customWidth="1"/>
    <col min="11014" max="11014" width="7.85546875" style="236" customWidth="1"/>
    <col min="11015" max="11015" width="10" style="236" customWidth="1"/>
    <col min="11016" max="11016" width="7.140625" style="236" customWidth="1"/>
    <col min="11017" max="11017" width="8.5703125" style="236" bestFit="1" customWidth="1"/>
    <col min="11018" max="11018" width="12.28515625" style="236" customWidth="1"/>
    <col min="11019" max="11019" width="7.7109375" style="236" customWidth="1"/>
    <col min="11020" max="11020" width="0.140625" style="236" customWidth="1"/>
    <col min="11021" max="11021" width="9.85546875" style="236" customWidth="1"/>
    <col min="11022" max="11022" width="8.85546875" style="236" customWidth="1"/>
    <col min="11023" max="11260" width="9.140625" style="236" customWidth="1"/>
    <col min="11261" max="11261" width="5.85546875" style="236"/>
    <col min="11262" max="11262" width="20.5703125" style="236" customWidth="1"/>
    <col min="11263" max="11263" width="8.28515625" style="236" customWidth="1"/>
    <col min="11264" max="11264" width="9.7109375" style="236" customWidth="1"/>
    <col min="11265" max="11265" width="9.42578125" style="236" customWidth="1"/>
    <col min="11266" max="11266" width="7.85546875" style="236" customWidth="1"/>
    <col min="11267" max="11267" width="9" style="236" customWidth="1"/>
    <col min="11268" max="11269" width="8.7109375" style="236" customWidth="1"/>
    <col min="11270" max="11270" width="7.85546875" style="236" customWidth="1"/>
    <col min="11271" max="11271" width="10" style="236" customWidth="1"/>
    <col min="11272" max="11272" width="7.140625" style="236" customWidth="1"/>
    <col min="11273" max="11273" width="8.5703125" style="236" bestFit="1" customWidth="1"/>
    <col min="11274" max="11274" width="12.28515625" style="236" customWidth="1"/>
    <col min="11275" max="11275" width="7.7109375" style="236" customWidth="1"/>
    <col min="11276" max="11276" width="0.140625" style="236" customWidth="1"/>
    <col min="11277" max="11277" width="9.85546875" style="236" customWidth="1"/>
    <col min="11278" max="11278" width="8.85546875" style="236" customWidth="1"/>
    <col min="11279" max="11516" width="9.140625" style="236" customWidth="1"/>
    <col min="11517" max="11517" width="5.85546875" style="236"/>
    <col min="11518" max="11518" width="20.5703125" style="236" customWidth="1"/>
    <col min="11519" max="11519" width="8.28515625" style="236" customWidth="1"/>
    <col min="11520" max="11520" width="9.7109375" style="236" customWidth="1"/>
    <col min="11521" max="11521" width="9.42578125" style="236" customWidth="1"/>
    <col min="11522" max="11522" width="7.85546875" style="236" customWidth="1"/>
    <col min="11523" max="11523" width="9" style="236" customWidth="1"/>
    <col min="11524" max="11525" width="8.7109375" style="236" customWidth="1"/>
    <col min="11526" max="11526" width="7.85546875" style="236" customWidth="1"/>
    <col min="11527" max="11527" width="10" style="236" customWidth="1"/>
    <col min="11528" max="11528" width="7.140625" style="236" customWidth="1"/>
    <col min="11529" max="11529" width="8.5703125" style="236" bestFit="1" customWidth="1"/>
    <col min="11530" max="11530" width="12.28515625" style="236" customWidth="1"/>
    <col min="11531" max="11531" width="7.7109375" style="236" customWidth="1"/>
    <col min="11532" max="11532" width="0.140625" style="236" customWidth="1"/>
    <col min="11533" max="11533" width="9.85546875" style="236" customWidth="1"/>
    <col min="11534" max="11534" width="8.85546875" style="236" customWidth="1"/>
    <col min="11535" max="11772" width="9.140625" style="236" customWidth="1"/>
    <col min="11773" max="11773" width="5.85546875" style="236"/>
    <col min="11774" max="11774" width="20.5703125" style="236" customWidth="1"/>
    <col min="11775" max="11775" width="8.28515625" style="236" customWidth="1"/>
    <col min="11776" max="11776" width="9.7109375" style="236" customWidth="1"/>
    <col min="11777" max="11777" width="9.42578125" style="236" customWidth="1"/>
    <col min="11778" max="11778" width="7.85546875" style="236" customWidth="1"/>
    <col min="11779" max="11779" width="9" style="236" customWidth="1"/>
    <col min="11780" max="11781" width="8.7109375" style="236" customWidth="1"/>
    <col min="11782" max="11782" width="7.85546875" style="236" customWidth="1"/>
    <col min="11783" max="11783" width="10" style="236" customWidth="1"/>
    <col min="11784" max="11784" width="7.140625" style="236" customWidth="1"/>
    <col min="11785" max="11785" width="8.5703125" style="236" bestFit="1" customWidth="1"/>
    <col min="11786" max="11786" width="12.28515625" style="236" customWidth="1"/>
    <col min="11787" max="11787" width="7.7109375" style="236" customWidth="1"/>
    <col min="11788" max="11788" width="0.140625" style="236" customWidth="1"/>
    <col min="11789" max="11789" width="9.85546875" style="236" customWidth="1"/>
    <col min="11790" max="11790" width="8.85546875" style="236" customWidth="1"/>
    <col min="11791" max="12028" width="9.140625" style="236" customWidth="1"/>
    <col min="12029" max="12029" width="5.85546875" style="236"/>
    <col min="12030" max="12030" width="20.5703125" style="236" customWidth="1"/>
    <col min="12031" max="12031" width="8.28515625" style="236" customWidth="1"/>
    <col min="12032" max="12032" width="9.7109375" style="236" customWidth="1"/>
    <col min="12033" max="12033" width="9.42578125" style="236" customWidth="1"/>
    <col min="12034" max="12034" width="7.85546875" style="236" customWidth="1"/>
    <col min="12035" max="12035" width="9" style="236" customWidth="1"/>
    <col min="12036" max="12037" width="8.7109375" style="236" customWidth="1"/>
    <col min="12038" max="12038" width="7.85546875" style="236" customWidth="1"/>
    <col min="12039" max="12039" width="10" style="236" customWidth="1"/>
    <col min="12040" max="12040" width="7.140625" style="236" customWidth="1"/>
    <col min="12041" max="12041" width="8.5703125" style="236" bestFit="1" customWidth="1"/>
    <col min="12042" max="12042" width="12.28515625" style="236" customWidth="1"/>
    <col min="12043" max="12043" width="7.7109375" style="236" customWidth="1"/>
    <col min="12044" max="12044" width="0.140625" style="236" customWidth="1"/>
    <col min="12045" max="12045" width="9.85546875" style="236" customWidth="1"/>
    <col min="12046" max="12046" width="8.85546875" style="236" customWidth="1"/>
    <col min="12047" max="12284" width="9.140625" style="236" customWidth="1"/>
    <col min="12285" max="12285" width="5.85546875" style="236"/>
    <col min="12286" max="12286" width="20.5703125" style="236" customWidth="1"/>
    <col min="12287" max="12287" width="8.28515625" style="236" customWidth="1"/>
    <col min="12288" max="12288" width="9.7109375" style="236" customWidth="1"/>
    <col min="12289" max="12289" width="9.42578125" style="236" customWidth="1"/>
    <col min="12290" max="12290" width="7.85546875" style="236" customWidth="1"/>
    <col min="12291" max="12291" width="9" style="236" customWidth="1"/>
    <col min="12292" max="12293" width="8.7109375" style="236" customWidth="1"/>
    <col min="12294" max="12294" width="7.85546875" style="236" customWidth="1"/>
    <col min="12295" max="12295" width="10" style="236" customWidth="1"/>
    <col min="12296" max="12296" width="7.140625" style="236" customWidth="1"/>
    <col min="12297" max="12297" width="8.5703125" style="236" bestFit="1" customWidth="1"/>
    <col min="12298" max="12298" width="12.28515625" style="236" customWidth="1"/>
    <col min="12299" max="12299" width="7.7109375" style="236" customWidth="1"/>
    <col min="12300" max="12300" width="0.140625" style="236" customWidth="1"/>
    <col min="12301" max="12301" width="9.85546875" style="236" customWidth="1"/>
    <col min="12302" max="12302" width="8.85546875" style="236" customWidth="1"/>
    <col min="12303" max="12540" width="9.140625" style="236" customWidth="1"/>
    <col min="12541" max="12541" width="5.85546875" style="236"/>
    <col min="12542" max="12542" width="20.5703125" style="236" customWidth="1"/>
    <col min="12543" max="12543" width="8.28515625" style="236" customWidth="1"/>
    <col min="12544" max="12544" width="9.7109375" style="236" customWidth="1"/>
    <col min="12545" max="12545" width="9.42578125" style="236" customWidth="1"/>
    <col min="12546" max="12546" width="7.85546875" style="236" customWidth="1"/>
    <col min="12547" max="12547" width="9" style="236" customWidth="1"/>
    <col min="12548" max="12549" width="8.7109375" style="236" customWidth="1"/>
    <col min="12550" max="12550" width="7.85546875" style="236" customWidth="1"/>
    <col min="12551" max="12551" width="10" style="236" customWidth="1"/>
    <col min="12552" max="12552" width="7.140625" style="236" customWidth="1"/>
    <col min="12553" max="12553" width="8.5703125" style="236" bestFit="1" customWidth="1"/>
    <col min="12554" max="12554" width="12.28515625" style="236" customWidth="1"/>
    <col min="12555" max="12555" width="7.7109375" style="236" customWidth="1"/>
    <col min="12556" max="12556" width="0.140625" style="236" customWidth="1"/>
    <col min="12557" max="12557" width="9.85546875" style="236" customWidth="1"/>
    <col min="12558" max="12558" width="8.85546875" style="236" customWidth="1"/>
    <col min="12559" max="12796" width="9.140625" style="236" customWidth="1"/>
    <col min="12797" max="12797" width="5.85546875" style="236"/>
    <col min="12798" max="12798" width="20.5703125" style="236" customWidth="1"/>
    <col min="12799" max="12799" width="8.28515625" style="236" customWidth="1"/>
    <col min="12800" max="12800" width="9.7109375" style="236" customWidth="1"/>
    <col min="12801" max="12801" width="9.42578125" style="236" customWidth="1"/>
    <col min="12802" max="12802" width="7.85546875" style="236" customWidth="1"/>
    <col min="12803" max="12803" width="9" style="236" customWidth="1"/>
    <col min="12804" max="12805" width="8.7109375" style="236" customWidth="1"/>
    <col min="12806" max="12806" width="7.85546875" style="236" customWidth="1"/>
    <col min="12807" max="12807" width="10" style="236" customWidth="1"/>
    <col min="12808" max="12808" width="7.140625" style="236" customWidth="1"/>
    <col min="12809" max="12809" width="8.5703125" style="236" bestFit="1" customWidth="1"/>
    <col min="12810" max="12810" width="12.28515625" style="236" customWidth="1"/>
    <col min="12811" max="12811" width="7.7109375" style="236" customWidth="1"/>
    <col min="12812" max="12812" width="0.140625" style="236" customWidth="1"/>
    <col min="12813" max="12813" width="9.85546875" style="236" customWidth="1"/>
    <col min="12814" max="12814" width="8.85546875" style="236" customWidth="1"/>
    <col min="12815" max="13052" width="9.140625" style="236" customWidth="1"/>
    <col min="13053" max="13053" width="5.85546875" style="236"/>
    <col min="13054" max="13054" width="20.5703125" style="236" customWidth="1"/>
    <col min="13055" max="13055" width="8.28515625" style="236" customWidth="1"/>
    <col min="13056" max="13056" width="9.7109375" style="236" customWidth="1"/>
    <col min="13057" max="13057" width="9.42578125" style="236" customWidth="1"/>
    <col min="13058" max="13058" width="7.85546875" style="236" customWidth="1"/>
    <col min="13059" max="13059" width="9" style="236" customWidth="1"/>
    <col min="13060" max="13061" width="8.7109375" style="236" customWidth="1"/>
    <col min="13062" max="13062" width="7.85546875" style="236" customWidth="1"/>
    <col min="13063" max="13063" width="10" style="236" customWidth="1"/>
    <col min="13064" max="13064" width="7.140625" style="236" customWidth="1"/>
    <col min="13065" max="13065" width="8.5703125" style="236" bestFit="1" customWidth="1"/>
    <col min="13066" max="13066" width="12.28515625" style="236" customWidth="1"/>
    <col min="13067" max="13067" width="7.7109375" style="236" customWidth="1"/>
    <col min="13068" max="13068" width="0.140625" style="236" customWidth="1"/>
    <col min="13069" max="13069" width="9.85546875" style="236" customWidth="1"/>
    <col min="13070" max="13070" width="8.85546875" style="236" customWidth="1"/>
    <col min="13071" max="13308" width="9.140625" style="236" customWidth="1"/>
    <col min="13309" max="13309" width="5.85546875" style="236"/>
    <col min="13310" max="13310" width="20.5703125" style="236" customWidth="1"/>
    <col min="13311" max="13311" width="8.28515625" style="236" customWidth="1"/>
    <col min="13312" max="13312" width="9.7109375" style="236" customWidth="1"/>
    <col min="13313" max="13313" width="9.42578125" style="236" customWidth="1"/>
    <col min="13314" max="13314" width="7.85546875" style="236" customWidth="1"/>
    <col min="13315" max="13315" width="9" style="236" customWidth="1"/>
    <col min="13316" max="13317" width="8.7109375" style="236" customWidth="1"/>
    <col min="13318" max="13318" width="7.85546875" style="236" customWidth="1"/>
    <col min="13319" max="13319" width="10" style="236" customWidth="1"/>
    <col min="13320" max="13320" width="7.140625" style="236" customWidth="1"/>
    <col min="13321" max="13321" width="8.5703125" style="236" bestFit="1" customWidth="1"/>
    <col min="13322" max="13322" width="12.28515625" style="236" customWidth="1"/>
    <col min="13323" max="13323" width="7.7109375" style="236" customWidth="1"/>
    <col min="13324" max="13324" width="0.140625" style="236" customWidth="1"/>
    <col min="13325" max="13325" width="9.85546875" style="236" customWidth="1"/>
    <col min="13326" max="13326" width="8.85546875" style="236" customWidth="1"/>
    <col min="13327" max="13564" width="9.140625" style="236" customWidth="1"/>
    <col min="13565" max="13565" width="5.85546875" style="236"/>
    <col min="13566" max="13566" width="20.5703125" style="236" customWidth="1"/>
    <col min="13567" max="13567" width="8.28515625" style="236" customWidth="1"/>
    <col min="13568" max="13568" width="9.7109375" style="236" customWidth="1"/>
    <col min="13569" max="13569" width="9.42578125" style="236" customWidth="1"/>
    <col min="13570" max="13570" width="7.85546875" style="236" customWidth="1"/>
    <col min="13571" max="13571" width="9" style="236" customWidth="1"/>
    <col min="13572" max="13573" width="8.7109375" style="236" customWidth="1"/>
    <col min="13574" max="13574" width="7.85546875" style="236" customWidth="1"/>
    <col min="13575" max="13575" width="10" style="236" customWidth="1"/>
    <col min="13576" max="13576" width="7.140625" style="236" customWidth="1"/>
    <col min="13577" max="13577" width="8.5703125" style="236" bestFit="1" customWidth="1"/>
    <col min="13578" max="13578" width="12.28515625" style="236" customWidth="1"/>
    <col min="13579" max="13579" width="7.7109375" style="236" customWidth="1"/>
    <col min="13580" max="13580" width="0.140625" style="236" customWidth="1"/>
    <col min="13581" max="13581" width="9.85546875" style="236" customWidth="1"/>
    <col min="13582" max="13582" width="8.85546875" style="236" customWidth="1"/>
    <col min="13583" max="13820" width="9.140625" style="236" customWidth="1"/>
    <col min="13821" max="13821" width="5.85546875" style="236"/>
    <col min="13822" max="13822" width="20.5703125" style="236" customWidth="1"/>
    <col min="13823" max="13823" width="8.28515625" style="236" customWidth="1"/>
    <col min="13824" max="13824" width="9.7109375" style="236" customWidth="1"/>
    <col min="13825" max="13825" width="9.42578125" style="236" customWidth="1"/>
    <col min="13826" max="13826" width="7.85546875" style="236" customWidth="1"/>
    <col min="13827" max="13827" width="9" style="236" customWidth="1"/>
    <col min="13828" max="13829" width="8.7109375" style="236" customWidth="1"/>
    <col min="13830" max="13830" width="7.85546875" style="236" customWidth="1"/>
    <col min="13831" max="13831" width="10" style="236" customWidth="1"/>
    <col min="13832" max="13832" width="7.140625" style="236" customWidth="1"/>
    <col min="13833" max="13833" width="8.5703125" style="236" bestFit="1" customWidth="1"/>
    <col min="13834" max="13834" width="12.28515625" style="236" customWidth="1"/>
    <col min="13835" max="13835" width="7.7109375" style="236" customWidth="1"/>
    <col min="13836" max="13836" width="0.140625" style="236" customWidth="1"/>
    <col min="13837" max="13837" width="9.85546875" style="236" customWidth="1"/>
    <col min="13838" max="13838" width="8.85546875" style="236" customWidth="1"/>
    <col min="13839" max="14076" width="9.140625" style="236" customWidth="1"/>
    <col min="14077" max="14077" width="5.85546875" style="236"/>
    <col min="14078" max="14078" width="20.5703125" style="236" customWidth="1"/>
    <col min="14079" max="14079" width="8.28515625" style="236" customWidth="1"/>
    <col min="14080" max="14080" width="9.7109375" style="236" customWidth="1"/>
    <col min="14081" max="14081" width="9.42578125" style="236" customWidth="1"/>
    <col min="14082" max="14082" width="7.85546875" style="236" customWidth="1"/>
    <col min="14083" max="14083" width="9" style="236" customWidth="1"/>
    <col min="14084" max="14085" width="8.7109375" style="236" customWidth="1"/>
    <col min="14086" max="14086" width="7.85546875" style="236" customWidth="1"/>
    <col min="14087" max="14087" width="10" style="236" customWidth="1"/>
    <col min="14088" max="14088" width="7.140625" style="236" customWidth="1"/>
    <col min="14089" max="14089" width="8.5703125" style="236" bestFit="1" customWidth="1"/>
    <col min="14090" max="14090" width="12.28515625" style="236" customWidth="1"/>
    <col min="14091" max="14091" width="7.7109375" style="236" customWidth="1"/>
    <col min="14092" max="14092" width="0.140625" style="236" customWidth="1"/>
    <col min="14093" max="14093" width="9.85546875" style="236" customWidth="1"/>
    <col min="14094" max="14094" width="8.85546875" style="236" customWidth="1"/>
    <col min="14095" max="14332" width="9.140625" style="236" customWidth="1"/>
    <col min="14333" max="14333" width="5.85546875" style="236"/>
    <col min="14334" max="14334" width="20.5703125" style="236" customWidth="1"/>
    <col min="14335" max="14335" width="8.28515625" style="236" customWidth="1"/>
    <col min="14336" max="14336" width="9.7109375" style="236" customWidth="1"/>
    <col min="14337" max="14337" width="9.42578125" style="236" customWidth="1"/>
    <col min="14338" max="14338" width="7.85546875" style="236" customWidth="1"/>
    <col min="14339" max="14339" width="9" style="236" customWidth="1"/>
    <col min="14340" max="14341" width="8.7109375" style="236" customWidth="1"/>
    <col min="14342" max="14342" width="7.85546875" style="236" customWidth="1"/>
    <col min="14343" max="14343" width="10" style="236" customWidth="1"/>
    <col min="14344" max="14344" width="7.140625" style="236" customWidth="1"/>
    <col min="14345" max="14345" width="8.5703125" style="236" bestFit="1" customWidth="1"/>
    <col min="14346" max="14346" width="12.28515625" style="236" customWidth="1"/>
    <col min="14347" max="14347" width="7.7109375" style="236" customWidth="1"/>
    <col min="14348" max="14348" width="0.140625" style="236" customWidth="1"/>
    <col min="14349" max="14349" width="9.85546875" style="236" customWidth="1"/>
    <col min="14350" max="14350" width="8.85546875" style="236" customWidth="1"/>
    <col min="14351" max="14588" width="9.140625" style="236" customWidth="1"/>
    <col min="14589" max="14589" width="5.85546875" style="236"/>
    <col min="14590" max="14590" width="20.5703125" style="236" customWidth="1"/>
    <col min="14591" max="14591" width="8.28515625" style="236" customWidth="1"/>
    <col min="14592" max="14592" width="9.7109375" style="236" customWidth="1"/>
    <col min="14593" max="14593" width="9.42578125" style="236" customWidth="1"/>
    <col min="14594" max="14594" width="7.85546875" style="236" customWidth="1"/>
    <col min="14595" max="14595" width="9" style="236" customWidth="1"/>
    <col min="14596" max="14597" width="8.7109375" style="236" customWidth="1"/>
    <col min="14598" max="14598" width="7.85546875" style="236" customWidth="1"/>
    <col min="14599" max="14599" width="10" style="236" customWidth="1"/>
    <col min="14600" max="14600" width="7.140625" style="236" customWidth="1"/>
    <col min="14601" max="14601" width="8.5703125" style="236" bestFit="1" customWidth="1"/>
    <col min="14602" max="14602" width="12.28515625" style="236" customWidth="1"/>
    <col min="14603" max="14603" width="7.7109375" style="236" customWidth="1"/>
    <col min="14604" max="14604" width="0.140625" style="236" customWidth="1"/>
    <col min="14605" max="14605" width="9.85546875" style="236" customWidth="1"/>
    <col min="14606" max="14606" width="8.85546875" style="236" customWidth="1"/>
    <col min="14607" max="14844" width="9.140625" style="236" customWidth="1"/>
    <col min="14845" max="14845" width="5.85546875" style="236"/>
    <col min="14846" max="14846" width="20.5703125" style="236" customWidth="1"/>
    <col min="14847" max="14847" width="8.28515625" style="236" customWidth="1"/>
    <col min="14848" max="14848" width="9.7109375" style="236" customWidth="1"/>
    <col min="14849" max="14849" width="9.42578125" style="236" customWidth="1"/>
    <col min="14850" max="14850" width="7.85546875" style="236" customWidth="1"/>
    <col min="14851" max="14851" width="9" style="236" customWidth="1"/>
    <col min="14852" max="14853" width="8.7109375" style="236" customWidth="1"/>
    <col min="14854" max="14854" width="7.85546875" style="236" customWidth="1"/>
    <col min="14855" max="14855" width="10" style="236" customWidth="1"/>
    <col min="14856" max="14856" width="7.140625" style="236" customWidth="1"/>
    <col min="14857" max="14857" width="8.5703125" style="236" bestFit="1" customWidth="1"/>
    <col min="14858" max="14858" width="12.28515625" style="236" customWidth="1"/>
    <col min="14859" max="14859" width="7.7109375" style="236" customWidth="1"/>
    <col min="14860" max="14860" width="0.140625" style="236" customWidth="1"/>
    <col min="14861" max="14861" width="9.85546875" style="236" customWidth="1"/>
    <col min="14862" max="14862" width="8.85546875" style="236" customWidth="1"/>
    <col min="14863" max="15100" width="9.140625" style="236" customWidth="1"/>
    <col min="15101" max="15101" width="5.85546875" style="236"/>
    <col min="15102" max="15102" width="20.5703125" style="236" customWidth="1"/>
    <col min="15103" max="15103" width="8.28515625" style="236" customWidth="1"/>
    <col min="15104" max="15104" width="9.7109375" style="236" customWidth="1"/>
    <col min="15105" max="15105" width="9.42578125" style="236" customWidth="1"/>
    <col min="15106" max="15106" width="7.85546875" style="236" customWidth="1"/>
    <col min="15107" max="15107" width="9" style="236" customWidth="1"/>
    <col min="15108" max="15109" width="8.7109375" style="236" customWidth="1"/>
    <col min="15110" max="15110" width="7.85546875" style="236" customWidth="1"/>
    <col min="15111" max="15111" width="10" style="236" customWidth="1"/>
    <col min="15112" max="15112" width="7.140625" style="236" customWidth="1"/>
    <col min="15113" max="15113" width="8.5703125" style="236" bestFit="1" customWidth="1"/>
    <col min="15114" max="15114" width="12.28515625" style="236" customWidth="1"/>
    <col min="15115" max="15115" width="7.7109375" style="236" customWidth="1"/>
    <col min="15116" max="15116" width="0.140625" style="236" customWidth="1"/>
    <col min="15117" max="15117" width="9.85546875" style="236" customWidth="1"/>
    <col min="15118" max="15118" width="8.85546875" style="236" customWidth="1"/>
    <col min="15119" max="15356" width="9.140625" style="236" customWidth="1"/>
    <col min="15357" max="15357" width="5.85546875" style="236"/>
    <col min="15358" max="15358" width="20.5703125" style="236" customWidth="1"/>
    <col min="15359" max="15359" width="8.28515625" style="236" customWidth="1"/>
    <col min="15360" max="15360" width="9.7109375" style="236" customWidth="1"/>
    <col min="15361" max="15361" width="9.42578125" style="236" customWidth="1"/>
    <col min="15362" max="15362" width="7.85546875" style="236" customWidth="1"/>
    <col min="15363" max="15363" width="9" style="236" customWidth="1"/>
    <col min="15364" max="15365" width="8.7109375" style="236" customWidth="1"/>
    <col min="15366" max="15366" width="7.85546875" style="236" customWidth="1"/>
    <col min="15367" max="15367" width="10" style="236" customWidth="1"/>
    <col min="15368" max="15368" width="7.140625" style="236" customWidth="1"/>
    <col min="15369" max="15369" width="8.5703125" style="236" bestFit="1" customWidth="1"/>
    <col min="15370" max="15370" width="12.28515625" style="236" customWidth="1"/>
    <col min="15371" max="15371" width="7.7109375" style="236" customWidth="1"/>
    <col min="15372" max="15372" width="0.140625" style="236" customWidth="1"/>
    <col min="15373" max="15373" width="9.85546875" style="236" customWidth="1"/>
    <col min="15374" max="15374" width="8.85546875" style="236" customWidth="1"/>
    <col min="15375" max="15612" width="9.140625" style="236" customWidth="1"/>
    <col min="15613" max="15613" width="5.85546875" style="236"/>
    <col min="15614" max="15614" width="20.5703125" style="236" customWidth="1"/>
    <col min="15615" max="15615" width="8.28515625" style="236" customWidth="1"/>
    <col min="15616" max="15616" width="9.7109375" style="236" customWidth="1"/>
    <col min="15617" max="15617" width="9.42578125" style="236" customWidth="1"/>
    <col min="15618" max="15618" width="7.85546875" style="236" customWidth="1"/>
    <col min="15619" max="15619" width="9" style="236" customWidth="1"/>
    <col min="15620" max="15621" width="8.7109375" style="236" customWidth="1"/>
    <col min="15622" max="15622" width="7.85546875" style="236" customWidth="1"/>
    <col min="15623" max="15623" width="10" style="236" customWidth="1"/>
    <col min="15624" max="15624" width="7.140625" style="236" customWidth="1"/>
    <col min="15625" max="15625" width="8.5703125" style="236" bestFit="1" customWidth="1"/>
    <col min="15626" max="15626" width="12.28515625" style="236" customWidth="1"/>
    <col min="15627" max="15627" width="7.7109375" style="236" customWidth="1"/>
    <col min="15628" max="15628" width="0.140625" style="236" customWidth="1"/>
    <col min="15629" max="15629" width="9.85546875" style="236" customWidth="1"/>
    <col min="15630" max="15630" width="8.85546875" style="236" customWidth="1"/>
    <col min="15631" max="15868" width="9.140625" style="236" customWidth="1"/>
    <col min="15869" max="15869" width="5.85546875" style="236"/>
    <col min="15870" max="15870" width="20.5703125" style="236" customWidth="1"/>
    <col min="15871" max="15871" width="8.28515625" style="236" customWidth="1"/>
    <col min="15872" max="15872" width="9.7109375" style="236" customWidth="1"/>
    <col min="15873" max="15873" width="9.42578125" style="236" customWidth="1"/>
    <col min="15874" max="15874" width="7.85546875" style="236" customWidth="1"/>
    <col min="15875" max="15875" width="9" style="236" customWidth="1"/>
    <col min="15876" max="15877" width="8.7109375" style="236" customWidth="1"/>
    <col min="15878" max="15878" width="7.85546875" style="236" customWidth="1"/>
    <col min="15879" max="15879" width="10" style="236" customWidth="1"/>
    <col min="15880" max="15880" width="7.140625" style="236" customWidth="1"/>
    <col min="15881" max="15881" width="8.5703125" style="236" bestFit="1" customWidth="1"/>
    <col min="15882" max="15882" width="12.28515625" style="236" customWidth="1"/>
    <col min="15883" max="15883" width="7.7109375" style="236" customWidth="1"/>
    <col min="15884" max="15884" width="0.140625" style="236" customWidth="1"/>
    <col min="15885" max="15885" width="9.85546875" style="236" customWidth="1"/>
    <col min="15886" max="15886" width="8.85546875" style="236" customWidth="1"/>
    <col min="15887" max="16124" width="9.140625" style="236" customWidth="1"/>
    <col min="16125" max="16125" width="5.85546875" style="236"/>
    <col min="16126" max="16126" width="20.5703125" style="236" customWidth="1"/>
    <col min="16127" max="16127" width="8.28515625" style="236" customWidth="1"/>
    <col min="16128" max="16128" width="9.7109375" style="236" customWidth="1"/>
    <col min="16129" max="16129" width="9.42578125" style="236" customWidth="1"/>
    <col min="16130" max="16130" width="7.85546875" style="236" customWidth="1"/>
    <col min="16131" max="16131" width="9" style="236" customWidth="1"/>
    <col min="16132" max="16133" width="8.7109375" style="236" customWidth="1"/>
    <col min="16134" max="16134" width="7.85546875" style="236" customWidth="1"/>
    <col min="16135" max="16135" width="10" style="236" customWidth="1"/>
    <col min="16136" max="16136" width="7.140625" style="236" customWidth="1"/>
    <col min="16137" max="16137" width="8.5703125" style="236" bestFit="1" customWidth="1"/>
    <col min="16138" max="16138" width="12.28515625" style="236" customWidth="1"/>
    <col min="16139" max="16139" width="7.7109375" style="236" customWidth="1"/>
    <col min="16140" max="16140" width="0.140625" style="236" customWidth="1"/>
    <col min="16141" max="16141" width="9.85546875" style="236" customWidth="1"/>
    <col min="16142" max="16142" width="8.85546875" style="236" customWidth="1"/>
    <col min="16143" max="16380" width="9.140625" style="236" customWidth="1"/>
    <col min="16381" max="16384" width="5.85546875" style="236"/>
  </cols>
  <sheetData>
    <row r="2" spans="1:13">
      <c r="D2" s="262" t="s">
        <v>290</v>
      </c>
    </row>
    <row r="4" spans="1:13" ht="13.5" thickBot="1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 t="s">
        <v>289</v>
      </c>
    </row>
    <row r="5" spans="1:13" ht="24.75" customHeight="1">
      <c r="A5" s="596" t="s">
        <v>281</v>
      </c>
      <c r="B5" s="598" t="s">
        <v>288</v>
      </c>
      <c r="C5" s="598"/>
      <c r="D5" s="598"/>
      <c r="E5" s="598" t="s">
        <v>287</v>
      </c>
      <c r="F5" s="598"/>
      <c r="G5" s="598"/>
      <c r="H5" s="598" t="s">
        <v>286</v>
      </c>
      <c r="I5" s="598"/>
      <c r="J5" s="598"/>
      <c r="K5" s="598" t="s">
        <v>285</v>
      </c>
      <c r="L5" s="598"/>
      <c r="M5" s="599"/>
    </row>
    <row r="6" spans="1:13" ht="25.5">
      <c r="A6" s="597"/>
      <c r="B6" s="261">
        <v>2016</v>
      </c>
      <c r="C6" s="261">
        <v>2017</v>
      </c>
      <c r="D6" s="261" t="s">
        <v>283</v>
      </c>
      <c r="E6" s="261">
        <v>2016</v>
      </c>
      <c r="F6" s="261">
        <v>2017</v>
      </c>
      <c r="G6" s="261" t="s">
        <v>284</v>
      </c>
      <c r="H6" s="261">
        <v>2016</v>
      </c>
      <c r="I6" s="261">
        <v>2017</v>
      </c>
      <c r="J6" s="261" t="s">
        <v>283</v>
      </c>
      <c r="K6" s="261">
        <v>2016</v>
      </c>
      <c r="L6" s="261">
        <v>2017</v>
      </c>
      <c r="M6" s="260" t="s">
        <v>283</v>
      </c>
    </row>
    <row r="7" spans="1:13" ht="17.25" customHeight="1">
      <c r="A7" s="255"/>
      <c r="B7" s="259">
        <f t="shared" ref="B7:M7" si="0">SUM(B8:B30)</f>
        <v>13941.7</v>
      </c>
      <c r="C7" s="259">
        <f t="shared" si="0"/>
        <v>6612.6</v>
      </c>
      <c r="D7" s="259">
        <f t="shared" si="0"/>
        <v>-7329.1</v>
      </c>
      <c r="E7" s="259">
        <f t="shared" si="0"/>
        <v>13765.8</v>
      </c>
      <c r="F7" s="259">
        <f t="shared" si="0"/>
        <v>6557.6</v>
      </c>
      <c r="G7" s="259">
        <f t="shared" si="0"/>
        <v>-7208.1999999999989</v>
      </c>
      <c r="H7" s="259">
        <f t="shared" si="0"/>
        <v>2289.8000000000002</v>
      </c>
      <c r="I7" s="259">
        <f t="shared" si="0"/>
        <v>2515.6999999999994</v>
      </c>
      <c r="J7" s="259">
        <f t="shared" si="0"/>
        <v>225.90000000000009</v>
      </c>
      <c r="K7" s="259">
        <f t="shared" si="0"/>
        <v>1601.28</v>
      </c>
      <c r="L7" s="259">
        <f t="shared" si="0"/>
        <v>1685.58</v>
      </c>
      <c r="M7" s="259">
        <f t="shared" si="0"/>
        <v>84.300000000000068</v>
      </c>
    </row>
    <row r="8" spans="1:13">
      <c r="A8" s="255" t="s">
        <v>27</v>
      </c>
      <c r="B8" s="254"/>
      <c r="C8" s="254"/>
      <c r="D8" s="254"/>
      <c r="E8" s="254"/>
      <c r="F8" s="254"/>
      <c r="G8" s="254"/>
      <c r="H8" s="254">
        <v>820</v>
      </c>
      <c r="I8" s="254">
        <v>1258</v>
      </c>
      <c r="J8" s="253">
        <f t="shared" ref="J8:J23" si="1">I8-H8</f>
        <v>438</v>
      </c>
      <c r="K8" s="254">
        <v>968.8</v>
      </c>
      <c r="L8" s="254">
        <v>1157.7</v>
      </c>
      <c r="M8" s="253">
        <f t="shared" ref="M8:M23" si="2">L8-K8</f>
        <v>188.90000000000009</v>
      </c>
    </row>
    <row r="9" spans="1:13">
      <c r="A9" s="255" t="s">
        <v>273</v>
      </c>
      <c r="B9" s="254"/>
      <c r="C9" s="254"/>
      <c r="D9" s="253"/>
      <c r="E9" s="254"/>
      <c r="F9" s="254"/>
      <c r="G9" s="254"/>
      <c r="H9" s="254"/>
      <c r="I9" s="254">
        <v>1</v>
      </c>
      <c r="J9" s="253">
        <f t="shared" si="1"/>
        <v>1</v>
      </c>
      <c r="K9" s="254"/>
      <c r="L9" s="254">
        <v>0.44</v>
      </c>
      <c r="M9" s="253">
        <f t="shared" si="2"/>
        <v>0.44</v>
      </c>
    </row>
    <row r="10" spans="1:13">
      <c r="A10" s="255" t="s">
        <v>272</v>
      </c>
      <c r="B10" s="254"/>
      <c r="C10" s="254"/>
      <c r="D10" s="253"/>
      <c r="E10" s="254"/>
      <c r="F10" s="254"/>
      <c r="G10" s="254"/>
      <c r="H10" s="258"/>
      <c r="I10" s="258"/>
      <c r="J10" s="253">
        <f t="shared" si="1"/>
        <v>0</v>
      </c>
      <c r="K10" s="254"/>
      <c r="L10" s="254"/>
      <c r="M10" s="253">
        <f t="shared" si="2"/>
        <v>0</v>
      </c>
    </row>
    <row r="11" spans="1:13">
      <c r="A11" s="255" t="s">
        <v>271</v>
      </c>
      <c r="B11" s="254"/>
      <c r="C11" s="254"/>
      <c r="D11" s="253"/>
      <c r="E11" s="254"/>
      <c r="F11" s="254"/>
      <c r="G11" s="254"/>
      <c r="H11" s="254">
        <v>1</v>
      </c>
      <c r="I11" s="254">
        <v>1</v>
      </c>
      <c r="J11" s="253">
        <f t="shared" si="1"/>
        <v>0</v>
      </c>
      <c r="K11" s="254">
        <v>0.4</v>
      </c>
      <c r="L11" s="254">
        <v>1.2</v>
      </c>
      <c r="M11" s="253">
        <f t="shared" si="2"/>
        <v>0.79999999999999993</v>
      </c>
    </row>
    <row r="12" spans="1:13">
      <c r="A12" s="255" t="s">
        <v>270</v>
      </c>
      <c r="B12" s="254"/>
      <c r="C12" s="254"/>
      <c r="D12" s="253"/>
      <c r="E12" s="254"/>
      <c r="F12" s="254"/>
      <c r="G12" s="254"/>
      <c r="H12" s="253"/>
      <c r="I12" s="253">
        <v>50</v>
      </c>
      <c r="J12" s="253">
        <f t="shared" si="1"/>
        <v>50</v>
      </c>
      <c r="K12" s="253"/>
      <c r="L12" s="253">
        <v>38.6</v>
      </c>
      <c r="M12" s="253">
        <f t="shared" si="2"/>
        <v>38.6</v>
      </c>
    </row>
    <row r="13" spans="1:13">
      <c r="A13" s="255" t="s">
        <v>269</v>
      </c>
      <c r="B13" s="254"/>
      <c r="C13" s="254"/>
      <c r="D13" s="253"/>
      <c r="E13" s="254"/>
      <c r="F13" s="254"/>
      <c r="G13" s="254"/>
      <c r="H13" s="253">
        <v>63.9</v>
      </c>
      <c r="I13" s="253">
        <v>18.5</v>
      </c>
      <c r="J13" s="253">
        <f t="shared" si="1"/>
        <v>-45.4</v>
      </c>
      <c r="K13" s="256">
        <v>12.03</v>
      </c>
      <c r="L13" s="256">
        <v>7.25</v>
      </c>
      <c r="M13" s="253">
        <f t="shared" si="2"/>
        <v>-4.7799999999999994</v>
      </c>
    </row>
    <row r="14" spans="1:13">
      <c r="A14" s="255" t="s">
        <v>268</v>
      </c>
      <c r="B14" s="254"/>
      <c r="C14" s="254"/>
      <c r="D14" s="253"/>
      <c r="E14" s="254"/>
      <c r="F14" s="254"/>
      <c r="G14" s="254"/>
      <c r="H14" s="253">
        <v>35.5</v>
      </c>
      <c r="I14" s="253">
        <v>69.599999999999994</v>
      </c>
      <c r="J14" s="253">
        <f t="shared" si="1"/>
        <v>34.099999999999994</v>
      </c>
      <c r="K14" s="253">
        <v>6.1</v>
      </c>
      <c r="L14" s="253">
        <v>4.5999999999999996</v>
      </c>
      <c r="M14" s="253">
        <f t="shared" si="2"/>
        <v>-1.5</v>
      </c>
    </row>
    <row r="15" spans="1:13">
      <c r="A15" s="255" t="s">
        <v>267</v>
      </c>
      <c r="B15" s="254">
        <v>345</v>
      </c>
      <c r="C15" s="254"/>
      <c r="D15" s="253">
        <f>C15-B15</f>
        <v>-345</v>
      </c>
      <c r="E15" s="254">
        <v>345</v>
      </c>
      <c r="F15" s="254"/>
      <c r="G15" s="254">
        <f>F15-E15</f>
        <v>-345</v>
      </c>
      <c r="H15" s="253">
        <v>192</v>
      </c>
      <c r="I15" s="253">
        <v>110.5</v>
      </c>
      <c r="J15" s="253">
        <f t="shared" si="1"/>
        <v>-81.5</v>
      </c>
      <c r="K15" s="253">
        <v>43.2</v>
      </c>
      <c r="L15" s="253">
        <v>23.5</v>
      </c>
      <c r="M15" s="253">
        <f t="shared" si="2"/>
        <v>-19.700000000000003</v>
      </c>
    </row>
    <row r="16" spans="1:13">
      <c r="A16" s="255" t="s">
        <v>266</v>
      </c>
      <c r="B16" s="253">
        <v>982</v>
      </c>
      <c r="C16" s="253">
        <v>532</v>
      </c>
      <c r="D16" s="253">
        <f>C16-B16</f>
        <v>-450</v>
      </c>
      <c r="E16" s="253">
        <v>925</v>
      </c>
      <c r="F16" s="253">
        <v>512</v>
      </c>
      <c r="G16" s="253">
        <f>F16-E16</f>
        <v>-413</v>
      </c>
      <c r="H16" s="253"/>
      <c r="I16" s="253">
        <v>18</v>
      </c>
      <c r="J16" s="253">
        <f t="shared" si="1"/>
        <v>18</v>
      </c>
      <c r="K16" s="253">
        <v>23</v>
      </c>
      <c r="L16" s="253">
        <v>9.1999999999999993</v>
      </c>
      <c r="M16" s="253">
        <f t="shared" si="2"/>
        <v>-13.8</v>
      </c>
    </row>
    <row r="17" spans="1:13">
      <c r="A17" s="255" t="s">
        <v>265</v>
      </c>
      <c r="B17" s="253"/>
      <c r="C17" s="253"/>
      <c r="D17" s="253"/>
      <c r="E17" s="253"/>
      <c r="F17" s="253"/>
      <c r="G17" s="253"/>
      <c r="H17" s="253"/>
      <c r="I17" s="253">
        <v>5</v>
      </c>
      <c r="J17" s="253">
        <f t="shared" si="1"/>
        <v>5</v>
      </c>
      <c r="K17" s="253"/>
      <c r="L17" s="253">
        <v>0.20399999999999999</v>
      </c>
      <c r="M17" s="253">
        <f t="shared" si="2"/>
        <v>0.20399999999999999</v>
      </c>
    </row>
    <row r="18" spans="1:13">
      <c r="A18" s="255" t="s">
        <v>264</v>
      </c>
      <c r="B18" s="253">
        <v>12614.7</v>
      </c>
      <c r="C18" s="253">
        <v>5554.6</v>
      </c>
      <c r="D18" s="253">
        <f>C18-B18</f>
        <v>-7060.1</v>
      </c>
      <c r="E18" s="253">
        <v>12495.8</v>
      </c>
      <c r="F18" s="253">
        <v>5519.6</v>
      </c>
      <c r="G18" s="253">
        <f>F18-E18</f>
        <v>-6976.1999999999989</v>
      </c>
      <c r="H18" s="253">
        <v>422.4</v>
      </c>
      <c r="I18" s="253">
        <v>345.6</v>
      </c>
      <c r="J18" s="253">
        <f t="shared" si="1"/>
        <v>-76.799999999999955</v>
      </c>
      <c r="K18" s="253">
        <v>303.5</v>
      </c>
      <c r="L18" s="253">
        <v>300.7</v>
      </c>
      <c r="M18" s="253">
        <f t="shared" si="2"/>
        <v>-2.8000000000000114</v>
      </c>
    </row>
    <row r="19" spans="1:13">
      <c r="A19" s="255" t="s">
        <v>263</v>
      </c>
      <c r="B19" s="253"/>
      <c r="C19" s="253"/>
      <c r="D19" s="253"/>
      <c r="E19" s="253"/>
      <c r="F19" s="253"/>
      <c r="G19" s="253"/>
      <c r="H19" s="253">
        <v>639</v>
      </c>
      <c r="I19" s="253">
        <v>430</v>
      </c>
      <c r="J19" s="253">
        <f t="shared" si="1"/>
        <v>-209</v>
      </c>
      <c r="K19" s="253">
        <v>200.43</v>
      </c>
      <c r="L19" s="253">
        <v>66.599999999999994</v>
      </c>
      <c r="M19" s="253">
        <f t="shared" si="2"/>
        <v>-133.83000000000001</v>
      </c>
    </row>
    <row r="20" spans="1:13">
      <c r="A20" s="255" t="s">
        <v>262</v>
      </c>
      <c r="B20" s="254"/>
      <c r="C20" s="254"/>
      <c r="D20" s="253"/>
      <c r="E20" s="254"/>
      <c r="F20" s="254"/>
      <c r="G20" s="254"/>
      <c r="H20" s="253">
        <v>32.5</v>
      </c>
      <c r="I20" s="253">
        <v>10</v>
      </c>
      <c r="J20" s="253">
        <f t="shared" si="1"/>
        <v>-22.5</v>
      </c>
      <c r="K20" s="253">
        <v>21.4</v>
      </c>
      <c r="L20" s="253">
        <v>5.5279999999999996</v>
      </c>
      <c r="M20" s="253">
        <f t="shared" si="2"/>
        <v>-15.872</v>
      </c>
    </row>
    <row r="21" spans="1:13">
      <c r="A21" s="255" t="s">
        <v>261</v>
      </c>
      <c r="B21" s="254"/>
      <c r="C21" s="254"/>
      <c r="D21" s="253"/>
      <c r="E21" s="254"/>
      <c r="F21" s="254"/>
      <c r="G21" s="254"/>
      <c r="H21" s="253"/>
      <c r="I21" s="253">
        <v>16</v>
      </c>
      <c r="J21" s="253">
        <f t="shared" si="1"/>
        <v>16</v>
      </c>
      <c r="K21" s="253"/>
      <c r="L21" s="253">
        <v>1.4</v>
      </c>
      <c r="M21" s="253">
        <f t="shared" si="2"/>
        <v>1.4</v>
      </c>
    </row>
    <row r="22" spans="1:13">
      <c r="A22" s="255" t="s">
        <v>260</v>
      </c>
      <c r="B22" s="254"/>
      <c r="C22" s="254"/>
      <c r="D22" s="253"/>
      <c r="E22" s="254"/>
      <c r="F22" s="254"/>
      <c r="G22" s="254"/>
      <c r="H22" s="253">
        <v>12.3</v>
      </c>
      <c r="I22" s="253">
        <v>1.2</v>
      </c>
      <c r="J22" s="253">
        <f t="shared" si="1"/>
        <v>-11.100000000000001</v>
      </c>
      <c r="K22" s="256"/>
      <c r="L22" s="256">
        <v>0.54800000000000004</v>
      </c>
      <c r="M22" s="253">
        <f t="shared" si="2"/>
        <v>0.54800000000000004</v>
      </c>
    </row>
    <row r="23" spans="1:13">
      <c r="A23" s="255" t="s">
        <v>259</v>
      </c>
      <c r="B23" s="254"/>
      <c r="C23" s="254"/>
      <c r="D23" s="253"/>
      <c r="E23" s="254"/>
      <c r="F23" s="254"/>
      <c r="G23" s="254"/>
      <c r="H23" s="253">
        <v>1</v>
      </c>
      <c r="I23" s="253"/>
      <c r="J23" s="253">
        <f t="shared" si="1"/>
        <v>-1</v>
      </c>
      <c r="K23" s="256">
        <v>0.02</v>
      </c>
      <c r="L23" s="256"/>
      <c r="M23" s="253">
        <f t="shared" si="2"/>
        <v>-0.02</v>
      </c>
    </row>
    <row r="24" spans="1:13">
      <c r="A24" s="255" t="s">
        <v>29</v>
      </c>
      <c r="B24" s="254"/>
      <c r="C24" s="254"/>
      <c r="D24" s="253"/>
      <c r="E24" s="254"/>
      <c r="F24" s="254"/>
      <c r="G24" s="254"/>
      <c r="H24" s="253"/>
      <c r="I24" s="253"/>
      <c r="J24" s="253"/>
      <c r="K24" s="256"/>
      <c r="L24" s="256"/>
      <c r="M24" s="253"/>
    </row>
    <row r="25" spans="1:13">
      <c r="A25" s="255" t="s">
        <v>257</v>
      </c>
      <c r="B25" s="254"/>
      <c r="C25" s="254"/>
      <c r="D25" s="253"/>
      <c r="E25" s="254"/>
      <c r="F25" s="254"/>
      <c r="G25" s="254"/>
      <c r="H25" s="253">
        <v>4</v>
      </c>
      <c r="I25" s="253">
        <v>4</v>
      </c>
      <c r="J25" s="253">
        <f t="shared" ref="J25:J30" si="3">I25-H25</f>
        <v>0</v>
      </c>
      <c r="K25" s="253"/>
      <c r="L25" s="253"/>
      <c r="M25" s="253">
        <f t="shared" ref="M25:M30" si="4">L25-K25</f>
        <v>0</v>
      </c>
    </row>
    <row r="26" spans="1:13">
      <c r="A26" s="255" t="s">
        <v>256</v>
      </c>
      <c r="B26" s="254"/>
      <c r="C26" s="254"/>
      <c r="D26" s="253"/>
      <c r="E26" s="254"/>
      <c r="F26" s="254"/>
      <c r="G26" s="254"/>
      <c r="H26" s="253"/>
      <c r="I26" s="253">
        <v>39.1</v>
      </c>
      <c r="J26" s="253">
        <f t="shared" si="3"/>
        <v>39.1</v>
      </c>
      <c r="K26" s="257"/>
      <c r="L26" s="256">
        <v>27.5</v>
      </c>
      <c r="M26" s="253">
        <f t="shared" si="4"/>
        <v>27.5</v>
      </c>
    </row>
    <row r="27" spans="1:13">
      <c r="A27" s="255" t="s">
        <v>255</v>
      </c>
      <c r="B27" s="254"/>
      <c r="C27" s="254"/>
      <c r="D27" s="253"/>
      <c r="E27" s="254"/>
      <c r="F27" s="254"/>
      <c r="G27" s="254"/>
      <c r="H27" s="253">
        <v>10</v>
      </c>
      <c r="I27" s="253">
        <v>4</v>
      </c>
      <c r="J27" s="253">
        <f t="shared" si="3"/>
        <v>-6</v>
      </c>
      <c r="K27" s="256"/>
      <c r="L27" s="256">
        <v>1.8</v>
      </c>
      <c r="M27" s="253">
        <f t="shared" si="4"/>
        <v>1.8</v>
      </c>
    </row>
    <row r="28" spans="1:13">
      <c r="A28" s="255" t="s">
        <v>254</v>
      </c>
      <c r="B28" s="254"/>
      <c r="C28" s="254"/>
      <c r="D28" s="253"/>
      <c r="E28" s="254"/>
      <c r="F28" s="254"/>
      <c r="G28" s="254"/>
      <c r="H28" s="253">
        <v>31</v>
      </c>
      <c r="I28" s="253">
        <v>44.2</v>
      </c>
      <c r="J28" s="253">
        <f t="shared" si="3"/>
        <v>13.200000000000003</v>
      </c>
      <c r="K28" s="253">
        <v>4.5999999999999996</v>
      </c>
      <c r="L28" s="253">
        <v>6.81</v>
      </c>
      <c r="M28" s="253">
        <f t="shared" si="4"/>
        <v>2.21</v>
      </c>
    </row>
    <row r="29" spans="1:13">
      <c r="A29" s="255" t="s">
        <v>253</v>
      </c>
      <c r="B29" s="254"/>
      <c r="C29" s="254"/>
      <c r="D29" s="253"/>
      <c r="E29" s="254"/>
      <c r="F29" s="254"/>
      <c r="G29" s="254"/>
      <c r="H29" s="253">
        <v>5.2</v>
      </c>
      <c r="I29" s="253">
        <v>5</v>
      </c>
      <c r="J29" s="253">
        <f t="shared" si="3"/>
        <v>-0.20000000000000018</v>
      </c>
      <c r="K29" s="253">
        <v>2.2000000000000002</v>
      </c>
      <c r="L29" s="253">
        <v>2</v>
      </c>
      <c r="M29" s="253">
        <f t="shared" si="4"/>
        <v>-0.20000000000000018</v>
      </c>
    </row>
    <row r="30" spans="1:13" ht="13.5" thickBot="1">
      <c r="A30" s="263" t="s">
        <v>252</v>
      </c>
      <c r="B30" s="264">
        <v>0</v>
      </c>
      <c r="C30" s="264">
        <v>526</v>
      </c>
      <c r="D30" s="264">
        <f>C30-B30</f>
        <v>526</v>
      </c>
      <c r="E30" s="264">
        <v>0</v>
      </c>
      <c r="F30" s="264">
        <v>526</v>
      </c>
      <c r="G30" s="264">
        <f>F30-E30</f>
        <v>526</v>
      </c>
      <c r="H30" s="264">
        <v>20</v>
      </c>
      <c r="I30" s="264">
        <v>85</v>
      </c>
      <c r="J30" s="264">
        <f t="shared" si="3"/>
        <v>65</v>
      </c>
      <c r="K30" s="264">
        <v>15.6</v>
      </c>
      <c r="L30" s="264">
        <v>30</v>
      </c>
      <c r="M30" s="264">
        <f t="shared" si="4"/>
        <v>14.4</v>
      </c>
    </row>
  </sheetData>
  <mergeCells count="5">
    <mergeCell ref="A5:A6"/>
    <mergeCell ref="B5:D5"/>
    <mergeCell ref="E5:G5"/>
    <mergeCell ref="H5:J5"/>
    <mergeCell ref="K5:M5"/>
  </mergeCells>
  <pageMargins left="0.7" right="0.45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L7" sqref="L7"/>
    </sheetView>
  </sheetViews>
  <sheetFormatPr defaultRowHeight="12.75"/>
  <cols>
    <col min="1" max="1" width="22" style="236" customWidth="1"/>
    <col min="2" max="2" width="13.42578125" style="236" customWidth="1"/>
    <col min="3" max="3" width="15.7109375" style="236" customWidth="1"/>
    <col min="4" max="4" width="14.28515625" style="236" customWidth="1"/>
    <col min="5" max="5" width="12.7109375" style="236" customWidth="1"/>
    <col min="6" max="6" width="12" style="236" customWidth="1"/>
    <col min="7" max="7" width="12.28515625" style="236" customWidth="1"/>
    <col min="8" max="9" width="11" style="236" customWidth="1"/>
    <col min="10" max="248" width="9.140625" style="236"/>
    <col min="249" max="249" width="4.85546875" style="236" customWidth="1"/>
    <col min="250" max="250" width="22" style="236" customWidth="1"/>
    <col min="251" max="251" width="13.42578125" style="236" customWidth="1"/>
    <col min="252" max="252" width="15.7109375" style="236" customWidth="1"/>
    <col min="253" max="253" width="14.28515625" style="236" customWidth="1"/>
    <col min="254" max="254" width="12.7109375" style="236" customWidth="1"/>
    <col min="255" max="255" width="12" style="236" customWidth="1"/>
    <col min="256" max="256" width="12.28515625" style="236" customWidth="1"/>
    <col min="257" max="257" width="11" style="236" customWidth="1"/>
    <col min="258" max="258" width="11.140625" style="236" customWidth="1"/>
    <col min="259" max="504" width="9.140625" style="236"/>
    <col min="505" max="505" width="4.85546875" style="236" customWidth="1"/>
    <col min="506" max="506" width="22" style="236" customWidth="1"/>
    <col min="507" max="507" width="13.42578125" style="236" customWidth="1"/>
    <col min="508" max="508" width="15.7109375" style="236" customWidth="1"/>
    <col min="509" max="509" width="14.28515625" style="236" customWidth="1"/>
    <col min="510" max="510" width="12.7109375" style="236" customWidth="1"/>
    <col min="511" max="511" width="12" style="236" customWidth="1"/>
    <col min="512" max="512" width="12.28515625" style="236" customWidth="1"/>
    <col min="513" max="513" width="11" style="236" customWidth="1"/>
    <col min="514" max="514" width="11.140625" style="236" customWidth="1"/>
    <col min="515" max="760" width="9.140625" style="236"/>
    <col min="761" max="761" width="4.85546875" style="236" customWidth="1"/>
    <col min="762" max="762" width="22" style="236" customWidth="1"/>
    <col min="763" max="763" width="13.42578125" style="236" customWidth="1"/>
    <col min="764" max="764" width="15.7109375" style="236" customWidth="1"/>
    <col min="765" max="765" width="14.28515625" style="236" customWidth="1"/>
    <col min="766" max="766" width="12.7109375" style="236" customWidth="1"/>
    <col min="767" max="767" width="12" style="236" customWidth="1"/>
    <col min="768" max="768" width="12.28515625" style="236" customWidth="1"/>
    <col min="769" max="769" width="11" style="236" customWidth="1"/>
    <col min="770" max="770" width="11.140625" style="236" customWidth="1"/>
    <col min="771" max="1016" width="9.140625" style="236"/>
    <col min="1017" max="1017" width="4.85546875" style="236" customWidth="1"/>
    <col min="1018" max="1018" width="22" style="236" customWidth="1"/>
    <col min="1019" max="1019" width="13.42578125" style="236" customWidth="1"/>
    <col min="1020" max="1020" width="15.7109375" style="236" customWidth="1"/>
    <col min="1021" max="1021" width="14.28515625" style="236" customWidth="1"/>
    <col min="1022" max="1022" width="12.7109375" style="236" customWidth="1"/>
    <col min="1023" max="1023" width="12" style="236" customWidth="1"/>
    <col min="1024" max="1024" width="12.28515625" style="236" customWidth="1"/>
    <col min="1025" max="1025" width="11" style="236" customWidth="1"/>
    <col min="1026" max="1026" width="11.140625" style="236" customWidth="1"/>
    <col min="1027" max="1272" width="9.140625" style="236"/>
    <col min="1273" max="1273" width="4.85546875" style="236" customWidth="1"/>
    <col min="1274" max="1274" width="22" style="236" customWidth="1"/>
    <col min="1275" max="1275" width="13.42578125" style="236" customWidth="1"/>
    <col min="1276" max="1276" width="15.7109375" style="236" customWidth="1"/>
    <col min="1277" max="1277" width="14.28515625" style="236" customWidth="1"/>
    <col min="1278" max="1278" width="12.7109375" style="236" customWidth="1"/>
    <col min="1279" max="1279" width="12" style="236" customWidth="1"/>
    <col min="1280" max="1280" width="12.28515625" style="236" customWidth="1"/>
    <col min="1281" max="1281" width="11" style="236" customWidth="1"/>
    <col min="1282" max="1282" width="11.140625" style="236" customWidth="1"/>
    <col min="1283" max="1528" width="9.140625" style="236"/>
    <col min="1529" max="1529" width="4.85546875" style="236" customWidth="1"/>
    <col min="1530" max="1530" width="22" style="236" customWidth="1"/>
    <col min="1531" max="1531" width="13.42578125" style="236" customWidth="1"/>
    <col min="1532" max="1532" width="15.7109375" style="236" customWidth="1"/>
    <col min="1533" max="1533" width="14.28515625" style="236" customWidth="1"/>
    <col min="1534" max="1534" width="12.7109375" style="236" customWidth="1"/>
    <col min="1535" max="1535" width="12" style="236" customWidth="1"/>
    <col min="1536" max="1536" width="12.28515625" style="236" customWidth="1"/>
    <col min="1537" max="1537" width="11" style="236" customWidth="1"/>
    <col min="1538" max="1538" width="11.140625" style="236" customWidth="1"/>
    <col min="1539" max="1784" width="9.140625" style="236"/>
    <col min="1785" max="1785" width="4.85546875" style="236" customWidth="1"/>
    <col min="1786" max="1786" width="22" style="236" customWidth="1"/>
    <col min="1787" max="1787" width="13.42578125" style="236" customWidth="1"/>
    <col min="1788" max="1788" width="15.7109375" style="236" customWidth="1"/>
    <col min="1789" max="1789" width="14.28515625" style="236" customWidth="1"/>
    <col min="1790" max="1790" width="12.7109375" style="236" customWidth="1"/>
    <col min="1791" max="1791" width="12" style="236" customWidth="1"/>
    <col min="1792" max="1792" width="12.28515625" style="236" customWidth="1"/>
    <col min="1793" max="1793" width="11" style="236" customWidth="1"/>
    <col min="1794" max="1794" width="11.140625" style="236" customWidth="1"/>
    <col min="1795" max="2040" width="9.140625" style="236"/>
    <col min="2041" max="2041" width="4.85546875" style="236" customWidth="1"/>
    <col min="2042" max="2042" width="22" style="236" customWidth="1"/>
    <col min="2043" max="2043" width="13.42578125" style="236" customWidth="1"/>
    <col min="2044" max="2044" width="15.7109375" style="236" customWidth="1"/>
    <col min="2045" max="2045" width="14.28515625" style="236" customWidth="1"/>
    <col min="2046" max="2046" width="12.7109375" style="236" customWidth="1"/>
    <col min="2047" max="2047" width="12" style="236" customWidth="1"/>
    <col min="2048" max="2048" width="12.28515625" style="236" customWidth="1"/>
    <col min="2049" max="2049" width="11" style="236" customWidth="1"/>
    <col min="2050" max="2050" width="11.140625" style="236" customWidth="1"/>
    <col min="2051" max="2296" width="9.140625" style="236"/>
    <col min="2297" max="2297" width="4.85546875" style="236" customWidth="1"/>
    <col min="2298" max="2298" width="22" style="236" customWidth="1"/>
    <col min="2299" max="2299" width="13.42578125" style="236" customWidth="1"/>
    <col min="2300" max="2300" width="15.7109375" style="236" customWidth="1"/>
    <col min="2301" max="2301" width="14.28515625" style="236" customWidth="1"/>
    <col min="2302" max="2302" width="12.7109375" style="236" customWidth="1"/>
    <col min="2303" max="2303" width="12" style="236" customWidth="1"/>
    <col min="2304" max="2304" width="12.28515625" style="236" customWidth="1"/>
    <col min="2305" max="2305" width="11" style="236" customWidth="1"/>
    <col min="2306" max="2306" width="11.140625" style="236" customWidth="1"/>
    <col min="2307" max="2552" width="9.140625" style="236"/>
    <col min="2553" max="2553" width="4.85546875" style="236" customWidth="1"/>
    <col min="2554" max="2554" width="22" style="236" customWidth="1"/>
    <col min="2555" max="2555" width="13.42578125" style="236" customWidth="1"/>
    <col min="2556" max="2556" width="15.7109375" style="236" customWidth="1"/>
    <col min="2557" max="2557" width="14.28515625" style="236" customWidth="1"/>
    <col min="2558" max="2558" width="12.7109375" style="236" customWidth="1"/>
    <col min="2559" max="2559" width="12" style="236" customWidth="1"/>
    <col min="2560" max="2560" width="12.28515625" style="236" customWidth="1"/>
    <col min="2561" max="2561" width="11" style="236" customWidth="1"/>
    <col min="2562" max="2562" width="11.140625" style="236" customWidth="1"/>
    <col min="2563" max="2808" width="9.140625" style="236"/>
    <col min="2809" max="2809" width="4.85546875" style="236" customWidth="1"/>
    <col min="2810" max="2810" width="22" style="236" customWidth="1"/>
    <col min="2811" max="2811" width="13.42578125" style="236" customWidth="1"/>
    <col min="2812" max="2812" width="15.7109375" style="236" customWidth="1"/>
    <col min="2813" max="2813" width="14.28515625" style="236" customWidth="1"/>
    <col min="2814" max="2814" width="12.7109375" style="236" customWidth="1"/>
    <col min="2815" max="2815" width="12" style="236" customWidth="1"/>
    <col min="2816" max="2816" width="12.28515625" style="236" customWidth="1"/>
    <col min="2817" max="2817" width="11" style="236" customWidth="1"/>
    <col min="2818" max="2818" width="11.140625" style="236" customWidth="1"/>
    <col min="2819" max="3064" width="9.140625" style="236"/>
    <col min="3065" max="3065" width="4.85546875" style="236" customWidth="1"/>
    <col min="3066" max="3066" width="22" style="236" customWidth="1"/>
    <col min="3067" max="3067" width="13.42578125" style="236" customWidth="1"/>
    <col min="3068" max="3068" width="15.7109375" style="236" customWidth="1"/>
    <col min="3069" max="3069" width="14.28515625" style="236" customWidth="1"/>
    <col min="3070" max="3070" width="12.7109375" style="236" customWidth="1"/>
    <col min="3071" max="3071" width="12" style="236" customWidth="1"/>
    <col min="3072" max="3072" width="12.28515625" style="236" customWidth="1"/>
    <col min="3073" max="3073" width="11" style="236" customWidth="1"/>
    <col min="3074" max="3074" width="11.140625" style="236" customWidth="1"/>
    <col min="3075" max="3320" width="9.140625" style="236"/>
    <col min="3321" max="3321" width="4.85546875" style="236" customWidth="1"/>
    <col min="3322" max="3322" width="22" style="236" customWidth="1"/>
    <col min="3323" max="3323" width="13.42578125" style="236" customWidth="1"/>
    <col min="3324" max="3324" width="15.7109375" style="236" customWidth="1"/>
    <col min="3325" max="3325" width="14.28515625" style="236" customWidth="1"/>
    <col min="3326" max="3326" width="12.7109375" style="236" customWidth="1"/>
    <col min="3327" max="3327" width="12" style="236" customWidth="1"/>
    <col min="3328" max="3328" width="12.28515625" style="236" customWidth="1"/>
    <col min="3329" max="3329" width="11" style="236" customWidth="1"/>
    <col min="3330" max="3330" width="11.140625" style="236" customWidth="1"/>
    <col min="3331" max="3576" width="9.140625" style="236"/>
    <col min="3577" max="3577" width="4.85546875" style="236" customWidth="1"/>
    <col min="3578" max="3578" width="22" style="236" customWidth="1"/>
    <col min="3579" max="3579" width="13.42578125" style="236" customWidth="1"/>
    <col min="3580" max="3580" width="15.7109375" style="236" customWidth="1"/>
    <col min="3581" max="3581" width="14.28515625" style="236" customWidth="1"/>
    <col min="3582" max="3582" width="12.7109375" style="236" customWidth="1"/>
    <col min="3583" max="3583" width="12" style="236" customWidth="1"/>
    <col min="3584" max="3584" width="12.28515625" style="236" customWidth="1"/>
    <col min="3585" max="3585" width="11" style="236" customWidth="1"/>
    <col min="3586" max="3586" width="11.140625" style="236" customWidth="1"/>
    <col min="3587" max="3832" width="9.140625" style="236"/>
    <col min="3833" max="3833" width="4.85546875" style="236" customWidth="1"/>
    <col min="3834" max="3834" width="22" style="236" customWidth="1"/>
    <col min="3835" max="3835" width="13.42578125" style="236" customWidth="1"/>
    <col min="3836" max="3836" width="15.7109375" style="236" customWidth="1"/>
    <col min="3837" max="3837" width="14.28515625" style="236" customWidth="1"/>
    <col min="3838" max="3838" width="12.7109375" style="236" customWidth="1"/>
    <col min="3839" max="3839" width="12" style="236" customWidth="1"/>
    <col min="3840" max="3840" width="12.28515625" style="236" customWidth="1"/>
    <col min="3841" max="3841" width="11" style="236" customWidth="1"/>
    <col min="3842" max="3842" width="11.140625" style="236" customWidth="1"/>
    <col min="3843" max="4088" width="9.140625" style="236"/>
    <col min="4089" max="4089" width="4.85546875" style="236" customWidth="1"/>
    <col min="4090" max="4090" width="22" style="236" customWidth="1"/>
    <col min="4091" max="4091" width="13.42578125" style="236" customWidth="1"/>
    <col min="4092" max="4092" width="15.7109375" style="236" customWidth="1"/>
    <col min="4093" max="4093" width="14.28515625" style="236" customWidth="1"/>
    <col min="4094" max="4094" width="12.7109375" style="236" customWidth="1"/>
    <col min="4095" max="4095" width="12" style="236" customWidth="1"/>
    <col min="4096" max="4096" width="12.28515625" style="236" customWidth="1"/>
    <col min="4097" max="4097" width="11" style="236" customWidth="1"/>
    <col min="4098" max="4098" width="11.140625" style="236" customWidth="1"/>
    <col min="4099" max="4344" width="9.140625" style="236"/>
    <col min="4345" max="4345" width="4.85546875" style="236" customWidth="1"/>
    <col min="4346" max="4346" width="22" style="236" customWidth="1"/>
    <col min="4347" max="4347" width="13.42578125" style="236" customWidth="1"/>
    <col min="4348" max="4348" width="15.7109375" style="236" customWidth="1"/>
    <col min="4349" max="4349" width="14.28515625" style="236" customWidth="1"/>
    <col min="4350" max="4350" width="12.7109375" style="236" customWidth="1"/>
    <col min="4351" max="4351" width="12" style="236" customWidth="1"/>
    <col min="4352" max="4352" width="12.28515625" style="236" customWidth="1"/>
    <col min="4353" max="4353" width="11" style="236" customWidth="1"/>
    <col min="4354" max="4354" width="11.140625" style="236" customWidth="1"/>
    <col min="4355" max="4600" width="9.140625" style="236"/>
    <col min="4601" max="4601" width="4.85546875" style="236" customWidth="1"/>
    <col min="4602" max="4602" width="22" style="236" customWidth="1"/>
    <col min="4603" max="4603" width="13.42578125" style="236" customWidth="1"/>
    <col min="4604" max="4604" width="15.7109375" style="236" customWidth="1"/>
    <col min="4605" max="4605" width="14.28515625" style="236" customWidth="1"/>
    <col min="4606" max="4606" width="12.7109375" style="236" customWidth="1"/>
    <col min="4607" max="4607" width="12" style="236" customWidth="1"/>
    <col min="4608" max="4608" width="12.28515625" style="236" customWidth="1"/>
    <col min="4609" max="4609" width="11" style="236" customWidth="1"/>
    <col min="4610" max="4610" width="11.140625" style="236" customWidth="1"/>
    <col min="4611" max="4856" width="9.140625" style="236"/>
    <col min="4857" max="4857" width="4.85546875" style="236" customWidth="1"/>
    <col min="4858" max="4858" width="22" style="236" customWidth="1"/>
    <col min="4859" max="4859" width="13.42578125" style="236" customWidth="1"/>
    <col min="4860" max="4860" width="15.7109375" style="236" customWidth="1"/>
    <col min="4861" max="4861" width="14.28515625" style="236" customWidth="1"/>
    <col min="4862" max="4862" width="12.7109375" style="236" customWidth="1"/>
    <col min="4863" max="4863" width="12" style="236" customWidth="1"/>
    <col min="4864" max="4864" width="12.28515625" style="236" customWidth="1"/>
    <col min="4865" max="4865" width="11" style="236" customWidth="1"/>
    <col min="4866" max="4866" width="11.140625" style="236" customWidth="1"/>
    <col min="4867" max="5112" width="9.140625" style="236"/>
    <col min="5113" max="5113" width="4.85546875" style="236" customWidth="1"/>
    <col min="5114" max="5114" width="22" style="236" customWidth="1"/>
    <col min="5115" max="5115" width="13.42578125" style="236" customWidth="1"/>
    <col min="5116" max="5116" width="15.7109375" style="236" customWidth="1"/>
    <col min="5117" max="5117" width="14.28515625" style="236" customWidth="1"/>
    <col min="5118" max="5118" width="12.7109375" style="236" customWidth="1"/>
    <col min="5119" max="5119" width="12" style="236" customWidth="1"/>
    <col min="5120" max="5120" width="12.28515625" style="236" customWidth="1"/>
    <col min="5121" max="5121" width="11" style="236" customWidth="1"/>
    <col min="5122" max="5122" width="11.140625" style="236" customWidth="1"/>
    <col min="5123" max="5368" width="9.140625" style="236"/>
    <col min="5369" max="5369" width="4.85546875" style="236" customWidth="1"/>
    <col min="5370" max="5370" width="22" style="236" customWidth="1"/>
    <col min="5371" max="5371" width="13.42578125" style="236" customWidth="1"/>
    <col min="5372" max="5372" width="15.7109375" style="236" customWidth="1"/>
    <col min="5373" max="5373" width="14.28515625" style="236" customWidth="1"/>
    <col min="5374" max="5374" width="12.7109375" style="236" customWidth="1"/>
    <col min="5375" max="5375" width="12" style="236" customWidth="1"/>
    <col min="5376" max="5376" width="12.28515625" style="236" customWidth="1"/>
    <col min="5377" max="5377" width="11" style="236" customWidth="1"/>
    <col min="5378" max="5378" width="11.140625" style="236" customWidth="1"/>
    <col min="5379" max="5624" width="9.140625" style="236"/>
    <col min="5625" max="5625" width="4.85546875" style="236" customWidth="1"/>
    <col min="5626" max="5626" width="22" style="236" customWidth="1"/>
    <col min="5627" max="5627" width="13.42578125" style="236" customWidth="1"/>
    <col min="5628" max="5628" width="15.7109375" style="236" customWidth="1"/>
    <col min="5629" max="5629" width="14.28515625" style="236" customWidth="1"/>
    <col min="5630" max="5630" width="12.7109375" style="236" customWidth="1"/>
    <col min="5631" max="5631" width="12" style="236" customWidth="1"/>
    <col min="5632" max="5632" width="12.28515625" style="236" customWidth="1"/>
    <col min="5633" max="5633" width="11" style="236" customWidth="1"/>
    <col min="5634" max="5634" width="11.140625" style="236" customWidth="1"/>
    <col min="5635" max="5880" width="9.140625" style="236"/>
    <col min="5881" max="5881" width="4.85546875" style="236" customWidth="1"/>
    <col min="5882" max="5882" width="22" style="236" customWidth="1"/>
    <col min="5883" max="5883" width="13.42578125" style="236" customWidth="1"/>
    <col min="5884" max="5884" width="15.7109375" style="236" customWidth="1"/>
    <col min="5885" max="5885" width="14.28515625" style="236" customWidth="1"/>
    <col min="5886" max="5886" width="12.7109375" style="236" customWidth="1"/>
    <col min="5887" max="5887" width="12" style="236" customWidth="1"/>
    <col min="5888" max="5888" width="12.28515625" style="236" customWidth="1"/>
    <col min="5889" max="5889" width="11" style="236" customWidth="1"/>
    <col min="5890" max="5890" width="11.140625" style="236" customWidth="1"/>
    <col min="5891" max="6136" width="9.140625" style="236"/>
    <col min="6137" max="6137" width="4.85546875" style="236" customWidth="1"/>
    <col min="6138" max="6138" width="22" style="236" customWidth="1"/>
    <col min="6139" max="6139" width="13.42578125" style="236" customWidth="1"/>
    <col min="6140" max="6140" width="15.7109375" style="236" customWidth="1"/>
    <col min="6141" max="6141" width="14.28515625" style="236" customWidth="1"/>
    <col min="6142" max="6142" width="12.7109375" style="236" customWidth="1"/>
    <col min="6143" max="6143" width="12" style="236" customWidth="1"/>
    <col min="6144" max="6144" width="12.28515625" style="236" customWidth="1"/>
    <col min="6145" max="6145" width="11" style="236" customWidth="1"/>
    <col min="6146" max="6146" width="11.140625" style="236" customWidth="1"/>
    <col min="6147" max="6392" width="9.140625" style="236"/>
    <col min="6393" max="6393" width="4.85546875" style="236" customWidth="1"/>
    <col min="6394" max="6394" width="22" style="236" customWidth="1"/>
    <col min="6395" max="6395" width="13.42578125" style="236" customWidth="1"/>
    <col min="6396" max="6396" width="15.7109375" style="236" customWidth="1"/>
    <col min="6397" max="6397" width="14.28515625" style="236" customWidth="1"/>
    <col min="6398" max="6398" width="12.7109375" style="236" customWidth="1"/>
    <col min="6399" max="6399" width="12" style="236" customWidth="1"/>
    <col min="6400" max="6400" width="12.28515625" style="236" customWidth="1"/>
    <col min="6401" max="6401" width="11" style="236" customWidth="1"/>
    <col min="6402" max="6402" width="11.140625" style="236" customWidth="1"/>
    <col min="6403" max="6648" width="9.140625" style="236"/>
    <col min="6649" max="6649" width="4.85546875" style="236" customWidth="1"/>
    <col min="6650" max="6650" width="22" style="236" customWidth="1"/>
    <col min="6651" max="6651" width="13.42578125" style="236" customWidth="1"/>
    <col min="6652" max="6652" width="15.7109375" style="236" customWidth="1"/>
    <col min="6653" max="6653" width="14.28515625" style="236" customWidth="1"/>
    <col min="6654" max="6654" width="12.7109375" style="236" customWidth="1"/>
    <col min="6655" max="6655" width="12" style="236" customWidth="1"/>
    <col min="6656" max="6656" width="12.28515625" style="236" customWidth="1"/>
    <col min="6657" max="6657" width="11" style="236" customWidth="1"/>
    <col min="6658" max="6658" width="11.140625" style="236" customWidth="1"/>
    <col min="6659" max="6904" width="9.140625" style="236"/>
    <col min="6905" max="6905" width="4.85546875" style="236" customWidth="1"/>
    <col min="6906" max="6906" width="22" style="236" customWidth="1"/>
    <col min="6907" max="6907" width="13.42578125" style="236" customWidth="1"/>
    <col min="6908" max="6908" width="15.7109375" style="236" customWidth="1"/>
    <col min="6909" max="6909" width="14.28515625" style="236" customWidth="1"/>
    <col min="6910" max="6910" width="12.7109375" style="236" customWidth="1"/>
    <col min="6911" max="6911" width="12" style="236" customWidth="1"/>
    <col min="6912" max="6912" width="12.28515625" style="236" customWidth="1"/>
    <col min="6913" max="6913" width="11" style="236" customWidth="1"/>
    <col min="6914" max="6914" width="11.140625" style="236" customWidth="1"/>
    <col min="6915" max="7160" width="9.140625" style="236"/>
    <col min="7161" max="7161" width="4.85546875" style="236" customWidth="1"/>
    <col min="7162" max="7162" width="22" style="236" customWidth="1"/>
    <col min="7163" max="7163" width="13.42578125" style="236" customWidth="1"/>
    <col min="7164" max="7164" width="15.7109375" style="236" customWidth="1"/>
    <col min="7165" max="7165" width="14.28515625" style="236" customWidth="1"/>
    <col min="7166" max="7166" width="12.7109375" style="236" customWidth="1"/>
    <col min="7167" max="7167" width="12" style="236" customWidth="1"/>
    <col min="7168" max="7168" width="12.28515625" style="236" customWidth="1"/>
    <col min="7169" max="7169" width="11" style="236" customWidth="1"/>
    <col min="7170" max="7170" width="11.140625" style="236" customWidth="1"/>
    <col min="7171" max="7416" width="9.140625" style="236"/>
    <col min="7417" max="7417" width="4.85546875" style="236" customWidth="1"/>
    <col min="7418" max="7418" width="22" style="236" customWidth="1"/>
    <col min="7419" max="7419" width="13.42578125" style="236" customWidth="1"/>
    <col min="7420" max="7420" width="15.7109375" style="236" customWidth="1"/>
    <col min="7421" max="7421" width="14.28515625" style="236" customWidth="1"/>
    <col min="7422" max="7422" width="12.7109375" style="236" customWidth="1"/>
    <col min="7423" max="7423" width="12" style="236" customWidth="1"/>
    <col min="7424" max="7424" width="12.28515625" style="236" customWidth="1"/>
    <col min="7425" max="7425" width="11" style="236" customWidth="1"/>
    <col min="7426" max="7426" width="11.140625" style="236" customWidth="1"/>
    <col min="7427" max="7672" width="9.140625" style="236"/>
    <col min="7673" max="7673" width="4.85546875" style="236" customWidth="1"/>
    <col min="7674" max="7674" width="22" style="236" customWidth="1"/>
    <col min="7675" max="7675" width="13.42578125" style="236" customWidth="1"/>
    <col min="7676" max="7676" width="15.7109375" style="236" customWidth="1"/>
    <col min="7677" max="7677" width="14.28515625" style="236" customWidth="1"/>
    <col min="7678" max="7678" width="12.7109375" style="236" customWidth="1"/>
    <col min="7679" max="7679" width="12" style="236" customWidth="1"/>
    <col min="7680" max="7680" width="12.28515625" style="236" customWidth="1"/>
    <col min="7681" max="7681" width="11" style="236" customWidth="1"/>
    <col min="7682" max="7682" width="11.140625" style="236" customWidth="1"/>
    <col min="7683" max="7928" width="9.140625" style="236"/>
    <col min="7929" max="7929" width="4.85546875" style="236" customWidth="1"/>
    <col min="7930" max="7930" width="22" style="236" customWidth="1"/>
    <col min="7931" max="7931" width="13.42578125" style="236" customWidth="1"/>
    <col min="7932" max="7932" width="15.7109375" style="236" customWidth="1"/>
    <col min="7933" max="7933" width="14.28515625" style="236" customWidth="1"/>
    <col min="7934" max="7934" width="12.7109375" style="236" customWidth="1"/>
    <col min="7935" max="7935" width="12" style="236" customWidth="1"/>
    <col min="7936" max="7936" width="12.28515625" style="236" customWidth="1"/>
    <col min="7937" max="7937" width="11" style="236" customWidth="1"/>
    <col min="7938" max="7938" width="11.140625" style="236" customWidth="1"/>
    <col min="7939" max="8184" width="9.140625" style="236"/>
    <col min="8185" max="8185" width="4.85546875" style="236" customWidth="1"/>
    <col min="8186" max="8186" width="22" style="236" customWidth="1"/>
    <col min="8187" max="8187" width="13.42578125" style="236" customWidth="1"/>
    <col min="8188" max="8188" width="15.7109375" style="236" customWidth="1"/>
    <col min="8189" max="8189" width="14.28515625" style="236" customWidth="1"/>
    <col min="8190" max="8190" width="12.7109375" style="236" customWidth="1"/>
    <col min="8191" max="8191" width="12" style="236" customWidth="1"/>
    <col min="8192" max="8192" width="12.28515625" style="236" customWidth="1"/>
    <col min="8193" max="8193" width="11" style="236" customWidth="1"/>
    <col min="8194" max="8194" width="11.140625" style="236" customWidth="1"/>
    <col min="8195" max="8440" width="9.140625" style="236"/>
    <col min="8441" max="8441" width="4.85546875" style="236" customWidth="1"/>
    <col min="8442" max="8442" width="22" style="236" customWidth="1"/>
    <col min="8443" max="8443" width="13.42578125" style="236" customWidth="1"/>
    <col min="8444" max="8444" width="15.7109375" style="236" customWidth="1"/>
    <col min="8445" max="8445" width="14.28515625" style="236" customWidth="1"/>
    <col min="8446" max="8446" width="12.7109375" style="236" customWidth="1"/>
    <col min="8447" max="8447" width="12" style="236" customWidth="1"/>
    <col min="8448" max="8448" width="12.28515625" style="236" customWidth="1"/>
    <col min="8449" max="8449" width="11" style="236" customWidth="1"/>
    <col min="8450" max="8450" width="11.140625" style="236" customWidth="1"/>
    <col min="8451" max="8696" width="9.140625" style="236"/>
    <col min="8697" max="8697" width="4.85546875" style="236" customWidth="1"/>
    <col min="8698" max="8698" width="22" style="236" customWidth="1"/>
    <col min="8699" max="8699" width="13.42578125" style="236" customWidth="1"/>
    <col min="8700" max="8700" width="15.7109375" style="236" customWidth="1"/>
    <col min="8701" max="8701" width="14.28515625" style="236" customWidth="1"/>
    <col min="8702" max="8702" width="12.7109375" style="236" customWidth="1"/>
    <col min="8703" max="8703" width="12" style="236" customWidth="1"/>
    <col min="8704" max="8704" width="12.28515625" style="236" customWidth="1"/>
    <col min="8705" max="8705" width="11" style="236" customWidth="1"/>
    <col min="8706" max="8706" width="11.140625" style="236" customWidth="1"/>
    <col min="8707" max="8952" width="9.140625" style="236"/>
    <col min="8953" max="8953" width="4.85546875" style="236" customWidth="1"/>
    <col min="8954" max="8954" width="22" style="236" customWidth="1"/>
    <col min="8955" max="8955" width="13.42578125" style="236" customWidth="1"/>
    <col min="8956" max="8956" width="15.7109375" style="236" customWidth="1"/>
    <col min="8957" max="8957" width="14.28515625" style="236" customWidth="1"/>
    <col min="8958" max="8958" width="12.7109375" style="236" customWidth="1"/>
    <col min="8959" max="8959" width="12" style="236" customWidth="1"/>
    <col min="8960" max="8960" width="12.28515625" style="236" customWidth="1"/>
    <col min="8961" max="8961" width="11" style="236" customWidth="1"/>
    <col min="8962" max="8962" width="11.140625" style="236" customWidth="1"/>
    <col min="8963" max="9208" width="9.140625" style="236"/>
    <col min="9209" max="9209" width="4.85546875" style="236" customWidth="1"/>
    <col min="9210" max="9210" width="22" style="236" customWidth="1"/>
    <col min="9211" max="9211" width="13.42578125" style="236" customWidth="1"/>
    <col min="9212" max="9212" width="15.7109375" style="236" customWidth="1"/>
    <col min="9213" max="9213" width="14.28515625" style="236" customWidth="1"/>
    <col min="9214" max="9214" width="12.7109375" style="236" customWidth="1"/>
    <col min="9215" max="9215" width="12" style="236" customWidth="1"/>
    <col min="9216" max="9216" width="12.28515625" style="236" customWidth="1"/>
    <col min="9217" max="9217" width="11" style="236" customWidth="1"/>
    <col min="9218" max="9218" width="11.140625" style="236" customWidth="1"/>
    <col min="9219" max="9464" width="9.140625" style="236"/>
    <col min="9465" max="9465" width="4.85546875" style="236" customWidth="1"/>
    <col min="9466" max="9466" width="22" style="236" customWidth="1"/>
    <col min="9467" max="9467" width="13.42578125" style="236" customWidth="1"/>
    <col min="9468" max="9468" width="15.7109375" style="236" customWidth="1"/>
    <col min="9469" max="9469" width="14.28515625" style="236" customWidth="1"/>
    <col min="9470" max="9470" width="12.7109375" style="236" customWidth="1"/>
    <col min="9471" max="9471" width="12" style="236" customWidth="1"/>
    <col min="9472" max="9472" width="12.28515625" style="236" customWidth="1"/>
    <col min="9473" max="9473" width="11" style="236" customWidth="1"/>
    <col min="9474" max="9474" width="11.140625" style="236" customWidth="1"/>
    <col min="9475" max="9720" width="9.140625" style="236"/>
    <col min="9721" max="9721" width="4.85546875" style="236" customWidth="1"/>
    <col min="9722" max="9722" width="22" style="236" customWidth="1"/>
    <col min="9723" max="9723" width="13.42578125" style="236" customWidth="1"/>
    <col min="9724" max="9724" width="15.7109375" style="236" customWidth="1"/>
    <col min="9725" max="9725" width="14.28515625" style="236" customWidth="1"/>
    <col min="9726" max="9726" width="12.7109375" style="236" customWidth="1"/>
    <col min="9727" max="9727" width="12" style="236" customWidth="1"/>
    <col min="9728" max="9728" width="12.28515625" style="236" customWidth="1"/>
    <col min="9729" max="9729" width="11" style="236" customWidth="1"/>
    <col min="9730" max="9730" width="11.140625" style="236" customWidth="1"/>
    <col min="9731" max="9976" width="9.140625" style="236"/>
    <col min="9977" max="9977" width="4.85546875" style="236" customWidth="1"/>
    <col min="9978" max="9978" width="22" style="236" customWidth="1"/>
    <col min="9979" max="9979" width="13.42578125" style="236" customWidth="1"/>
    <col min="9980" max="9980" width="15.7109375" style="236" customWidth="1"/>
    <col min="9981" max="9981" width="14.28515625" style="236" customWidth="1"/>
    <col min="9982" max="9982" width="12.7109375" style="236" customWidth="1"/>
    <col min="9983" max="9983" width="12" style="236" customWidth="1"/>
    <col min="9984" max="9984" width="12.28515625" style="236" customWidth="1"/>
    <col min="9985" max="9985" width="11" style="236" customWidth="1"/>
    <col min="9986" max="9986" width="11.140625" style="236" customWidth="1"/>
    <col min="9987" max="10232" width="9.140625" style="236"/>
    <col min="10233" max="10233" width="4.85546875" style="236" customWidth="1"/>
    <col min="10234" max="10234" width="22" style="236" customWidth="1"/>
    <col min="10235" max="10235" width="13.42578125" style="236" customWidth="1"/>
    <col min="10236" max="10236" width="15.7109375" style="236" customWidth="1"/>
    <col min="10237" max="10237" width="14.28515625" style="236" customWidth="1"/>
    <col min="10238" max="10238" width="12.7109375" style="236" customWidth="1"/>
    <col min="10239" max="10239" width="12" style="236" customWidth="1"/>
    <col min="10240" max="10240" width="12.28515625" style="236" customWidth="1"/>
    <col min="10241" max="10241" width="11" style="236" customWidth="1"/>
    <col min="10242" max="10242" width="11.140625" style="236" customWidth="1"/>
    <col min="10243" max="10488" width="9.140625" style="236"/>
    <col min="10489" max="10489" width="4.85546875" style="236" customWidth="1"/>
    <col min="10490" max="10490" width="22" style="236" customWidth="1"/>
    <col min="10491" max="10491" width="13.42578125" style="236" customWidth="1"/>
    <col min="10492" max="10492" width="15.7109375" style="236" customWidth="1"/>
    <col min="10493" max="10493" width="14.28515625" style="236" customWidth="1"/>
    <col min="10494" max="10494" width="12.7109375" style="236" customWidth="1"/>
    <col min="10495" max="10495" width="12" style="236" customWidth="1"/>
    <col min="10496" max="10496" width="12.28515625" style="236" customWidth="1"/>
    <col min="10497" max="10497" width="11" style="236" customWidth="1"/>
    <col min="10498" max="10498" width="11.140625" style="236" customWidth="1"/>
    <col min="10499" max="10744" width="9.140625" style="236"/>
    <col min="10745" max="10745" width="4.85546875" style="236" customWidth="1"/>
    <col min="10746" max="10746" width="22" style="236" customWidth="1"/>
    <col min="10747" max="10747" width="13.42578125" style="236" customWidth="1"/>
    <col min="10748" max="10748" width="15.7109375" style="236" customWidth="1"/>
    <col min="10749" max="10749" width="14.28515625" style="236" customWidth="1"/>
    <col min="10750" max="10750" width="12.7109375" style="236" customWidth="1"/>
    <col min="10751" max="10751" width="12" style="236" customWidth="1"/>
    <col min="10752" max="10752" width="12.28515625" style="236" customWidth="1"/>
    <col min="10753" max="10753" width="11" style="236" customWidth="1"/>
    <col min="10754" max="10754" width="11.140625" style="236" customWidth="1"/>
    <col min="10755" max="11000" width="9.140625" style="236"/>
    <col min="11001" max="11001" width="4.85546875" style="236" customWidth="1"/>
    <col min="11002" max="11002" width="22" style="236" customWidth="1"/>
    <col min="11003" max="11003" width="13.42578125" style="236" customWidth="1"/>
    <col min="11004" max="11004" width="15.7109375" style="236" customWidth="1"/>
    <col min="11005" max="11005" width="14.28515625" style="236" customWidth="1"/>
    <col min="11006" max="11006" width="12.7109375" style="236" customWidth="1"/>
    <col min="11007" max="11007" width="12" style="236" customWidth="1"/>
    <col min="11008" max="11008" width="12.28515625" style="236" customWidth="1"/>
    <col min="11009" max="11009" width="11" style="236" customWidth="1"/>
    <col min="11010" max="11010" width="11.140625" style="236" customWidth="1"/>
    <col min="11011" max="11256" width="9.140625" style="236"/>
    <col min="11257" max="11257" width="4.85546875" style="236" customWidth="1"/>
    <col min="11258" max="11258" width="22" style="236" customWidth="1"/>
    <col min="11259" max="11259" width="13.42578125" style="236" customWidth="1"/>
    <col min="11260" max="11260" width="15.7109375" style="236" customWidth="1"/>
    <col min="11261" max="11261" width="14.28515625" style="236" customWidth="1"/>
    <col min="11262" max="11262" width="12.7109375" style="236" customWidth="1"/>
    <col min="11263" max="11263" width="12" style="236" customWidth="1"/>
    <col min="11264" max="11264" width="12.28515625" style="236" customWidth="1"/>
    <col min="11265" max="11265" width="11" style="236" customWidth="1"/>
    <col min="11266" max="11266" width="11.140625" style="236" customWidth="1"/>
    <col min="11267" max="11512" width="9.140625" style="236"/>
    <col min="11513" max="11513" width="4.85546875" style="236" customWidth="1"/>
    <col min="11514" max="11514" width="22" style="236" customWidth="1"/>
    <col min="11515" max="11515" width="13.42578125" style="236" customWidth="1"/>
    <col min="11516" max="11516" width="15.7109375" style="236" customWidth="1"/>
    <col min="11517" max="11517" width="14.28515625" style="236" customWidth="1"/>
    <col min="11518" max="11518" width="12.7109375" style="236" customWidth="1"/>
    <col min="11519" max="11519" width="12" style="236" customWidth="1"/>
    <col min="11520" max="11520" width="12.28515625" style="236" customWidth="1"/>
    <col min="11521" max="11521" width="11" style="236" customWidth="1"/>
    <col min="11522" max="11522" width="11.140625" style="236" customWidth="1"/>
    <col min="11523" max="11768" width="9.140625" style="236"/>
    <col min="11769" max="11769" width="4.85546875" style="236" customWidth="1"/>
    <col min="11770" max="11770" width="22" style="236" customWidth="1"/>
    <col min="11771" max="11771" width="13.42578125" style="236" customWidth="1"/>
    <col min="11772" max="11772" width="15.7109375" style="236" customWidth="1"/>
    <col min="11773" max="11773" width="14.28515625" style="236" customWidth="1"/>
    <col min="11774" max="11774" width="12.7109375" style="236" customWidth="1"/>
    <col min="11775" max="11775" width="12" style="236" customWidth="1"/>
    <col min="11776" max="11776" width="12.28515625" style="236" customWidth="1"/>
    <col min="11777" max="11777" width="11" style="236" customWidth="1"/>
    <col min="11778" max="11778" width="11.140625" style="236" customWidth="1"/>
    <col min="11779" max="12024" width="9.140625" style="236"/>
    <col min="12025" max="12025" width="4.85546875" style="236" customWidth="1"/>
    <col min="12026" max="12026" width="22" style="236" customWidth="1"/>
    <col min="12027" max="12027" width="13.42578125" style="236" customWidth="1"/>
    <col min="12028" max="12028" width="15.7109375" style="236" customWidth="1"/>
    <col min="12029" max="12029" width="14.28515625" style="236" customWidth="1"/>
    <col min="12030" max="12030" width="12.7109375" style="236" customWidth="1"/>
    <col min="12031" max="12031" width="12" style="236" customWidth="1"/>
    <col min="12032" max="12032" width="12.28515625" style="236" customWidth="1"/>
    <col min="12033" max="12033" width="11" style="236" customWidth="1"/>
    <col min="12034" max="12034" width="11.140625" style="236" customWidth="1"/>
    <col min="12035" max="12280" width="9.140625" style="236"/>
    <col min="12281" max="12281" width="4.85546875" style="236" customWidth="1"/>
    <col min="12282" max="12282" width="22" style="236" customWidth="1"/>
    <col min="12283" max="12283" width="13.42578125" style="236" customWidth="1"/>
    <col min="12284" max="12284" width="15.7109375" style="236" customWidth="1"/>
    <col min="12285" max="12285" width="14.28515625" style="236" customWidth="1"/>
    <col min="12286" max="12286" width="12.7109375" style="236" customWidth="1"/>
    <col min="12287" max="12287" width="12" style="236" customWidth="1"/>
    <col min="12288" max="12288" width="12.28515625" style="236" customWidth="1"/>
    <col min="12289" max="12289" width="11" style="236" customWidth="1"/>
    <col min="12290" max="12290" width="11.140625" style="236" customWidth="1"/>
    <col min="12291" max="12536" width="9.140625" style="236"/>
    <col min="12537" max="12537" width="4.85546875" style="236" customWidth="1"/>
    <col min="12538" max="12538" width="22" style="236" customWidth="1"/>
    <col min="12539" max="12539" width="13.42578125" style="236" customWidth="1"/>
    <col min="12540" max="12540" width="15.7109375" style="236" customWidth="1"/>
    <col min="12541" max="12541" width="14.28515625" style="236" customWidth="1"/>
    <col min="12542" max="12542" width="12.7109375" style="236" customWidth="1"/>
    <col min="12543" max="12543" width="12" style="236" customWidth="1"/>
    <col min="12544" max="12544" width="12.28515625" style="236" customWidth="1"/>
    <col min="12545" max="12545" width="11" style="236" customWidth="1"/>
    <col min="12546" max="12546" width="11.140625" style="236" customWidth="1"/>
    <col min="12547" max="12792" width="9.140625" style="236"/>
    <col min="12793" max="12793" width="4.85546875" style="236" customWidth="1"/>
    <col min="12794" max="12794" width="22" style="236" customWidth="1"/>
    <col min="12795" max="12795" width="13.42578125" style="236" customWidth="1"/>
    <col min="12796" max="12796" width="15.7109375" style="236" customWidth="1"/>
    <col min="12797" max="12797" width="14.28515625" style="236" customWidth="1"/>
    <col min="12798" max="12798" width="12.7109375" style="236" customWidth="1"/>
    <col min="12799" max="12799" width="12" style="236" customWidth="1"/>
    <col min="12800" max="12800" width="12.28515625" style="236" customWidth="1"/>
    <col min="12801" max="12801" width="11" style="236" customWidth="1"/>
    <col min="12802" max="12802" width="11.140625" style="236" customWidth="1"/>
    <col min="12803" max="13048" width="9.140625" style="236"/>
    <col min="13049" max="13049" width="4.85546875" style="236" customWidth="1"/>
    <col min="13050" max="13050" width="22" style="236" customWidth="1"/>
    <col min="13051" max="13051" width="13.42578125" style="236" customWidth="1"/>
    <col min="13052" max="13052" width="15.7109375" style="236" customWidth="1"/>
    <col min="13053" max="13053" width="14.28515625" style="236" customWidth="1"/>
    <col min="13054" max="13054" width="12.7109375" style="236" customWidth="1"/>
    <col min="13055" max="13055" width="12" style="236" customWidth="1"/>
    <col min="13056" max="13056" width="12.28515625" style="236" customWidth="1"/>
    <col min="13057" max="13057" width="11" style="236" customWidth="1"/>
    <col min="13058" max="13058" width="11.140625" style="236" customWidth="1"/>
    <col min="13059" max="13304" width="9.140625" style="236"/>
    <col min="13305" max="13305" width="4.85546875" style="236" customWidth="1"/>
    <col min="13306" max="13306" width="22" style="236" customWidth="1"/>
    <col min="13307" max="13307" width="13.42578125" style="236" customWidth="1"/>
    <col min="13308" max="13308" width="15.7109375" style="236" customWidth="1"/>
    <col min="13309" max="13309" width="14.28515625" style="236" customWidth="1"/>
    <col min="13310" max="13310" width="12.7109375" style="236" customWidth="1"/>
    <col min="13311" max="13311" width="12" style="236" customWidth="1"/>
    <col min="13312" max="13312" width="12.28515625" style="236" customWidth="1"/>
    <col min="13313" max="13313" width="11" style="236" customWidth="1"/>
    <col min="13314" max="13314" width="11.140625" style="236" customWidth="1"/>
    <col min="13315" max="13560" width="9.140625" style="236"/>
    <col min="13561" max="13561" width="4.85546875" style="236" customWidth="1"/>
    <col min="13562" max="13562" width="22" style="236" customWidth="1"/>
    <col min="13563" max="13563" width="13.42578125" style="236" customWidth="1"/>
    <col min="13564" max="13564" width="15.7109375" style="236" customWidth="1"/>
    <col min="13565" max="13565" width="14.28515625" style="236" customWidth="1"/>
    <col min="13566" max="13566" width="12.7109375" style="236" customWidth="1"/>
    <col min="13567" max="13567" width="12" style="236" customWidth="1"/>
    <col min="13568" max="13568" width="12.28515625" style="236" customWidth="1"/>
    <col min="13569" max="13569" width="11" style="236" customWidth="1"/>
    <col min="13570" max="13570" width="11.140625" style="236" customWidth="1"/>
    <col min="13571" max="13816" width="9.140625" style="236"/>
    <col min="13817" max="13817" width="4.85546875" style="236" customWidth="1"/>
    <col min="13818" max="13818" width="22" style="236" customWidth="1"/>
    <col min="13819" max="13819" width="13.42578125" style="236" customWidth="1"/>
    <col min="13820" max="13820" width="15.7109375" style="236" customWidth="1"/>
    <col min="13821" max="13821" width="14.28515625" style="236" customWidth="1"/>
    <col min="13822" max="13822" width="12.7109375" style="236" customWidth="1"/>
    <col min="13823" max="13823" width="12" style="236" customWidth="1"/>
    <col min="13824" max="13824" width="12.28515625" style="236" customWidth="1"/>
    <col min="13825" max="13825" width="11" style="236" customWidth="1"/>
    <col min="13826" max="13826" width="11.140625" style="236" customWidth="1"/>
    <col min="13827" max="14072" width="9.140625" style="236"/>
    <col min="14073" max="14073" width="4.85546875" style="236" customWidth="1"/>
    <col min="14074" max="14074" width="22" style="236" customWidth="1"/>
    <col min="14075" max="14075" width="13.42578125" style="236" customWidth="1"/>
    <col min="14076" max="14076" width="15.7109375" style="236" customWidth="1"/>
    <col min="14077" max="14077" width="14.28515625" style="236" customWidth="1"/>
    <col min="14078" max="14078" width="12.7109375" style="236" customWidth="1"/>
    <col min="14079" max="14079" width="12" style="236" customWidth="1"/>
    <col min="14080" max="14080" width="12.28515625" style="236" customWidth="1"/>
    <col min="14081" max="14081" width="11" style="236" customWidth="1"/>
    <col min="14082" max="14082" width="11.140625" style="236" customWidth="1"/>
    <col min="14083" max="14328" width="9.140625" style="236"/>
    <col min="14329" max="14329" width="4.85546875" style="236" customWidth="1"/>
    <col min="14330" max="14330" width="22" style="236" customWidth="1"/>
    <col min="14331" max="14331" width="13.42578125" style="236" customWidth="1"/>
    <col min="14332" max="14332" width="15.7109375" style="236" customWidth="1"/>
    <col min="14333" max="14333" width="14.28515625" style="236" customWidth="1"/>
    <col min="14334" max="14334" width="12.7109375" style="236" customWidth="1"/>
    <col min="14335" max="14335" width="12" style="236" customWidth="1"/>
    <col min="14336" max="14336" width="12.28515625" style="236" customWidth="1"/>
    <col min="14337" max="14337" width="11" style="236" customWidth="1"/>
    <col min="14338" max="14338" width="11.140625" style="236" customWidth="1"/>
    <col min="14339" max="14584" width="9.140625" style="236"/>
    <col min="14585" max="14585" width="4.85546875" style="236" customWidth="1"/>
    <col min="14586" max="14586" width="22" style="236" customWidth="1"/>
    <col min="14587" max="14587" width="13.42578125" style="236" customWidth="1"/>
    <col min="14588" max="14588" width="15.7109375" style="236" customWidth="1"/>
    <col min="14589" max="14589" width="14.28515625" style="236" customWidth="1"/>
    <col min="14590" max="14590" width="12.7109375" style="236" customWidth="1"/>
    <col min="14591" max="14591" width="12" style="236" customWidth="1"/>
    <col min="14592" max="14592" width="12.28515625" style="236" customWidth="1"/>
    <col min="14593" max="14593" width="11" style="236" customWidth="1"/>
    <col min="14594" max="14594" width="11.140625" style="236" customWidth="1"/>
    <col min="14595" max="14840" width="9.140625" style="236"/>
    <col min="14841" max="14841" width="4.85546875" style="236" customWidth="1"/>
    <col min="14842" max="14842" width="22" style="236" customWidth="1"/>
    <col min="14843" max="14843" width="13.42578125" style="236" customWidth="1"/>
    <col min="14844" max="14844" width="15.7109375" style="236" customWidth="1"/>
    <col min="14845" max="14845" width="14.28515625" style="236" customWidth="1"/>
    <col min="14846" max="14846" width="12.7109375" style="236" customWidth="1"/>
    <col min="14847" max="14847" width="12" style="236" customWidth="1"/>
    <col min="14848" max="14848" width="12.28515625" style="236" customWidth="1"/>
    <col min="14849" max="14849" width="11" style="236" customWidth="1"/>
    <col min="14850" max="14850" width="11.140625" style="236" customWidth="1"/>
    <col min="14851" max="15096" width="9.140625" style="236"/>
    <col min="15097" max="15097" width="4.85546875" style="236" customWidth="1"/>
    <col min="15098" max="15098" width="22" style="236" customWidth="1"/>
    <col min="15099" max="15099" width="13.42578125" style="236" customWidth="1"/>
    <col min="15100" max="15100" width="15.7109375" style="236" customWidth="1"/>
    <col min="15101" max="15101" width="14.28515625" style="236" customWidth="1"/>
    <col min="15102" max="15102" width="12.7109375" style="236" customWidth="1"/>
    <col min="15103" max="15103" width="12" style="236" customWidth="1"/>
    <col min="15104" max="15104" width="12.28515625" style="236" customWidth="1"/>
    <col min="15105" max="15105" width="11" style="236" customWidth="1"/>
    <col min="15106" max="15106" width="11.140625" style="236" customWidth="1"/>
    <col min="15107" max="15352" width="9.140625" style="236"/>
    <col min="15353" max="15353" width="4.85546875" style="236" customWidth="1"/>
    <col min="15354" max="15354" width="22" style="236" customWidth="1"/>
    <col min="15355" max="15355" width="13.42578125" style="236" customWidth="1"/>
    <col min="15356" max="15356" width="15.7109375" style="236" customWidth="1"/>
    <col min="15357" max="15357" width="14.28515625" style="236" customWidth="1"/>
    <col min="15358" max="15358" width="12.7109375" style="236" customWidth="1"/>
    <col min="15359" max="15359" width="12" style="236" customWidth="1"/>
    <col min="15360" max="15360" width="12.28515625" style="236" customWidth="1"/>
    <col min="15361" max="15361" width="11" style="236" customWidth="1"/>
    <col min="15362" max="15362" width="11.140625" style="236" customWidth="1"/>
    <col min="15363" max="15608" width="9.140625" style="236"/>
    <col min="15609" max="15609" width="4.85546875" style="236" customWidth="1"/>
    <col min="15610" max="15610" width="22" style="236" customWidth="1"/>
    <col min="15611" max="15611" width="13.42578125" style="236" customWidth="1"/>
    <col min="15612" max="15612" width="15.7109375" style="236" customWidth="1"/>
    <col min="15613" max="15613" width="14.28515625" style="236" customWidth="1"/>
    <col min="15614" max="15614" width="12.7109375" style="236" customWidth="1"/>
    <col min="15615" max="15615" width="12" style="236" customWidth="1"/>
    <col min="15616" max="15616" width="12.28515625" style="236" customWidth="1"/>
    <col min="15617" max="15617" width="11" style="236" customWidth="1"/>
    <col min="15618" max="15618" width="11.140625" style="236" customWidth="1"/>
    <col min="15619" max="15864" width="9.140625" style="236"/>
    <col min="15865" max="15865" width="4.85546875" style="236" customWidth="1"/>
    <col min="15866" max="15866" width="22" style="236" customWidth="1"/>
    <col min="15867" max="15867" width="13.42578125" style="236" customWidth="1"/>
    <col min="15868" max="15868" width="15.7109375" style="236" customWidth="1"/>
    <col min="15869" max="15869" width="14.28515625" style="236" customWidth="1"/>
    <col min="15870" max="15870" width="12.7109375" style="236" customWidth="1"/>
    <col min="15871" max="15871" width="12" style="236" customWidth="1"/>
    <col min="15872" max="15872" width="12.28515625" style="236" customWidth="1"/>
    <col min="15873" max="15873" width="11" style="236" customWidth="1"/>
    <col min="15874" max="15874" width="11.140625" style="236" customWidth="1"/>
    <col min="15875" max="16120" width="9.140625" style="236"/>
    <col min="16121" max="16121" width="4.85546875" style="236" customWidth="1"/>
    <col min="16122" max="16122" width="22" style="236" customWidth="1"/>
    <col min="16123" max="16123" width="13.42578125" style="236" customWidth="1"/>
    <col min="16124" max="16124" width="15.7109375" style="236" customWidth="1"/>
    <col min="16125" max="16125" width="14.28515625" style="236" customWidth="1"/>
    <col min="16126" max="16126" width="12.7109375" style="236" customWidth="1"/>
    <col min="16127" max="16127" width="12" style="236" customWidth="1"/>
    <col min="16128" max="16128" width="12.28515625" style="236" customWidth="1"/>
    <col min="16129" max="16129" width="11" style="236" customWidth="1"/>
    <col min="16130" max="16130" width="11.140625" style="236" customWidth="1"/>
    <col min="16131" max="16384" width="9.140625" style="236"/>
  </cols>
  <sheetData>
    <row r="1" spans="1:10" ht="19.5" customHeight="1">
      <c r="A1" s="600" t="s">
        <v>282</v>
      </c>
      <c r="B1" s="600"/>
      <c r="C1" s="600"/>
      <c r="D1" s="600"/>
      <c r="E1" s="600"/>
      <c r="F1" s="600"/>
      <c r="G1" s="600"/>
      <c r="H1" s="242"/>
      <c r="I1" s="242"/>
    </row>
    <row r="2" spans="1:10" ht="19.5" hidden="1" customHeight="1">
      <c r="A2" s="600"/>
      <c r="B2" s="600"/>
      <c r="C2" s="600"/>
      <c r="D2" s="600"/>
      <c r="E2" s="600"/>
      <c r="F2" s="600"/>
      <c r="G2" s="600"/>
      <c r="H2" s="242"/>
      <c r="I2" s="242"/>
    </row>
    <row r="3" spans="1:10" ht="15.75" customHeight="1" thickBot="1">
      <c r="A3" s="248"/>
      <c r="B3" s="248"/>
      <c r="C3" s="248"/>
      <c r="D3" s="248"/>
      <c r="E3" s="248"/>
      <c r="F3" s="248"/>
      <c r="G3" s="248"/>
      <c r="H3" s="249"/>
      <c r="I3" s="249"/>
    </row>
    <row r="4" spans="1:10" ht="24" customHeight="1">
      <c r="A4" s="601" t="s">
        <v>281</v>
      </c>
      <c r="B4" s="601">
        <v>2016</v>
      </c>
      <c r="C4" s="601" t="s">
        <v>280</v>
      </c>
      <c r="D4" s="601"/>
      <c r="E4" s="601"/>
      <c r="F4" s="601" t="s">
        <v>279</v>
      </c>
      <c r="G4" s="601" t="s">
        <v>278</v>
      </c>
      <c r="H4" s="601"/>
      <c r="I4" s="603"/>
      <c r="J4" s="242"/>
    </row>
    <row r="5" spans="1:10" ht="27" customHeight="1">
      <c r="A5" s="602"/>
      <c r="B5" s="602"/>
      <c r="C5" s="247" t="s">
        <v>277</v>
      </c>
      <c r="D5" s="247" t="s">
        <v>276</v>
      </c>
      <c r="E5" s="247" t="s">
        <v>275</v>
      </c>
      <c r="F5" s="602"/>
      <c r="G5" s="247" t="s">
        <v>277</v>
      </c>
      <c r="H5" s="247" t="s">
        <v>276</v>
      </c>
      <c r="I5" s="246" t="s">
        <v>275</v>
      </c>
      <c r="J5" s="242"/>
    </row>
    <row r="6" spans="1:10" ht="20.25" customHeight="1">
      <c r="A6" s="242"/>
      <c r="B6" s="245">
        <f>SUM(B7:B29)</f>
        <v>192732.5</v>
      </c>
      <c r="C6" s="245">
        <f>SUM(C7:C29)</f>
        <v>182015</v>
      </c>
      <c r="D6" s="245">
        <f>SUM(D7:D29)</f>
        <v>110353.8</v>
      </c>
      <c r="E6" s="245">
        <f t="shared" ref="E6:E29" si="0">D6/C6*100</f>
        <v>60.628959151718263</v>
      </c>
      <c r="F6" s="245">
        <f>SUM(F7:F29)</f>
        <v>-82378.7</v>
      </c>
      <c r="G6" s="245">
        <f>SUM(G7:G29)</f>
        <v>362</v>
      </c>
      <c r="H6" s="245">
        <f>SUM(H7:H29)</f>
        <v>99.8</v>
      </c>
      <c r="I6" s="245">
        <f t="shared" ref="I6:I29" si="1">H6/G6*100</f>
        <v>27.569060773480665</v>
      </c>
      <c r="J6" s="242"/>
    </row>
    <row r="7" spans="1:10" ht="15.75" customHeight="1">
      <c r="A7" s="242" t="s">
        <v>274</v>
      </c>
      <c r="B7" s="238">
        <v>6381</v>
      </c>
      <c r="C7" s="238">
        <v>7313</v>
      </c>
      <c r="D7" s="238">
        <v>23</v>
      </c>
      <c r="E7" s="241">
        <f t="shared" si="0"/>
        <v>0.31450840968138932</v>
      </c>
      <c r="F7" s="240">
        <f t="shared" ref="F7:F29" si="2">D7-B7</f>
        <v>-6358</v>
      </c>
      <c r="G7" s="238">
        <v>20</v>
      </c>
      <c r="H7" s="238"/>
      <c r="I7" s="238">
        <f t="shared" si="1"/>
        <v>0</v>
      </c>
    </row>
    <row r="8" spans="1:10" ht="15.75" customHeight="1">
      <c r="A8" s="242" t="s">
        <v>273</v>
      </c>
      <c r="B8" s="238">
        <v>8223</v>
      </c>
      <c r="C8" s="238">
        <f>6521+1956</f>
        <v>8477</v>
      </c>
      <c r="D8" s="238">
        <v>3300</v>
      </c>
      <c r="E8" s="240">
        <f t="shared" si="0"/>
        <v>38.928866344225547</v>
      </c>
      <c r="F8" s="240">
        <f t="shared" si="2"/>
        <v>-4923</v>
      </c>
      <c r="G8" s="238">
        <v>20</v>
      </c>
      <c r="H8" s="238"/>
      <c r="I8" s="238">
        <f t="shared" si="1"/>
        <v>0</v>
      </c>
    </row>
    <row r="9" spans="1:10" ht="15.75" customHeight="1">
      <c r="A9" s="242" t="s">
        <v>272</v>
      </c>
      <c r="B9" s="238">
        <v>4000</v>
      </c>
      <c r="C9" s="238">
        <v>10361</v>
      </c>
      <c r="D9" s="238">
        <v>1950</v>
      </c>
      <c r="E9" s="240">
        <f t="shared" si="0"/>
        <v>18.820577164366373</v>
      </c>
      <c r="F9" s="240">
        <f t="shared" si="2"/>
        <v>-2050</v>
      </c>
      <c r="G9" s="238">
        <v>20</v>
      </c>
      <c r="H9" s="239">
        <v>0.5</v>
      </c>
      <c r="I9" s="238">
        <f t="shared" si="1"/>
        <v>2.5</v>
      </c>
    </row>
    <row r="10" spans="1:10" ht="15.75" customHeight="1">
      <c r="A10" s="242" t="s">
        <v>271</v>
      </c>
      <c r="B10" s="238">
        <v>6665</v>
      </c>
      <c r="C10" s="238">
        <v>8884</v>
      </c>
      <c r="D10" s="238">
        <v>4801</v>
      </c>
      <c r="E10" s="240">
        <f t="shared" si="0"/>
        <v>54.040972534894195</v>
      </c>
      <c r="F10" s="240">
        <f t="shared" si="2"/>
        <v>-1864</v>
      </c>
      <c r="G10" s="238">
        <v>20</v>
      </c>
      <c r="H10" s="238">
        <v>4.2</v>
      </c>
      <c r="I10" s="238">
        <f t="shared" si="1"/>
        <v>21.000000000000004</v>
      </c>
    </row>
    <row r="11" spans="1:10" ht="15.75" customHeight="1">
      <c r="A11" s="242" t="s">
        <v>270</v>
      </c>
      <c r="B11" s="238">
        <v>8647</v>
      </c>
      <c r="C11" s="238">
        <v>12770</v>
      </c>
      <c r="D11" s="238">
        <v>867.8</v>
      </c>
      <c r="E11" s="240">
        <f t="shared" si="0"/>
        <v>6.7956147220046974</v>
      </c>
      <c r="F11" s="240">
        <f t="shared" si="2"/>
        <v>-7779.2</v>
      </c>
      <c r="G11" s="238">
        <v>20</v>
      </c>
      <c r="H11" s="238">
        <v>5.9</v>
      </c>
      <c r="I11" s="238">
        <f t="shared" si="1"/>
        <v>29.500000000000004</v>
      </c>
    </row>
    <row r="12" spans="1:10" ht="15.75" customHeight="1">
      <c r="A12" s="242" t="s">
        <v>269</v>
      </c>
      <c r="B12" s="238">
        <v>5298</v>
      </c>
      <c r="C12" s="238">
        <v>12956</v>
      </c>
      <c r="D12" s="238">
        <v>642</v>
      </c>
      <c r="E12" s="240">
        <f t="shared" si="0"/>
        <v>4.955233096634764</v>
      </c>
      <c r="F12" s="240">
        <f t="shared" si="2"/>
        <v>-4656</v>
      </c>
      <c r="G12" s="238">
        <v>20</v>
      </c>
      <c r="H12" s="239">
        <v>5.5</v>
      </c>
      <c r="I12" s="238">
        <f t="shared" si="1"/>
        <v>27.500000000000004</v>
      </c>
    </row>
    <row r="13" spans="1:10" ht="15.75" customHeight="1">
      <c r="A13" s="242" t="s">
        <v>268</v>
      </c>
      <c r="B13" s="238">
        <v>6688</v>
      </c>
      <c r="C13" s="238">
        <v>8566</v>
      </c>
      <c r="D13" s="238">
        <v>3536</v>
      </c>
      <c r="E13" s="240">
        <f t="shared" si="0"/>
        <v>41.279477002101331</v>
      </c>
      <c r="F13" s="240">
        <f t="shared" si="2"/>
        <v>-3152</v>
      </c>
      <c r="G13" s="238">
        <v>20</v>
      </c>
      <c r="H13" s="238">
        <v>13.4</v>
      </c>
      <c r="I13" s="238">
        <f t="shared" si="1"/>
        <v>67</v>
      </c>
    </row>
    <row r="14" spans="1:10" ht="15.75" customHeight="1">
      <c r="A14" s="242" t="s">
        <v>267</v>
      </c>
      <c r="B14" s="238">
        <v>8000</v>
      </c>
      <c r="C14" s="238">
        <v>10236</v>
      </c>
      <c r="D14" s="238">
        <v>2356</v>
      </c>
      <c r="E14" s="240">
        <f t="shared" si="0"/>
        <v>23.016803438843297</v>
      </c>
      <c r="F14" s="240">
        <f t="shared" si="2"/>
        <v>-5644</v>
      </c>
      <c r="G14" s="238">
        <v>20</v>
      </c>
      <c r="H14" s="238">
        <v>2</v>
      </c>
      <c r="I14" s="238">
        <f t="shared" si="1"/>
        <v>10</v>
      </c>
    </row>
    <row r="15" spans="1:10" ht="15.75" customHeight="1">
      <c r="A15" s="242" t="s">
        <v>266</v>
      </c>
      <c r="B15" s="238">
        <v>7134</v>
      </c>
      <c r="C15" s="238">
        <v>8157</v>
      </c>
      <c r="D15" s="238">
        <v>1000</v>
      </c>
      <c r="E15" s="240">
        <f t="shared" si="0"/>
        <v>12.25940909648155</v>
      </c>
      <c r="F15" s="240">
        <f t="shared" si="2"/>
        <v>-6134</v>
      </c>
      <c r="G15" s="238">
        <v>15</v>
      </c>
      <c r="H15" s="238">
        <v>5</v>
      </c>
      <c r="I15" s="238">
        <f t="shared" si="1"/>
        <v>33.333333333333329</v>
      </c>
    </row>
    <row r="16" spans="1:10" ht="15.75" customHeight="1">
      <c r="A16" s="242" t="s">
        <v>265</v>
      </c>
      <c r="B16" s="238">
        <v>6641</v>
      </c>
      <c r="C16" s="238">
        <v>7267</v>
      </c>
      <c r="D16" s="238">
        <v>3758</v>
      </c>
      <c r="E16" s="240">
        <f t="shared" si="0"/>
        <v>51.713224164029171</v>
      </c>
      <c r="F16" s="240">
        <f t="shared" si="2"/>
        <v>-2883</v>
      </c>
      <c r="G16" s="238">
        <v>20</v>
      </c>
      <c r="H16" s="238">
        <v>10.5</v>
      </c>
      <c r="I16" s="238">
        <f t="shared" si="1"/>
        <v>52.5</v>
      </c>
    </row>
    <row r="17" spans="1:9" ht="15.75" customHeight="1">
      <c r="A17" s="242" t="s">
        <v>264</v>
      </c>
      <c r="B17" s="238">
        <v>31306</v>
      </c>
      <c r="C17" s="238">
        <v>7878</v>
      </c>
      <c r="D17" s="238">
        <v>27958</v>
      </c>
      <c r="E17" s="240">
        <f t="shared" si="0"/>
        <v>354.8870271642549</v>
      </c>
      <c r="F17" s="240">
        <f t="shared" si="2"/>
        <v>-3348</v>
      </c>
      <c r="G17" s="238">
        <v>10</v>
      </c>
      <c r="H17" s="238">
        <v>14.3</v>
      </c>
      <c r="I17" s="238">
        <f t="shared" si="1"/>
        <v>143.00000000000003</v>
      </c>
    </row>
    <row r="18" spans="1:9" ht="15.75" customHeight="1">
      <c r="A18" s="242" t="s">
        <v>263</v>
      </c>
      <c r="B18" s="238">
        <v>9000</v>
      </c>
      <c r="C18" s="238">
        <v>10668</v>
      </c>
      <c r="D18" s="238">
        <v>2151</v>
      </c>
      <c r="E18" s="240">
        <f t="shared" si="0"/>
        <v>20.163104611923512</v>
      </c>
      <c r="F18" s="240">
        <f t="shared" si="2"/>
        <v>-6849</v>
      </c>
      <c r="G18" s="238">
        <v>20</v>
      </c>
      <c r="H18" s="238"/>
      <c r="I18" s="238">
        <f t="shared" si="1"/>
        <v>0</v>
      </c>
    </row>
    <row r="19" spans="1:9" ht="15.75" customHeight="1">
      <c r="A19" s="242" t="s">
        <v>262</v>
      </c>
      <c r="B19" s="238">
        <v>6829</v>
      </c>
      <c r="C19" s="238">
        <v>10483</v>
      </c>
      <c r="D19" s="238">
        <v>7265</v>
      </c>
      <c r="E19" s="241">
        <f t="shared" si="0"/>
        <v>69.302680530382517</v>
      </c>
      <c r="F19" s="240">
        <f t="shared" si="2"/>
        <v>436</v>
      </c>
      <c r="G19" s="238">
        <v>15</v>
      </c>
      <c r="H19" s="239">
        <v>4.5</v>
      </c>
      <c r="I19" s="238">
        <f t="shared" si="1"/>
        <v>30</v>
      </c>
    </row>
    <row r="20" spans="1:9" ht="15.75" customHeight="1">
      <c r="A20" s="242" t="s">
        <v>261</v>
      </c>
      <c r="B20" s="238">
        <v>4830</v>
      </c>
      <c r="C20" s="238">
        <v>8195</v>
      </c>
      <c r="D20" s="238">
        <v>1275</v>
      </c>
      <c r="E20" s="241">
        <f t="shared" si="0"/>
        <v>15.558267236119585</v>
      </c>
      <c r="F20" s="240">
        <f t="shared" si="2"/>
        <v>-3555</v>
      </c>
      <c r="G20" s="238">
        <v>15</v>
      </c>
      <c r="H20" s="238">
        <v>1</v>
      </c>
      <c r="I20" s="238">
        <f t="shared" si="1"/>
        <v>6.666666666666667</v>
      </c>
    </row>
    <row r="21" spans="1:9" ht="15.75" customHeight="1">
      <c r="A21" s="242" t="s">
        <v>260</v>
      </c>
      <c r="B21" s="238">
        <v>5373</v>
      </c>
      <c r="C21" s="238">
        <v>6724</v>
      </c>
      <c r="D21" s="238">
        <v>3011</v>
      </c>
      <c r="E21" s="241">
        <f t="shared" si="0"/>
        <v>44.779892920880428</v>
      </c>
      <c r="F21" s="240">
        <f t="shared" si="2"/>
        <v>-2362</v>
      </c>
      <c r="G21" s="238">
        <v>15</v>
      </c>
      <c r="H21" s="238">
        <v>9</v>
      </c>
      <c r="I21" s="238">
        <f t="shared" si="1"/>
        <v>60</v>
      </c>
    </row>
    <row r="22" spans="1:9" ht="15.75" customHeight="1">
      <c r="A22" s="242" t="s">
        <v>259</v>
      </c>
      <c r="B22" s="238">
        <v>3920</v>
      </c>
      <c r="C22" s="238">
        <v>2714</v>
      </c>
      <c r="D22" s="238">
        <v>970</v>
      </c>
      <c r="E22" s="241">
        <f t="shared" si="0"/>
        <v>35.740604274134121</v>
      </c>
      <c r="F22" s="240">
        <f t="shared" si="2"/>
        <v>-2950</v>
      </c>
      <c r="G22" s="238">
        <v>4</v>
      </c>
      <c r="H22" s="239"/>
      <c r="I22" s="238">
        <f t="shared" si="1"/>
        <v>0</v>
      </c>
    </row>
    <row r="23" spans="1:9" ht="15.75" customHeight="1">
      <c r="A23" s="242" t="s">
        <v>258</v>
      </c>
      <c r="B23" s="238">
        <v>305</v>
      </c>
      <c r="C23" s="238">
        <v>843</v>
      </c>
      <c r="D23" s="238">
        <v>330</v>
      </c>
      <c r="E23" s="241">
        <f t="shared" si="0"/>
        <v>39.145907473309613</v>
      </c>
      <c r="F23" s="240">
        <f t="shared" si="2"/>
        <v>25</v>
      </c>
      <c r="G23" s="238">
        <v>3</v>
      </c>
      <c r="H23" s="244"/>
      <c r="I23" s="238">
        <f t="shared" si="1"/>
        <v>0</v>
      </c>
    </row>
    <row r="24" spans="1:9" ht="15.75" customHeight="1">
      <c r="A24" s="242" t="s">
        <v>257</v>
      </c>
      <c r="B24" s="238">
        <v>12055</v>
      </c>
      <c r="C24" s="238">
        <v>13025</v>
      </c>
      <c r="D24" s="238">
        <v>10100</v>
      </c>
      <c r="E24" s="241">
        <f t="shared" si="0"/>
        <v>77.543186180422268</v>
      </c>
      <c r="F24" s="240">
        <f t="shared" si="2"/>
        <v>-1955</v>
      </c>
      <c r="G24" s="238">
        <v>20</v>
      </c>
      <c r="H24" s="239"/>
      <c r="I24" s="238">
        <f t="shared" si="1"/>
        <v>0</v>
      </c>
    </row>
    <row r="25" spans="1:9" ht="15.75" customHeight="1">
      <c r="A25" s="242" t="s">
        <v>256</v>
      </c>
      <c r="B25" s="238">
        <v>21500</v>
      </c>
      <c r="C25" s="238">
        <v>2173</v>
      </c>
      <c r="D25" s="238">
        <v>20020</v>
      </c>
      <c r="E25" s="241">
        <f t="shared" si="0"/>
        <v>921.30694891854569</v>
      </c>
      <c r="F25" s="240">
        <f t="shared" si="2"/>
        <v>-1480</v>
      </c>
      <c r="G25" s="238">
        <v>10</v>
      </c>
      <c r="H25" s="243">
        <v>10</v>
      </c>
      <c r="I25" s="238">
        <f t="shared" si="1"/>
        <v>100</v>
      </c>
    </row>
    <row r="26" spans="1:9" ht="15.75" customHeight="1">
      <c r="A26" s="242" t="s">
        <v>255</v>
      </c>
      <c r="B26" s="238">
        <v>10800</v>
      </c>
      <c r="C26" s="238">
        <v>9202</v>
      </c>
      <c r="D26" s="238">
        <v>5920</v>
      </c>
      <c r="E26" s="241">
        <f t="shared" si="0"/>
        <v>64.333840469463155</v>
      </c>
      <c r="F26" s="240">
        <f t="shared" si="2"/>
        <v>-4880</v>
      </c>
      <c r="G26" s="238">
        <v>15</v>
      </c>
      <c r="H26" s="239"/>
      <c r="I26" s="238">
        <f t="shared" si="1"/>
        <v>0</v>
      </c>
    </row>
    <row r="27" spans="1:9" ht="16.5" customHeight="1">
      <c r="A27" s="242" t="s">
        <v>254</v>
      </c>
      <c r="B27" s="238">
        <v>3345</v>
      </c>
      <c r="C27" s="238">
        <v>3373</v>
      </c>
      <c r="D27" s="238">
        <v>3120</v>
      </c>
      <c r="E27" s="241">
        <f t="shared" si="0"/>
        <v>92.499258820041504</v>
      </c>
      <c r="F27" s="240">
        <f t="shared" si="2"/>
        <v>-225</v>
      </c>
      <c r="G27" s="238">
        <v>15</v>
      </c>
      <c r="H27" s="238">
        <v>10</v>
      </c>
      <c r="I27" s="238">
        <f t="shared" si="1"/>
        <v>66.666666666666657</v>
      </c>
    </row>
    <row r="28" spans="1:9" ht="15.75" customHeight="1">
      <c r="A28" s="242" t="s">
        <v>253</v>
      </c>
      <c r="B28" s="238">
        <v>5415</v>
      </c>
      <c r="C28" s="238">
        <v>7943</v>
      </c>
      <c r="D28" s="238">
        <v>1500</v>
      </c>
      <c r="E28" s="241">
        <f t="shared" si="0"/>
        <v>18.884552436107263</v>
      </c>
      <c r="F28" s="240">
        <f t="shared" si="2"/>
        <v>-3915</v>
      </c>
      <c r="G28" s="238">
        <v>15</v>
      </c>
      <c r="H28" s="239">
        <v>4</v>
      </c>
      <c r="I28" s="238">
        <f t="shared" si="1"/>
        <v>26.666666666666668</v>
      </c>
    </row>
    <row r="29" spans="1:9" ht="15.75" customHeight="1" thickBot="1">
      <c r="A29" s="249" t="s">
        <v>252</v>
      </c>
      <c r="B29" s="250">
        <v>10377.5</v>
      </c>
      <c r="C29" s="250">
        <v>3807</v>
      </c>
      <c r="D29" s="250">
        <v>4500</v>
      </c>
      <c r="E29" s="251">
        <f t="shared" si="0"/>
        <v>118.20330969267138</v>
      </c>
      <c r="F29" s="252">
        <f t="shared" si="2"/>
        <v>-5877.5</v>
      </c>
      <c r="G29" s="250">
        <v>10</v>
      </c>
      <c r="H29" s="250"/>
      <c r="I29" s="250">
        <f t="shared" si="1"/>
        <v>0</v>
      </c>
    </row>
    <row r="30" spans="1:9" ht="21" customHeight="1"/>
    <row r="32" spans="1:9">
      <c r="C32" s="237"/>
    </row>
  </sheetData>
  <mergeCells count="6">
    <mergeCell ref="A1:G2"/>
    <mergeCell ref="A4:A5"/>
    <mergeCell ref="B4:B5"/>
    <mergeCell ref="C4:E4"/>
    <mergeCell ref="F4:F5"/>
    <mergeCell ref="G4:I4"/>
  </mergeCells>
  <printOptions horizontalCentered="1"/>
  <pageMargins left="0.56999999999999995" right="0.49" top="0.5" bottom="0.5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opLeftCell="A7" workbookViewId="0">
      <selection activeCell="B10" sqref="B10"/>
    </sheetView>
  </sheetViews>
  <sheetFormatPr defaultColWidth="9.140625" defaultRowHeight="12.75"/>
  <cols>
    <col min="1" max="1" width="48.42578125" style="32" customWidth="1"/>
    <col min="2" max="5" width="10.5703125" style="32" customWidth="1"/>
    <col min="6" max="16384" width="9.140625" style="32"/>
  </cols>
  <sheetData>
    <row r="1" spans="1:9" ht="15" customHeight="1">
      <c r="A1" s="604" t="s">
        <v>154</v>
      </c>
      <c r="B1" s="604"/>
      <c r="C1" s="604"/>
      <c r="D1" s="604"/>
      <c r="E1" s="604"/>
      <c r="F1" s="604"/>
    </row>
    <row r="2" spans="1:9" ht="14.25" customHeight="1">
      <c r="A2" s="265"/>
      <c r="B2" s="265"/>
      <c r="C2" s="265"/>
      <c r="D2" s="265"/>
      <c r="E2" s="265"/>
      <c r="F2" s="265"/>
    </row>
    <row r="3" spans="1:9" ht="15" customHeight="1" thickBot="1">
      <c r="A3" s="266"/>
      <c r="B3" s="266"/>
      <c r="C3" s="266"/>
      <c r="D3" s="266"/>
      <c r="E3" s="266"/>
      <c r="F3" s="266"/>
    </row>
    <row r="4" spans="1:9" s="270" customFormat="1" ht="22.5" customHeight="1">
      <c r="A4" s="267"/>
      <c r="B4" s="268">
        <v>2013</v>
      </c>
      <c r="C4" s="268">
        <v>2014</v>
      </c>
      <c r="D4" s="268">
        <v>2015</v>
      </c>
      <c r="E4" s="268">
        <v>2016</v>
      </c>
      <c r="F4" s="269">
        <v>2017</v>
      </c>
    </row>
    <row r="5" spans="1:9" s="270" customFormat="1" ht="15" customHeight="1">
      <c r="A5" s="271" t="s">
        <v>32</v>
      </c>
      <c r="B5" s="272">
        <v>380</v>
      </c>
      <c r="C5" s="272">
        <v>515</v>
      </c>
      <c r="D5" s="272">
        <v>581</v>
      </c>
      <c r="E5" s="272">
        <v>554</v>
      </c>
      <c r="F5" s="270">
        <v>582</v>
      </c>
    </row>
    <row r="6" spans="1:9" s="270" customFormat="1" ht="15" customHeight="1">
      <c r="A6" s="271" t="s">
        <v>33</v>
      </c>
      <c r="B6" s="272">
        <v>365</v>
      </c>
      <c r="C6" s="272">
        <v>438</v>
      </c>
      <c r="D6" s="272">
        <v>578</v>
      </c>
      <c r="E6" s="272">
        <v>576</v>
      </c>
      <c r="F6" s="270">
        <v>368</v>
      </c>
    </row>
    <row r="7" spans="1:9" s="270" customFormat="1" ht="15" customHeight="1">
      <c r="A7" s="271" t="s">
        <v>104</v>
      </c>
      <c r="B7" s="272">
        <v>134</v>
      </c>
      <c r="C7" s="272">
        <v>172</v>
      </c>
      <c r="D7" s="272">
        <v>189</v>
      </c>
      <c r="E7" s="272">
        <v>197</v>
      </c>
      <c r="F7" s="270">
        <v>241</v>
      </c>
    </row>
    <row r="8" spans="1:9" s="270" customFormat="1" ht="15" customHeight="1">
      <c r="A8" s="271" t="s">
        <v>110</v>
      </c>
      <c r="B8" s="272">
        <v>6</v>
      </c>
      <c r="C8" s="272">
        <v>5</v>
      </c>
      <c r="D8" s="272">
        <v>7</v>
      </c>
      <c r="E8" s="272">
        <v>5</v>
      </c>
      <c r="F8" s="270">
        <v>7</v>
      </c>
    </row>
    <row r="9" spans="1:9" s="270" customFormat="1" ht="15" customHeight="1">
      <c r="A9" s="271" t="s">
        <v>117</v>
      </c>
      <c r="B9" s="13">
        <v>9</v>
      </c>
      <c r="C9" s="13">
        <v>16</v>
      </c>
      <c r="D9" s="13">
        <v>9</v>
      </c>
      <c r="E9" s="13">
        <v>12</v>
      </c>
      <c r="F9" s="270">
        <v>30</v>
      </c>
      <c r="H9" s="273"/>
    </row>
    <row r="10" spans="1:9" s="270" customFormat="1" ht="15" customHeight="1">
      <c r="A10" s="271" t="s">
        <v>118</v>
      </c>
      <c r="B10" s="13"/>
      <c r="C10" s="13">
        <v>2</v>
      </c>
      <c r="D10" s="13">
        <v>1</v>
      </c>
      <c r="E10" s="13">
        <v>2</v>
      </c>
      <c r="F10" s="270">
        <v>2</v>
      </c>
      <c r="H10" s="273"/>
    </row>
    <row r="11" spans="1:9" s="270" customFormat="1" ht="15" customHeight="1">
      <c r="A11" s="271" t="s">
        <v>111</v>
      </c>
      <c r="B11" s="272">
        <v>117</v>
      </c>
      <c r="C11" s="272">
        <v>148</v>
      </c>
      <c r="D11" s="272">
        <v>172</v>
      </c>
      <c r="E11" s="272">
        <v>178</v>
      </c>
      <c r="F11" s="274">
        <v>202</v>
      </c>
      <c r="G11" s="275"/>
      <c r="H11" s="275"/>
      <c r="I11" s="275"/>
    </row>
    <row r="12" spans="1:9" s="270" customFormat="1" ht="15" customHeight="1">
      <c r="A12" s="271" t="s">
        <v>107</v>
      </c>
      <c r="B12" s="272">
        <v>7</v>
      </c>
      <c r="C12" s="272">
        <v>6</v>
      </c>
      <c r="D12" s="272">
        <v>8</v>
      </c>
      <c r="E12" s="272">
        <v>4</v>
      </c>
      <c r="F12" s="270">
        <v>14</v>
      </c>
    </row>
    <row r="13" spans="1:9" s="270" customFormat="1" ht="15" customHeight="1">
      <c r="A13" s="271" t="s">
        <v>106</v>
      </c>
      <c r="B13" s="13">
        <v>170</v>
      </c>
      <c r="C13" s="13">
        <v>260</v>
      </c>
      <c r="D13" s="13">
        <v>314</v>
      </c>
      <c r="E13" s="13">
        <v>285</v>
      </c>
      <c r="F13" s="270">
        <v>256</v>
      </c>
    </row>
    <row r="14" spans="1:9" s="270" customFormat="1" ht="15" customHeight="1">
      <c r="A14" s="271" t="s">
        <v>114</v>
      </c>
      <c r="B14" s="91">
        <v>140</v>
      </c>
      <c r="C14" s="272">
        <v>220</v>
      </c>
      <c r="D14" s="13">
        <v>268</v>
      </c>
      <c r="E14" s="13">
        <v>248</v>
      </c>
      <c r="F14" s="270">
        <v>215</v>
      </c>
      <c r="I14" s="275"/>
    </row>
    <row r="15" spans="1:9" s="270" customFormat="1" ht="15" customHeight="1">
      <c r="A15" s="271" t="s">
        <v>115</v>
      </c>
      <c r="B15" s="91">
        <v>41</v>
      </c>
      <c r="C15" s="91">
        <v>67</v>
      </c>
      <c r="D15" s="91">
        <v>106</v>
      </c>
      <c r="E15" s="91">
        <v>50</v>
      </c>
      <c r="F15" s="270">
        <v>37</v>
      </c>
    </row>
    <row r="16" spans="1:9" s="270" customFormat="1" ht="15" customHeight="1">
      <c r="A16" s="271" t="s">
        <v>116</v>
      </c>
      <c r="B16" s="91">
        <v>97</v>
      </c>
      <c r="C16" s="91">
        <v>130</v>
      </c>
      <c r="D16" s="91">
        <v>107</v>
      </c>
      <c r="E16" s="91">
        <v>145</v>
      </c>
      <c r="F16" s="270">
        <v>124</v>
      </c>
    </row>
    <row r="17" spans="1:6" s="270" customFormat="1" ht="15" customHeight="1">
      <c r="A17" s="271" t="s">
        <v>120</v>
      </c>
      <c r="B17" s="13">
        <v>2</v>
      </c>
      <c r="C17" s="13">
        <v>23</v>
      </c>
      <c r="D17" s="13">
        <v>54</v>
      </c>
      <c r="E17" s="13">
        <v>53</v>
      </c>
      <c r="F17" s="270">
        <v>53</v>
      </c>
    </row>
    <row r="18" spans="1:6" s="270" customFormat="1" ht="15" customHeight="1">
      <c r="A18" s="271" t="s">
        <v>151</v>
      </c>
      <c r="B18" s="13"/>
      <c r="C18" s="13"/>
      <c r="D18" s="13">
        <v>1</v>
      </c>
      <c r="E18" s="13"/>
      <c r="F18" s="270">
        <v>1</v>
      </c>
    </row>
    <row r="19" spans="1:6" s="270" customFormat="1" ht="15" customHeight="1">
      <c r="A19" s="271" t="s">
        <v>119</v>
      </c>
      <c r="B19" s="13"/>
      <c r="C19" s="13">
        <v>3</v>
      </c>
      <c r="D19" s="13">
        <v>5</v>
      </c>
      <c r="E19" s="13"/>
    </row>
    <row r="20" spans="1:6" s="270" customFormat="1" ht="15" customHeight="1">
      <c r="A20" s="271" t="s">
        <v>113</v>
      </c>
      <c r="B20" s="272">
        <v>8</v>
      </c>
      <c r="C20" s="272">
        <v>9</v>
      </c>
      <c r="D20" s="13">
        <v>3</v>
      </c>
      <c r="E20" s="13">
        <v>4</v>
      </c>
      <c r="F20" s="270">
        <v>14</v>
      </c>
    </row>
    <row r="21" spans="1:6" s="270" customFormat="1" ht="15" customHeight="1">
      <c r="A21" s="271" t="s">
        <v>112</v>
      </c>
      <c r="B21" s="13">
        <v>8</v>
      </c>
      <c r="C21" s="13">
        <v>15</v>
      </c>
      <c r="D21" s="13">
        <v>14</v>
      </c>
      <c r="E21" s="13">
        <v>7</v>
      </c>
      <c r="F21" s="270">
        <v>13</v>
      </c>
    </row>
    <row r="22" spans="1:6" s="270" customFormat="1" ht="15" customHeight="1">
      <c r="A22" s="271" t="s">
        <v>148</v>
      </c>
      <c r="B22" s="272">
        <v>6</v>
      </c>
      <c r="C22" s="272">
        <v>10</v>
      </c>
      <c r="D22" s="272">
        <v>6</v>
      </c>
      <c r="E22" s="272">
        <v>12</v>
      </c>
      <c r="F22" s="270">
        <v>3</v>
      </c>
    </row>
    <row r="23" spans="1:6" s="270" customFormat="1" ht="15" customHeight="1">
      <c r="A23" s="271" t="s">
        <v>105</v>
      </c>
      <c r="B23" s="272">
        <v>8</v>
      </c>
      <c r="C23" s="272">
        <v>9</v>
      </c>
      <c r="D23" s="13">
        <v>4</v>
      </c>
      <c r="E23" s="13">
        <v>3</v>
      </c>
      <c r="F23" s="270">
        <v>16</v>
      </c>
    </row>
    <row r="24" spans="1:6" s="270" customFormat="1" ht="15" customHeight="1">
      <c r="A24" s="271" t="s">
        <v>108</v>
      </c>
      <c r="B24" s="91">
        <v>19</v>
      </c>
      <c r="C24" s="91">
        <v>16</v>
      </c>
      <c r="D24" s="91">
        <v>9</v>
      </c>
      <c r="E24" s="91">
        <v>9</v>
      </c>
      <c r="F24" s="270">
        <v>6</v>
      </c>
    </row>
    <row r="25" spans="1:6" s="270" customFormat="1" ht="15" customHeight="1">
      <c r="A25" s="271" t="s">
        <v>121</v>
      </c>
      <c r="B25" s="91">
        <v>16</v>
      </c>
      <c r="C25" s="91">
        <v>13</v>
      </c>
      <c r="D25" s="91">
        <v>9</v>
      </c>
      <c r="E25" s="91">
        <v>5</v>
      </c>
      <c r="F25" s="270">
        <v>2</v>
      </c>
    </row>
    <row r="26" spans="1:6">
      <c r="A26" s="32" t="s">
        <v>122</v>
      </c>
      <c r="B26" s="276">
        <v>3</v>
      </c>
      <c r="C26" s="276">
        <v>3</v>
      </c>
      <c r="D26" s="276"/>
      <c r="E26" s="90">
        <v>4</v>
      </c>
      <c r="F26" s="32">
        <v>4</v>
      </c>
    </row>
    <row r="27" spans="1:6" s="270" customFormat="1" ht="15" customHeight="1" thickBot="1">
      <c r="A27" s="277" t="s">
        <v>147</v>
      </c>
      <c r="B27" s="278">
        <v>20</v>
      </c>
      <c r="C27" s="278">
        <v>33</v>
      </c>
      <c r="D27" s="279">
        <v>34</v>
      </c>
      <c r="E27" s="279">
        <v>30</v>
      </c>
      <c r="F27" s="280">
        <v>33</v>
      </c>
    </row>
    <row r="30" spans="1:6">
      <c r="A30" s="281"/>
      <c r="B30" s="281"/>
      <c r="C30" s="281"/>
    </row>
    <row r="31" spans="1:6">
      <c r="A31" s="281"/>
      <c r="B31" s="281"/>
      <c r="C31" s="281"/>
    </row>
    <row r="32" spans="1:6">
      <c r="A32" s="281"/>
      <c r="B32" s="281"/>
      <c r="C32" s="281"/>
    </row>
    <row r="33" spans="1:3">
      <c r="A33" s="281"/>
      <c r="B33" s="281"/>
      <c r="C33" s="281"/>
    </row>
    <row r="34" spans="1:3">
      <c r="A34" s="281"/>
      <c r="B34" s="281"/>
      <c r="C34" s="281"/>
    </row>
    <row r="35" spans="1:3">
      <c r="A35" s="281"/>
      <c r="B35" s="281"/>
      <c r="C35" s="281"/>
    </row>
  </sheetData>
  <mergeCells count="1">
    <mergeCell ref="A1:F1"/>
  </mergeCells>
  <pageMargins left="0.7" right="0.7" top="0.75" bottom="0.75" header="0.3" footer="0.3"/>
  <pageSetup paperSize="9" scale="95" orientation="portrait" verticalDpi="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I3" sqref="I3"/>
    </sheetView>
  </sheetViews>
  <sheetFormatPr defaultColWidth="9.140625" defaultRowHeight="14.25"/>
  <cols>
    <col min="1" max="1" width="48.85546875" style="2" customWidth="1"/>
    <col min="2" max="4" width="15.5703125" style="4" customWidth="1"/>
    <col min="5" max="16384" width="9.140625" style="2"/>
  </cols>
  <sheetData>
    <row r="1" spans="1:19" ht="31.5" customHeight="1">
      <c r="A1" s="607" t="s">
        <v>39</v>
      </c>
      <c r="B1" s="607"/>
      <c r="C1" s="607"/>
      <c r="D1" s="607"/>
      <c r="E1" s="607"/>
    </row>
    <row r="2" spans="1:19" ht="31.5" customHeight="1" thickBot="1">
      <c r="A2" s="285"/>
      <c r="B2" s="285"/>
      <c r="C2" s="285"/>
      <c r="D2" s="285"/>
      <c r="E2" s="79"/>
    </row>
    <row r="3" spans="1:19" ht="27.75" customHeight="1">
      <c r="A3" s="283" t="s">
        <v>1</v>
      </c>
      <c r="B3" s="284">
        <v>2014</v>
      </c>
      <c r="C3" s="284">
        <v>2015</v>
      </c>
      <c r="D3" s="284">
        <v>2016</v>
      </c>
      <c r="E3" s="235">
        <v>2017</v>
      </c>
      <c r="F3" s="49"/>
    </row>
    <row r="4" spans="1:19" ht="15" customHeight="1">
      <c r="A4" s="58" t="s">
        <v>70</v>
      </c>
      <c r="B4" s="53">
        <v>499</v>
      </c>
      <c r="C4" s="54">
        <v>602</v>
      </c>
      <c r="D4" s="55">
        <v>564</v>
      </c>
      <c r="E4" s="95">
        <v>551</v>
      </c>
    </row>
    <row r="5" spans="1:19" ht="15" customHeight="1">
      <c r="A5" s="53" t="s">
        <v>45</v>
      </c>
      <c r="B5" s="53">
        <v>163</v>
      </c>
      <c r="C5" s="54">
        <v>187</v>
      </c>
      <c r="D5" s="55">
        <v>182</v>
      </c>
      <c r="E5" s="95">
        <v>195</v>
      </c>
    </row>
    <row r="6" spans="1:19" ht="25.5" customHeight="1">
      <c r="A6" s="606" t="s">
        <v>40</v>
      </c>
      <c r="B6" s="606"/>
      <c r="C6" s="606"/>
      <c r="D6" s="606"/>
      <c r="E6" s="95"/>
    </row>
    <row r="7" spans="1:19">
      <c r="A7" s="59" t="s">
        <v>62</v>
      </c>
      <c r="B7" s="51">
        <v>20</v>
      </c>
      <c r="C7" s="51">
        <v>23</v>
      </c>
      <c r="D7" s="51">
        <v>21</v>
      </c>
      <c r="E7" s="95">
        <v>19</v>
      </c>
      <c r="F7" s="51"/>
      <c r="H7" s="51"/>
      <c r="I7" s="51"/>
      <c r="J7" s="51"/>
      <c r="K7" s="51"/>
      <c r="L7" s="51"/>
      <c r="M7" s="51"/>
      <c r="N7" s="51"/>
      <c r="O7" s="51"/>
      <c r="S7" s="51"/>
    </row>
    <row r="8" spans="1:19">
      <c r="A8" s="59" t="s">
        <v>63</v>
      </c>
      <c r="B8" s="51">
        <v>223</v>
      </c>
      <c r="C8" s="51">
        <v>255</v>
      </c>
      <c r="D8" s="51">
        <v>244</v>
      </c>
      <c r="E8" s="95">
        <v>149</v>
      </c>
      <c r="F8" s="51"/>
      <c r="H8" s="51"/>
      <c r="I8" s="51"/>
      <c r="J8" s="51"/>
      <c r="K8" s="51"/>
      <c r="L8" s="51"/>
      <c r="M8" s="51"/>
      <c r="N8" s="51"/>
      <c r="O8" s="51"/>
      <c r="S8" s="51"/>
    </row>
    <row r="9" spans="1:19">
      <c r="A9" s="57" t="s">
        <v>64</v>
      </c>
      <c r="B9" s="51">
        <v>166</v>
      </c>
      <c r="C9" s="51">
        <v>214</v>
      </c>
      <c r="D9" s="51">
        <v>202</v>
      </c>
      <c r="E9" s="95">
        <v>239</v>
      </c>
      <c r="F9" s="51"/>
      <c r="H9" s="51"/>
      <c r="I9" s="51"/>
      <c r="J9" s="51"/>
      <c r="K9" s="51"/>
      <c r="L9" s="51"/>
      <c r="M9" s="51"/>
      <c r="N9" s="51"/>
      <c r="O9" s="51"/>
      <c r="S9" s="51"/>
    </row>
    <row r="10" spans="1:19">
      <c r="A10" s="57" t="s">
        <v>65</v>
      </c>
      <c r="B10" s="51">
        <v>90</v>
      </c>
      <c r="C10" s="51">
        <v>110</v>
      </c>
      <c r="D10" s="51">
        <v>97</v>
      </c>
      <c r="E10" s="95">
        <v>122</v>
      </c>
      <c r="F10" s="51"/>
      <c r="H10" s="51"/>
      <c r="I10" s="51"/>
      <c r="J10" s="51"/>
      <c r="K10" s="51"/>
      <c r="L10" s="51"/>
      <c r="M10" s="51"/>
      <c r="N10" s="51"/>
      <c r="O10" s="51"/>
      <c r="S10" s="51"/>
    </row>
    <row r="11" spans="1:19" ht="25.5" customHeight="1">
      <c r="A11" s="606" t="s">
        <v>54</v>
      </c>
      <c r="B11" s="606"/>
      <c r="C11" s="606"/>
      <c r="D11" s="606"/>
      <c r="E11" s="95"/>
      <c r="F11" s="51"/>
      <c r="I11" s="51"/>
      <c r="K11" s="51"/>
      <c r="L11" s="51"/>
      <c r="M11" s="51"/>
    </row>
    <row r="12" spans="1:19">
      <c r="A12" s="57" t="s">
        <v>55</v>
      </c>
      <c r="B12" s="51">
        <v>73</v>
      </c>
      <c r="C12" s="51">
        <v>66</v>
      </c>
      <c r="D12" s="51">
        <v>83</v>
      </c>
      <c r="E12" s="95">
        <v>54</v>
      </c>
      <c r="F12" s="51"/>
      <c r="I12" s="51"/>
      <c r="J12" s="51"/>
      <c r="K12" s="51"/>
      <c r="L12" s="51"/>
      <c r="M12" s="51"/>
    </row>
    <row r="13" spans="1:19">
      <c r="A13" s="57" t="s">
        <v>102</v>
      </c>
      <c r="B13" s="51">
        <v>14</v>
      </c>
      <c r="C13" s="51">
        <v>20</v>
      </c>
      <c r="D13" s="51">
        <v>8</v>
      </c>
      <c r="E13" s="95">
        <v>5</v>
      </c>
      <c r="F13" s="51"/>
      <c r="I13" s="51"/>
      <c r="J13" s="51"/>
      <c r="K13" s="51"/>
      <c r="L13" s="51"/>
      <c r="M13" s="51"/>
    </row>
    <row r="14" spans="1:19">
      <c r="A14" s="57" t="s">
        <v>56</v>
      </c>
      <c r="B14" s="51">
        <v>12</v>
      </c>
      <c r="C14" s="51">
        <v>11</v>
      </c>
      <c r="D14" s="51">
        <v>10</v>
      </c>
      <c r="E14" s="95">
        <v>12</v>
      </c>
      <c r="F14" s="51"/>
      <c r="H14" s="51"/>
      <c r="I14" s="51"/>
      <c r="J14" s="51"/>
      <c r="K14" s="4"/>
      <c r="L14" s="61"/>
      <c r="M14" s="51"/>
    </row>
    <row r="15" spans="1:19">
      <c r="A15" s="57" t="s">
        <v>57</v>
      </c>
      <c r="B15" s="51">
        <v>108</v>
      </c>
      <c r="C15" s="51">
        <v>141</v>
      </c>
      <c r="D15" s="51">
        <v>135</v>
      </c>
      <c r="E15" s="95">
        <v>98</v>
      </c>
      <c r="H15" s="51"/>
      <c r="I15" s="51"/>
      <c r="J15" s="51"/>
      <c r="K15" s="51"/>
      <c r="L15" s="51"/>
      <c r="M15" s="51"/>
      <c r="N15" s="51"/>
    </row>
    <row r="16" spans="1:19">
      <c r="A16" s="57" t="s">
        <v>58</v>
      </c>
      <c r="B16" s="51">
        <v>157</v>
      </c>
      <c r="C16" s="51">
        <v>229</v>
      </c>
      <c r="D16" s="51">
        <v>183</v>
      </c>
      <c r="E16" s="95">
        <v>154</v>
      </c>
      <c r="H16" s="51"/>
      <c r="I16" s="51"/>
      <c r="J16" s="51"/>
      <c r="K16" s="51"/>
      <c r="L16" s="51"/>
      <c r="M16" s="51"/>
      <c r="N16" s="51"/>
    </row>
    <row r="17" spans="1:14">
      <c r="A17" s="57" t="s">
        <v>59</v>
      </c>
      <c r="B17" s="51">
        <v>24</v>
      </c>
      <c r="C17" s="51">
        <v>24</v>
      </c>
      <c r="D17" s="51">
        <v>22</v>
      </c>
      <c r="E17" s="95">
        <v>32</v>
      </c>
      <c r="H17" s="51"/>
      <c r="I17" s="51"/>
      <c r="J17" s="51"/>
      <c r="K17" s="51"/>
      <c r="L17" s="51"/>
      <c r="M17" s="4"/>
      <c r="N17" s="51"/>
    </row>
    <row r="18" spans="1:14">
      <c r="A18" s="57" t="s">
        <v>60</v>
      </c>
      <c r="B18" s="56"/>
      <c r="C18" s="54"/>
      <c r="D18" s="55"/>
      <c r="E18" s="95"/>
      <c r="H18" s="51"/>
      <c r="I18" s="4"/>
      <c r="J18" s="61"/>
      <c r="K18" s="51"/>
      <c r="L18" s="51"/>
      <c r="M18" s="51"/>
      <c r="N18" s="51"/>
    </row>
    <row r="19" spans="1:14">
      <c r="A19" s="57" t="s">
        <v>109</v>
      </c>
      <c r="B19" s="51">
        <v>1</v>
      </c>
      <c r="C19" s="51">
        <v>1</v>
      </c>
      <c r="D19" s="51"/>
      <c r="E19" s="95"/>
      <c r="H19" s="51"/>
      <c r="I19" s="51"/>
      <c r="J19" s="51"/>
      <c r="K19" s="51"/>
      <c r="L19" s="51"/>
      <c r="M19" s="51"/>
    </row>
    <row r="20" spans="1:14">
      <c r="A20" s="57" t="s">
        <v>103</v>
      </c>
      <c r="B20" s="51"/>
      <c r="C20" s="51">
        <v>1</v>
      </c>
      <c r="D20" s="51">
        <v>1</v>
      </c>
      <c r="E20" s="95"/>
      <c r="H20" s="62"/>
      <c r="I20" s="51"/>
      <c r="J20" s="51"/>
      <c r="K20" s="51"/>
      <c r="L20" s="51"/>
      <c r="M20" s="51"/>
    </row>
    <row r="21" spans="1:14">
      <c r="A21" s="57" t="s">
        <v>61</v>
      </c>
      <c r="B21" s="51">
        <v>110</v>
      </c>
      <c r="C21" s="51">
        <v>109</v>
      </c>
      <c r="D21" s="51">
        <v>122</v>
      </c>
      <c r="E21" s="95">
        <v>196</v>
      </c>
      <c r="H21" s="51"/>
      <c r="I21" s="51"/>
      <c r="J21" s="51"/>
      <c r="K21" s="51"/>
      <c r="L21" s="51"/>
      <c r="M21" s="51"/>
    </row>
    <row r="22" spans="1:14">
      <c r="A22" s="57" t="s">
        <v>152</v>
      </c>
      <c r="B22" s="51"/>
      <c r="C22" s="51"/>
      <c r="D22" s="51"/>
      <c r="E22" s="95"/>
      <c r="H22" s="51"/>
      <c r="I22" s="51"/>
      <c r="J22" s="51"/>
      <c r="K22" s="51"/>
      <c r="L22" s="51"/>
      <c r="M22" s="51"/>
    </row>
    <row r="23" spans="1:14" ht="22.5" customHeight="1">
      <c r="A23" s="605" t="s">
        <v>41</v>
      </c>
      <c r="B23" s="605"/>
      <c r="C23" s="605"/>
      <c r="D23" s="605"/>
      <c r="E23" s="95"/>
      <c r="H23" s="51"/>
      <c r="I23" s="51"/>
    </row>
    <row r="24" spans="1:14">
      <c r="A24" s="92" t="s">
        <v>68</v>
      </c>
      <c r="B24" s="96">
        <v>37</v>
      </c>
      <c r="C24" s="93">
        <v>33</v>
      </c>
      <c r="D24" s="93">
        <v>28</v>
      </c>
      <c r="E24" s="95">
        <v>43</v>
      </c>
      <c r="I24" s="51"/>
      <c r="J24" s="57"/>
    </row>
    <row r="25" spans="1:14" ht="15" thickBot="1">
      <c r="A25" s="99" t="s">
        <v>69</v>
      </c>
      <c r="B25" s="98">
        <v>177</v>
      </c>
      <c r="C25" s="88">
        <v>206</v>
      </c>
      <c r="D25" s="88">
        <v>198</v>
      </c>
      <c r="E25" s="97">
        <v>227</v>
      </c>
      <c r="I25" s="63"/>
      <c r="J25" s="57"/>
    </row>
  </sheetData>
  <mergeCells count="4">
    <mergeCell ref="A23:D23"/>
    <mergeCell ref="A6:D6"/>
    <mergeCell ref="A11:D11"/>
    <mergeCell ref="A1:E1"/>
  </mergeCells>
  <pageMargins left="0.25" right="0.25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8" sqref="H8"/>
    </sheetView>
  </sheetViews>
  <sheetFormatPr defaultColWidth="9.140625" defaultRowHeight="14.25"/>
  <cols>
    <col min="1" max="1" width="44.28515625" style="49" customWidth="1"/>
    <col min="2" max="4" width="14" style="49" customWidth="1"/>
    <col min="5" max="16384" width="9.140625" style="49"/>
  </cols>
  <sheetData>
    <row r="1" spans="1:13" ht="31.5" customHeight="1">
      <c r="A1" s="607" t="s">
        <v>42</v>
      </c>
      <c r="B1" s="607"/>
      <c r="C1" s="607"/>
      <c r="D1" s="607"/>
      <c r="E1" s="607"/>
    </row>
    <row r="2" spans="1:13" ht="31.5" customHeight="1" thickBot="1">
      <c r="A2" s="99"/>
      <c r="B2" s="99"/>
      <c r="C2" s="99"/>
      <c r="D2" s="99"/>
      <c r="E2" s="79"/>
    </row>
    <row r="3" spans="1:13" ht="21.75" customHeight="1">
      <c r="A3" s="283" t="s">
        <v>1</v>
      </c>
      <c r="B3" s="284">
        <v>2014</v>
      </c>
      <c r="C3" s="284">
        <v>2015</v>
      </c>
      <c r="D3" s="284">
        <v>2016</v>
      </c>
      <c r="E3" s="235">
        <v>2017</v>
      </c>
    </row>
    <row r="4" spans="1:13" ht="14.25" customHeight="1">
      <c r="A4" s="60" t="s">
        <v>67</v>
      </c>
      <c r="B4" s="53">
        <v>438</v>
      </c>
      <c r="C4" s="54">
        <v>578</v>
      </c>
      <c r="D4" s="54">
        <v>489</v>
      </c>
      <c r="E4" s="95">
        <v>368</v>
      </c>
    </row>
    <row r="5" spans="1:13" ht="14.25" customHeight="1">
      <c r="A5" s="60" t="s">
        <v>34</v>
      </c>
      <c r="B5" s="53"/>
      <c r="C5" s="54"/>
      <c r="D5" s="54"/>
      <c r="E5" s="95"/>
    </row>
    <row r="6" spans="1:13">
      <c r="A6" s="60" t="s">
        <v>35</v>
      </c>
      <c r="B6" s="64">
        <v>42</v>
      </c>
      <c r="C6" s="54">
        <v>61</v>
      </c>
      <c r="D6" s="54">
        <v>40</v>
      </c>
      <c r="E6" s="95">
        <v>38</v>
      </c>
      <c r="L6" s="51"/>
    </row>
    <row r="7" spans="1:13" ht="25.5" customHeight="1">
      <c r="A7" s="606" t="s">
        <v>43</v>
      </c>
      <c r="B7" s="606"/>
      <c r="C7" s="606"/>
      <c r="D7" s="606"/>
      <c r="E7" s="95"/>
      <c r="L7" s="51"/>
    </row>
    <row r="8" spans="1:13">
      <c r="A8" s="59" t="s">
        <v>46</v>
      </c>
      <c r="B8" s="51">
        <v>11</v>
      </c>
      <c r="C8" s="51">
        <v>11</v>
      </c>
      <c r="D8" s="51">
        <v>1</v>
      </c>
      <c r="E8" s="95">
        <v>11</v>
      </c>
      <c r="F8" s="51"/>
      <c r="G8" s="51"/>
      <c r="H8" s="51"/>
      <c r="I8" s="51"/>
      <c r="J8" s="53"/>
      <c r="K8" s="53"/>
      <c r="L8" s="51"/>
      <c r="M8" s="51"/>
    </row>
    <row r="9" spans="1:13">
      <c r="A9" s="59" t="s">
        <v>47</v>
      </c>
      <c r="B9" s="51">
        <v>213</v>
      </c>
      <c r="C9" s="51">
        <v>283</v>
      </c>
      <c r="D9" s="51">
        <v>255</v>
      </c>
      <c r="E9" s="95">
        <v>161</v>
      </c>
      <c r="F9" s="51"/>
      <c r="G9" s="51"/>
      <c r="H9" s="51"/>
      <c r="I9" s="51"/>
      <c r="J9" s="53"/>
      <c r="K9" s="51"/>
      <c r="L9" s="51"/>
      <c r="M9" s="51"/>
    </row>
    <row r="10" spans="1:13">
      <c r="A10" s="57" t="s">
        <v>101</v>
      </c>
      <c r="B10" s="51">
        <v>180</v>
      </c>
      <c r="C10" s="51">
        <v>257</v>
      </c>
      <c r="D10" s="51">
        <v>203</v>
      </c>
      <c r="E10" s="95">
        <v>171</v>
      </c>
      <c r="F10" s="51"/>
      <c r="G10" s="51"/>
      <c r="H10" s="51"/>
      <c r="I10" s="51"/>
      <c r="J10" s="53"/>
      <c r="K10" s="51"/>
      <c r="L10" s="51"/>
      <c r="M10" s="51"/>
    </row>
    <row r="11" spans="1:13">
      <c r="A11" s="57" t="s">
        <v>65</v>
      </c>
      <c r="B11" s="51">
        <v>34</v>
      </c>
      <c r="C11" s="51">
        <v>27</v>
      </c>
      <c r="D11" s="51">
        <v>30</v>
      </c>
      <c r="E11" s="95">
        <v>24</v>
      </c>
      <c r="F11" s="51"/>
      <c r="G11" s="51"/>
      <c r="H11" s="51"/>
      <c r="I11" s="51"/>
      <c r="J11" s="53"/>
      <c r="K11" s="51"/>
      <c r="L11" s="51"/>
      <c r="M11" s="51"/>
    </row>
    <row r="12" spans="1:13" ht="25.5" customHeight="1">
      <c r="A12" s="606" t="s">
        <v>66</v>
      </c>
      <c r="B12" s="606"/>
      <c r="C12" s="606"/>
      <c r="D12" s="606"/>
      <c r="E12" s="95"/>
      <c r="F12" s="51"/>
      <c r="H12" s="53"/>
      <c r="I12" s="53"/>
      <c r="J12" s="53"/>
      <c r="K12" s="51"/>
      <c r="L12" s="53"/>
    </row>
    <row r="13" spans="1:13">
      <c r="A13" s="57" t="s">
        <v>55</v>
      </c>
      <c r="B13" s="51">
        <v>30</v>
      </c>
      <c r="C13" s="53">
        <v>20</v>
      </c>
      <c r="D13" s="53">
        <v>30</v>
      </c>
      <c r="E13" s="95">
        <v>24</v>
      </c>
      <c r="G13" s="63"/>
      <c r="H13" s="53"/>
      <c r="I13" s="53"/>
      <c r="J13" s="53"/>
      <c r="K13" s="53"/>
      <c r="L13" s="53"/>
    </row>
    <row r="14" spans="1:13">
      <c r="A14" s="57" t="s">
        <v>102</v>
      </c>
      <c r="B14" s="51">
        <v>2</v>
      </c>
      <c r="C14" s="53">
        <v>6</v>
      </c>
      <c r="D14" s="53">
        <v>4</v>
      </c>
      <c r="E14" s="95">
        <v>5</v>
      </c>
      <c r="G14" s="51"/>
      <c r="H14" s="53"/>
      <c r="I14" s="53"/>
      <c r="J14" s="53"/>
      <c r="K14" s="53"/>
      <c r="L14" s="51"/>
    </row>
    <row r="15" spans="1:13">
      <c r="A15" s="57" t="s">
        <v>56</v>
      </c>
      <c r="B15" s="51">
        <v>11</v>
      </c>
      <c r="C15" s="53">
        <v>6</v>
      </c>
      <c r="D15" s="53">
        <v>4</v>
      </c>
      <c r="E15" s="95">
        <v>8</v>
      </c>
      <c r="G15" s="51"/>
      <c r="H15" s="53"/>
      <c r="I15" s="53"/>
      <c r="J15" s="53"/>
      <c r="K15" s="53"/>
      <c r="L15" s="51"/>
    </row>
    <row r="16" spans="1:13">
      <c r="A16" s="57" t="s">
        <v>57</v>
      </c>
      <c r="B16" s="51">
        <v>68</v>
      </c>
      <c r="C16" s="53">
        <v>94</v>
      </c>
      <c r="D16" s="53">
        <v>70</v>
      </c>
      <c r="E16" s="95">
        <v>44</v>
      </c>
      <c r="F16" s="53"/>
      <c r="G16" s="51"/>
      <c r="H16" s="53"/>
      <c r="I16" s="53"/>
      <c r="J16" s="53"/>
      <c r="K16" s="53"/>
      <c r="L16" s="51"/>
    </row>
    <row r="17" spans="1:12">
      <c r="A17" s="57" t="s">
        <v>58</v>
      </c>
      <c r="B17" s="51">
        <v>107</v>
      </c>
      <c r="C17" s="53">
        <v>197</v>
      </c>
      <c r="D17" s="53">
        <v>102</v>
      </c>
      <c r="E17" s="95">
        <v>116</v>
      </c>
      <c r="F17" s="53"/>
      <c r="G17" s="51"/>
      <c r="H17" s="53"/>
      <c r="I17" s="53"/>
      <c r="J17" s="53"/>
      <c r="K17" s="53"/>
      <c r="L17" s="51"/>
    </row>
    <row r="18" spans="1:12">
      <c r="A18" s="57" t="s">
        <v>59</v>
      </c>
      <c r="B18" s="51">
        <v>21</v>
      </c>
      <c r="C18" s="53">
        <v>35</v>
      </c>
      <c r="D18" s="53">
        <v>18</v>
      </c>
      <c r="E18" s="95">
        <v>16</v>
      </c>
      <c r="F18" s="53"/>
      <c r="G18" s="51"/>
      <c r="H18" s="53"/>
      <c r="I18" s="53"/>
      <c r="J18" s="53"/>
      <c r="K18" s="53"/>
      <c r="L18" s="51"/>
    </row>
    <row r="19" spans="1:12">
      <c r="A19" s="57" t="s">
        <v>60</v>
      </c>
      <c r="B19" s="56">
        <v>1</v>
      </c>
      <c r="C19" s="53"/>
      <c r="D19" s="53">
        <v>1</v>
      </c>
      <c r="E19" s="95">
        <v>1</v>
      </c>
      <c r="F19" s="53"/>
      <c r="G19" s="51"/>
      <c r="H19" s="53"/>
      <c r="I19" s="53"/>
      <c r="J19" s="53"/>
      <c r="K19" s="53"/>
      <c r="L19" s="51"/>
    </row>
    <row r="20" spans="1:12">
      <c r="A20" s="57" t="s">
        <v>109</v>
      </c>
      <c r="B20" s="51">
        <v>2</v>
      </c>
      <c r="C20" s="53">
        <v>2</v>
      </c>
      <c r="D20" s="53">
        <v>24</v>
      </c>
      <c r="E20" s="95">
        <v>4</v>
      </c>
      <c r="F20" s="53"/>
      <c r="G20" s="56"/>
      <c r="H20" s="53"/>
      <c r="I20" s="53"/>
      <c r="J20" s="53"/>
      <c r="K20" s="53"/>
      <c r="L20" s="56"/>
    </row>
    <row r="21" spans="1:12">
      <c r="A21" s="57" t="s">
        <v>103</v>
      </c>
      <c r="B21" s="51">
        <v>1</v>
      </c>
      <c r="C21" s="53"/>
      <c r="D21" s="53">
        <v>2</v>
      </c>
      <c r="E21" s="95"/>
      <c r="F21" s="53"/>
      <c r="G21" s="51"/>
      <c r="H21" s="53"/>
      <c r="I21" s="53"/>
      <c r="J21" s="53"/>
      <c r="K21" s="53"/>
      <c r="L21" s="51"/>
    </row>
    <row r="22" spans="1:12">
      <c r="A22" s="57" t="s">
        <v>61</v>
      </c>
      <c r="B22" s="51">
        <v>195</v>
      </c>
      <c r="C22" s="53">
        <v>218</v>
      </c>
      <c r="D22" s="53">
        <v>234</v>
      </c>
      <c r="E22" s="95">
        <v>150</v>
      </c>
      <c r="F22" s="53"/>
      <c r="G22" s="51"/>
      <c r="H22" s="53"/>
      <c r="I22" s="53"/>
      <c r="J22" s="53"/>
      <c r="K22" s="53"/>
      <c r="L22" s="51"/>
    </row>
    <row r="23" spans="1:12" ht="25.5" customHeight="1">
      <c r="A23" s="606" t="s">
        <v>44</v>
      </c>
      <c r="B23" s="606"/>
      <c r="C23" s="606"/>
      <c r="D23" s="606"/>
      <c r="E23" s="95"/>
      <c r="F23" s="53"/>
      <c r="G23" s="51"/>
      <c r="H23" s="53"/>
      <c r="K23" s="53"/>
      <c r="L23" s="51"/>
    </row>
    <row r="24" spans="1:12">
      <c r="A24" s="57" t="s">
        <v>48</v>
      </c>
      <c r="B24" s="53">
        <v>47</v>
      </c>
      <c r="C24" s="53">
        <v>50</v>
      </c>
      <c r="D24" s="53">
        <v>47</v>
      </c>
      <c r="E24" s="95">
        <v>51</v>
      </c>
      <c r="F24" s="53"/>
      <c r="G24" s="63"/>
      <c r="H24" s="63"/>
      <c r="I24" s="57"/>
      <c r="K24" s="53"/>
    </row>
    <row r="25" spans="1:12">
      <c r="A25" s="57" t="s">
        <v>49</v>
      </c>
      <c r="B25" s="53">
        <v>22</v>
      </c>
      <c r="C25" s="53">
        <v>19</v>
      </c>
      <c r="D25" s="53">
        <v>6</v>
      </c>
      <c r="E25" s="95">
        <v>11</v>
      </c>
      <c r="F25" s="53"/>
      <c r="G25" s="63"/>
      <c r="H25" s="63" t="s">
        <v>155</v>
      </c>
      <c r="I25" s="57"/>
    </row>
    <row r="26" spans="1:12">
      <c r="A26" s="57" t="s">
        <v>50</v>
      </c>
      <c r="B26" s="53">
        <v>107</v>
      </c>
      <c r="C26" s="53">
        <v>138</v>
      </c>
      <c r="D26" s="53">
        <v>121</v>
      </c>
      <c r="E26" s="95">
        <v>126</v>
      </c>
      <c r="G26" s="63"/>
      <c r="H26" s="63"/>
      <c r="I26" s="57"/>
    </row>
    <row r="27" spans="1:12">
      <c r="A27" s="57" t="s">
        <v>51</v>
      </c>
      <c r="B27" s="53">
        <v>124</v>
      </c>
      <c r="C27" s="53">
        <v>178</v>
      </c>
      <c r="D27" s="53">
        <v>140</v>
      </c>
      <c r="E27" s="95">
        <v>85</v>
      </c>
      <c r="G27" s="63"/>
      <c r="H27" s="63"/>
      <c r="I27" s="57"/>
    </row>
    <row r="28" spans="1:12">
      <c r="A28" s="57" t="s">
        <v>52</v>
      </c>
      <c r="B28" s="53">
        <v>98</v>
      </c>
      <c r="C28" s="53">
        <v>149</v>
      </c>
      <c r="D28" s="53">
        <v>125</v>
      </c>
      <c r="E28" s="95">
        <v>78</v>
      </c>
      <c r="G28" s="63"/>
      <c r="H28" s="63"/>
      <c r="I28" s="57"/>
    </row>
    <row r="29" spans="1:12" ht="15" thickBot="1">
      <c r="A29" s="286" t="s">
        <v>53</v>
      </c>
      <c r="B29" s="80">
        <v>40</v>
      </c>
      <c r="C29" s="80">
        <v>44</v>
      </c>
      <c r="D29" s="80">
        <v>50</v>
      </c>
      <c r="E29" s="97">
        <v>17</v>
      </c>
      <c r="G29" s="63"/>
      <c r="H29" s="63"/>
      <c r="I29" s="57"/>
    </row>
    <row r="30" spans="1:12">
      <c r="B30" s="54"/>
      <c r="C30" s="54"/>
      <c r="D30" s="54"/>
    </row>
    <row r="31" spans="1:12">
      <c r="B31" s="54"/>
      <c r="C31" s="54"/>
      <c r="D31" s="54"/>
    </row>
    <row r="32" spans="1:12">
      <c r="B32" s="54"/>
      <c r="C32" s="54"/>
      <c r="D32" s="54"/>
    </row>
    <row r="33" spans="2:4">
      <c r="B33" s="54"/>
      <c r="C33" s="54"/>
      <c r="D33" s="54"/>
    </row>
    <row r="34" spans="2:4">
      <c r="B34" s="54"/>
      <c r="C34" s="54"/>
      <c r="D34" s="54"/>
    </row>
  </sheetData>
  <mergeCells count="4">
    <mergeCell ref="A23:D23"/>
    <mergeCell ref="A7:D7"/>
    <mergeCell ref="A12:D12"/>
    <mergeCell ref="A1:E1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L10" sqref="L10"/>
    </sheetView>
  </sheetViews>
  <sheetFormatPr defaultColWidth="9.140625" defaultRowHeight="14.25"/>
  <cols>
    <col min="1" max="1" width="35.28515625" style="49" customWidth="1"/>
    <col min="2" max="7" width="8.5703125" style="49" customWidth="1"/>
    <col min="8" max="16384" width="9.140625" style="49"/>
  </cols>
  <sheetData>
    <row r="1" spans="1:14" ht="25.5" customHeight="1">
      <c r="A1" s="607" t="s">
        <v>137</v>
      </c>
      <c r="B1" s="607"/>
      <c r="C1" s="607"/>
      <c r="D1" s="607"/>
      <c r="E1" s="607"/>
      <c r="F1" s="607"/>
      <c r="G1" s="607"/>
      <c r="H1" s="607"/>
      <c r="I1" s="607"/>
    </row>
    <row r="2" spans="1:14" ht="25.5" customHeight="1" thickBot="1">
      <c r="A2" s="99"/>
      <c r="B2" s="99"/>
      <c r="C2" s="99"/>
      <c r="D2" s="99"/>
      <c r="E2" s="99"/>
      <c r="F2" s="99"/>
      <c r="G2" s="99"/>
      <c r="H2" s="79"/>
      <c r="I2" s="79"/>
    </row>
    <row r="3" spans="1:14" ht="24.75" customHeight="1">
      <c r="A3" s="618" t="s">
        <v>1</v>
      </c>
      <c r="B3" s="616">
        <v>2014</v>
      </c>
      <c r="C3" s="616"/>
      <c r="D3" s="616">
        <v>2015</v>
      </c>
      <c r="E3" s="616"/>
      <c r="F3" s="617">
        <v>2016</v>
      </c>
      <c r="G3" s="617"/>
      <c r="H3" s="617">
        <v>2017</v>
      </c>
      <c r="I3" s="620"/>
    </row>
    <row r="4" spans="1:14" ht="24.75" customHeight="1">
      <c r="A4" s="619"/>
      <c r="B4" s="282" t="s">
        <v>135</v>
      </c>
      <c r="C4" s="282" t="s">
        <v>136</v>
      </c>
      <c r="D4" s="282" t="s">
        <v>135</v>
      </c>
      <c r="E4" s="282" t="s">
        <v>136</v>
      </c>
      <c r="F4" s="282" t="s">
        <v>135</v>
      </c>
      <c r="G4" s="282" t="s">
        <v>136</v>
      </c>
      <c r="H4" s="282" t="s">
        <v>135</v>
      </c>
      <c r="I4" s="287" t="s">
        <v>136</v>
      </c>
      <c r="N4" s="65"/>
    </row>
    <row r="5" spans="1:14">
      <c r="A5" s="59" t="s">
        <v>130</v>
      </c>
      <c r="B5" s="51">
        <v>188</v>
      </c>
      <c r="C5" s="51">
        <v>173</v>
      </c>
      <c r="D5" s="51">
        <v>193</v>
      </c>
      <c r="E5" s="52">
        <v>175</v>
      </c>
      <c r="F5" s="52">
        <v>154</v>
      </c>
      <c r="G5" s="52">
        <v>149</v>
      </c>
      <c r="H5" s="95">
        <v>115</v>
      </c>
      <c r="I5" s="95">
        <v>115</v>
      </c>
      <c r="K5" s="51"/>
      <c r="L5" s="51"/>
    </row>
    <row r="6" spans="1:14">
      <c r="A6" s="59" t="s">
        <v>131</v>
      </c>
      <c r="B6" s="51">
        <v>5</v>
      </c>
      <c r="C6" s="51">
        <v>4</v>
      </c>
      <c r="D6" s="51">
        <v>2</v>
      </c>
      <c r="E6" s="52">
        <v>1</v>
      </c>
      <c r="F6" s="52">
        <v>1</v>
      </c>
      <c r="G6" s="52">
        <v>1</v>
      </c>
      <c r="H6" s="95"/>
      <c r="I6" s="95"/>
      <c r="K6" s="51"/>
      <c r="L6" s="51"/>
    </row>
    <row r="7" spans="1:14">
      <c r="A7" s="57" t="s">
        <v>132</v>
      </c>
      <c r="B7" s="51">
        <v>47</v>
      </c>
      <c r="C7" s="51">
        <v>103</v>
      </c>
      <c r="D7" s="51">
        <v>81</v>
      </c>
      <c r="E7" s="52">
        <v>163</v>
      </c>
      <c r="F7" s="52">
        <v>36</v>
      </c>
      <c r="G7" s="52">
        <v>79</v>
      </c>
      <c r="H7" s="95">
        <v>29</v>
      </c>
      <c r="I7" s="95">
        <v>50</v>
      </c>
      <c r="J7" s="51"/>
      <c r="K7" s="51"/>
      <c r="L7" s="51"/>
    </row>
    <row r="8" spans="1:14">
      <c r="A8" s="57" t="s">
        <v>133</v>
      </c>
      <c r="B8" s="51">
        <v>35</v>
      </c>
      <c r="C8" s="51">
        <v>54</v>
      </c>
      <c r="D8" s="51">
        <v>61</v>
      </c>
      <c r="E8" s="52">
        <v>23</v>
      </c>
      <c r="F8" s="52">
        <v>13</v>
      </c>
      <c r="G8" s="52">
        <v>16</v>
      </c>
      <c r="H8" s="95">
        <v>21</v>
      </c>
      <c r="I8" s="95">
        <v>23</v>
      </c>
      <c r="J8" s="51"/>
      <c r="K8" s="51"/>
      <c r="L8" s="51"/>
    </row>
    <row r="9" spans="1:14">
      <c r="A9" s="57" t="s">
        <v>134</v>
      </c>
      <c r="B9" s="51">
        <v>45</v>
      </c>
      <c r="C9" s="51">
        <v>42</v>
      </c>
      <c r="D9" s="51">
        <v>63</v>
      </c>
      <c r="E9" s="52">
        <v>61</v>
      </c>
      <c r="F9" s="52">
        <v>39</v>
      </c>
      <c r="G9" s="52">
        <v>40</v>
      </c>
      <c r="H9" s="95">
        <v>38</v>
      </c>
      <c r="I9" s="95">
        <v>38</v>
      </c>
      <c r="J9" s="51"/>
      <c r="K9" s="51"/>
      <c r="L9" s="51"/>
    </row>
    <row r="10" spans="1:14" ht="24.75" customHeight="1">
      <c r="A10" s="66" t="s">
        <v>123</v>
      </c>
      <c r="B10" s="607">
        <v>11925</v>
      </c>
      <c r="C10" s="607"/>
      <c r="D10" s="615">
        <v>10319</v>
      </c>
      <c r="E10" s="615"/>
      <c r="F10" s="607">
        <v>7879</v>
      </c>
      <c r="G10" s="607"/>
      <c r="H10" s="611">
        <v>9644</v>
      </c>
      <c r="I10" s="611"/>
    </row>
    <row r="11" spans="1:14" ht="24" customHeight="1">
      <c r="A11" s="606" t="s">
        <v>124</v>
      </c>
      <c r="B11" s="606"/>
      <c r="C11" s="606"/>
      <c r="D11" s="606"/>
      <c r="E11" s="606"/>
      <c r="F11" s="606"/>
      <c r="G11" s="606"/>
      <c r="H11" s="94"/>
      <c r="I11" s="94"/>
    </row>
    <row r="12" spans="1:14" ht="14.25" customHeight="1">
      <c r="A12" s="60" t="s">
        <v>125</v>
      </c>
      <c r="B12" s="607">
        <v>358</v>
      </c>
      <c r="C12" s="607"/>
      <c r="D12" s="615">
        <v>266</v>
      </c>
      <c r="E12" s="615"/>
      <c r="F12" s="609">
        <v>26</v>
      </c>
      <c r="G12" s="609"/>
      <c r="H12" s="611">
        <v>93</v>
      </c>
      <c r="I12" s="611"/>
    </row>
    <row r="13" spans="1:14" ht="14.25" customHeight="1">
      <c r="A13" s="60" t="s">
        <v>126</v>
      </c>
      <c r="B13" s="607">
        <v>1844</v>
      </c>
      <c r="C13" s="607"/>
      <c r="D13" s="615">
        <v>1464</v>
      </c>
      <c r="E13" s="615"/>
      <c r="F13" s="609">
        <v>1342</v>
      </c>
      <c r="G13" s="609"/>
      <c r="H13" s="611">
        <v>1559</v>
      </c>
      <c r="I13" s="611"/>
    </row>
    <row r="14" spans="1:14" ht="25.5" customHeight="1">
      <c r="A14" s="606" t="s">
        <v>127</v>
      </c>
      <c r="B14" s="606"/>
      <c r="C14" s="606"/>
      <c r="D14" s="606"/>
      <c r="E14" s="606"/>
      <c r="F14" s="606"/>
      <c r="G14" s="606"/>
      <c r="H14" s="94"/>
      <c r="I14" s="94"/>
    </row>
    <row r="15" spans="1:14">
      <c r="A15" s="59" t="s">
        <v>128</v>
      </c>
      <c r="B15" s="612">
        <v>10822</v>
      </c>
      <c r="C15" s="612"/>
      <c r="D15" s="612">
        <v>9426</v>
      </c>
      <c r="E15" s="612"/>
      <c r="F15" s="609">
        <v>7540</v>
      </c>
      <c r="G15" s="609"/>
      <c r="H15" s="611">
        <v>9334</v>
      </c>
      <c r="I15" s="611"/>
      <c r="K15" s="51"/>
      <c r="L15" s="51"/>
    </row>
    <row r="16" spans="1:14" ht="15" thickBot="1">
      <c r="A16" s="67" t="s">
        <v>129</v>
      </c>
      <c r="B16" s="614">
        <v>58066.5</v>
      </c>
      <c r="C16" s="614"/>
      <c r="D16" s="613">
        <v>57816.3</v>
      </c>
      <c r="E16" s="613"/>
      <c r="F16" s="610">
        <v>230112.7</v>
      </c>
      <c r="G16" s="610"/>
      <c r="H16" s="608">
        <v>360270.6</v>
      </c>
      <c r="I16" s="608"/>
      <c r="K16" s="51"/>
      <c r="L16" s="51"/>
    </row>
    <row r="17" spans="2:4" ht="15" thickTop="1">
      <c r="B17" s="54"/>
      <c r="C17" s="54"/>
      <c r="D17" s="54"/>
    </row>
    <row r="18" spans="2:4">
      <c r="B18" s="54"/>
      <c r="C18" s="54"/>
      <c r="D18" s="54"/>
    </row>
    <row r="19" spans="2:4">
      <c r="B19" s="54"/>
      <c r="C19" s="54"/>
      <c r="D19" s="54"/>
    </row>
    <row r="20" spans="2:4">
      <c r="B20" s="54"/>
      <c r="C20" s="54"/>
      <c r="D20" s="54"/>
    </row>
  </sheetData>
  <mergeCells count="28">
    <mergeCell ref="A1:I1"/>
    <mergeCell ref="B3:C3"/>
    <mergeCell ref="D3:E3"/>
    <mergeCell ref="F3:G3"/>
    <mergeCell ref="A11:G11"/>
    <mergeCell ref="D10:E10"/>
    <mergeCell ref="F10:G10"/>
    <mergeCell ref="A3:A4"/>
    <mergeCell ref="B10:C10"/>
    <mergeCell ref="H3:I3"/>
    <mergeCell ref="H10:I10"/>
    <mergeCell ref="D15:E15"/>
    <mergeCell ref="D16:E16"/>
    <mergeCell ref="B15:C15"/>
    <mergeCell ref="B16:C16"/>
    <mergeCell ref="B12:C12"/>
    <mergeCell ref="B13:C13"/>
    <mergeCell ref="A14:G14"/>
    <mergeCell ref="D12:E12"/>
    <mergeCell ref="D13:E13"/>
    <mergeCell ref="H16:I16"/>
    <mergeCell ref="F15:G15"/>
    <mergeCell ref="F16:G16"/>
    <mergeCell ref="F12:G12"/>
    <mergeCell ref="F13:G13"/>
    <mergeCell ref="H12:I12"/>
    <mergeCell ref="H13:I13"/>
    <mergeCell ref="H15:I15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5"/>
  <sheetViews>
    <sheetView topLeftCell="A25" workbookViewId="0">
      <selection activeCell="E8" sqref="E8"/>
    </sheetView>
  </sheetViews>
  <sheetFormatPr defaultColWidth="9.140625" defaultRowHeight="14.25"/>
  <cols>
    <col min="1" max="1" width="16.42578125" style="49" customWidth="1"/>
    <col min="2" max="2" width="9.42578125" style="49" customWidth="1"/>
    <col min="3" max="3" width="6.140625" style="49" customWidth="1"/>
    <col min="4" max="4" width="7.7109375" style="49" customWidth="1"/>
    <col min="5" max="5" width="9.42578125" style="49" customWidth="1"/>
    <col min="6" max="6" width="6.140625" style="49" customWidth="1"/>
    <col min="7" max="7" width="7.7109375" style="49" customWidth="1"/>
    <col min="8" max="8" width="9.42578125" style="49" customWidth="1"/>
    <col min="9" max="9" width="6.140625" style="49" customWidth="1"/>
    <col min="10" max="10" width="7.7109375" style="49" customWidth="1"/>
    <col min="11" max="16384" width="9.140625" style="49"/>
  </cols>
  <sheetData>
    <row r="1" spans="1:13" s="76" customFormat="1" ht="21.75" customHeight="1">
      <c r="A1" s="607" t="s">
        <v>36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</row>
    <row r="2" spans="1:13" ht="21.75" customHeight="1" thickBo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>
      <c r="A3" s="621" t="s">
        <v>1</v>
      </c>
      <c r="B3" s="623">
        <v>2014</v>
      </c>
      <c r="C3" s="623"/>
      <c r="D3" s="623"/>
      <c r="E3" s="623">
        <v>2015</v>
      </c>
      <c r="F3" s="623"/>
      <c r="G3" s="623"/>
      <c r="H3" s="623">
        <v>2016</v>
      </c>
      <c r="I3" s="623"/>
      <c r="J3" s="623"/>
      <c r="K3" s="623">
        <v>2017</v>
      </c>
      <c r="L3" s="623"/>
      <c r="M3" s="627"/>
    </row>
    <row r="4" spans="1:13" ht="20.25" customHeight="1">
      <c r="A4" s="622"/>
      <c r="B4" s="624" t="s">
        <v>2</v>
      </c>
      <c r="C4" s="624" t="s">
        <v>3</v>
      </c>
      <c r="D4" s="624"/>
      <c r="E4" s="624" t="s">
        <v>2</v>
      </c>
      <c r="F4" s="624" t="s">
        <v>3</v>
      </c>
      <c r="G4" s="624"/>
      <c r="H4" s="624" t="s">
        <v>2</v>
      </c>
      <c r="I4" s="624" t="s">
        <v>3</v>
      </c>
      <c r="J4" s="624"/>
      <c r="K4" s="624" t="s">
        <v>2</v>
      </c>
      <c r="L4" s="624" t="s">
        <v>3</v>
      </c>
      <c r="M4" s="628"/>
    </row>
    <row r="5" spans="1:13" ht="20.25" customHeight="1">
      <c r="A5" s="622"/>
      <c r="B5" s="624"/>
      <c r="C5" s="288" t="s">
        <v>4</v>
      </c>
      <c r="D5" s="288" t="s">
        <v>5</v>
      </c>
      <c r="E5" s="624"/>
      <c r="F5" s="288" t="s">
        <v>4</v>
      </c>
      <c r="G5" s="288" t="s">
        <v>5</v>
      </c>
      <c r="H5" s="624"/>
      <c r="I5" s="288" t="s">
        <v>4</v>
      </c>
      <c r="J5" s="288" t="s">
        <v>5</v>
      </c>
      <c r="K5" s="624"/>
      <c r="L5" s="288" t="s">
        <v>4</v>
      </c>
      <c r="M5" s="289" t="s">
        <v>5</v>
      </c>
    </row>
    <row r="6" spans="1:13" ht="15" customHeight="1">
      <c r="A6" s="73" t="s">
        <v>4</v>
      </c>
      <c r="B6" s="72">
        <f t="shared" ref="B6:M6" si="0">SUM(B7:B30)</f>
        <v>2509</v>
      </c>
      <c r="C6" s="72">
        <f t="shared" si="0"/>
        <v>2512</v>
      </c>
      <c r="D6" s="72">
        <f t="shared" si="0"/>
        <v>1233</v>
      </c>
      <c r="E6" s="72">
        <f t="shared" si="0"/>
        <v>2378</v>
      </c>
      <c r="F6" s="72">
        <f t="shared" si="0"/>
        <v>2385</v>
      </c>
      <c r="G6" s="72">
        <f t="shared" si="0"/>
        <v>1168</v>
      </c>
      <c r="H6" s="72">
        <f t="shared" si="0"/>
        <v>2249</v>
      </c>
      <c r="I6" s="72">
        <f t="shared" si="0"/>
        <v>2253</v>
      </c>
      <c r="J6" s="72">
        <f t="shared" si="0"/>
        <v>1108</v>
      </c>
      <c r="K6" s="72">
        <f t="shared" si="0"/>
        <v>2106</v>
      </c>
      <c r="L6" s="72">
        <f t="shared" si="0"/>
        <v>2109</v>
      </c>
      <c r="M6" s="72">
        <f t="shared" si="0"/>
        <v>1052</v>
      </c>
    </row>
    <row r="7" spans="1:13" ht="15" customHeight="1">
      <c r="A7" s="69" t="s">
        <v>6</v>
      </c>
      <c r="B7" s="74">
        <v>29</v>
      </c>
      <c r="C7" s="74">
        <v>28</v>
      </c>
      <c r="D7" s="74">
        <v>11</v>
      </c>
      <c r="E7" s="74">
        <v>12</v>
      </c>
      <c r="F7" s="74">
        <v>12</v>
      </c>
      <c r="G7" s="74">
        <v>6</v>
      </c>
      <c r="H7" s="74">
        <v>20</v>
      </c>
      <c r="I7" s="74">
        <v>20</v>
      </c>
      <c r="J7" s="74">
        <v>12</v>
      </c>
      <c r="K7" s="74">
        <v>30</v>
      </c>
      <c r="L7" s="74">
        <v>30</v>
      </c>
      <c r="M7" s="74">
        <v>9</v>
      </c>
    </row>
    <row r="8" spans="1:13" ht="15" customHeight="1">
      <c r="A8" s="69" t="s">
        <v>7</v>
      </c>
      <c r="B8" s="74">
        <v>23</v>
      </c>
      <c r="C8" s="74">
        <v>23</v>
      </c>
      <c r="D8" s="74">
        <v>10</v>
      </c>
      <c r="E8" s="74">
        <v>11</v>
      </c>
      <c r="F8" s="74">
        <v>11</v>
      </c>
      <c r="G8" s="74">
        <v>7</v>
      </c>
      <c r="H8" s="74">
        <v>15</v>
      </c>
      <c r="I8" s="74">
        <v>15</v>
      </c>
      <c r="J8" s="74">
        <v>8</v>
      </c>
      <c r="K8" s="74">
        <v>4</v>
      </c>
      <c r="L8" s="74">
        <v>4</v>
      </c>
      <c r="M8" s="74">
        <v>3</v>
      </c>
    </row>
    <row r="9" spans="1:13" ht="15" customHeight="1">
      <c r="A9" s="69" t="s">
        <v>8</v>
      </c>
      <c r="B9" s="74">
        <v>20</v>
      </c>
      <c r="C9" s="75">
        <v>20</v>
      </c>
      <c r="D9" s="74">
        <v>8</v>
      </c>
      <c r="E9" s="74">
        <v>17</v>
      </c>
      <c r="F9" s="75">
        <v>17</v>
      </c>
      <c r="G9" s="74">
        <v>8</v>
      </c>
      <c r="H9" s="74">
        <v>9</v>
      </c>
      <c r="I9" s="75">
        <v>9</v>
      </c>
      <c r="J9" s="74">
        <v>3</v>
      </c>
      <c r="K9" s="74">
        <v>2</v>
      </c>
      <c r="L9" s="75">
        <v>2</v>
      </c>
      <c r="M9" s="74">
        <v>1</v>
      </c>
    </row>
    <row r="10" spans="1:13" ht="15" customHeight="1">
      <c r="A10" s="69" t="s">
        <v>9</v>
      </c>
      <c r="B10" s="74">
        <v>16</v>
      </c>
      <c r="C10" s="75">
        <v>15</v>
      </c>
      <c r="D10" s="74">
        <v>2</v>
      </c>
      <c r="E10" s="74">
        <v>10</v>
      </c>
      <c r="F10" s="75">
        <v>11</v>
      </c>
      <c r="G10" s="74">
        <v>5</v>
      </c>
      <c r="H10" s="74">
        <v>7</v>
      </c>
      <c r="I10" s="75">
        <v>7</v>
      </c>
      <c r="J10" s="74">
        <v>4</v>
      </c>
      <c r="K10" s="74">
        <v>7</v>
      </c>
      <c r="L10" s="75">
        <v>7</v>
      </c>
      <c r="M10" s="74">
        <v>5</v>
      </c>
    </row>
    <row r="11" spans="1:13" ht="15" customHeight="1">
      <c r="A11" s="69" t="s">
        <v>10</v>
      </c>
      <c r="B11" s="74">
        <v>23</v>
      </c>
      <c r="C11" s="75">
        <v>23</v>
      </c>
      <c r="D11" s="74">
        <v>12</v>
      </c>
      <c r="E11" s="74">
        <v>38</v>
      </c>
      <c r="F11" s="75">
        <v>39</v>
      </c>
      <c r="G11" s="74">
        <v>24</v>
      </c>
      <c r="H11" s="74">
        <v>27</v>
      </c>
      <c r="I11" s="75">
        <v>27</v>
      </c>
      <c r="J11" s="74">
        <v>14</v>
      </c>
      <c r="K11" s="74">
        <v>28</v>
      </c>
      <c r="L11" s="75">
        <v>28</v>
      </c>
      <c r="M11" s="74">
        <v>13</v>
      </c>
    </row>
    <row r="12" spans="1:13" ht="15" customHeight="1">
      <c r="A12" s="69" t="s">
        <v>11</v>
      </c>
      <c r="B12" s="74">
        <v>27</v>
      </c>
      <c r="C12" s="75">
        <v>26</v>
      </c>
      <c r="D12" s="74">
        <v>14</v>
      </c>
      <c r="E12" s="74">
        <v>26</v>
      </c>
      <c r="F12" s="75">
        <v>26</v>
      </c>
      <c r="G12" s="74">
        <v>10</v>
      </c>
      <c r="H12" s="74">
        <v>11</v>
      </c>
      <c r="I12" s="75">
        <v>10</v>
      </c>
      <c r="J12" s="74">
        <v>2</v>
      </c>
      <c r="K12" s="74">
        <v>16</v>
      </c>
      <c r="L12" s="75">
        <v>16</v>
      </c>
      <c r="M12" s="74">
        <v>8</v>
      </c>
    </row>
    <row r="13" spans="1:13" ht="15" customHeight="1">
      <c r="A13" s="69" t="s">
        <v>12</v>
      </c>
      <c r="B13" s="74">
        <v>41</v>
      </c>
      <c r="C13" s="75">
        <v>41</v>
      </c>
      <c r="D13" s="74">
        <v>21</v>
      </c>
      <c r="E13" s="74">
        <v>17</v>
      </c>
      <c r="F13" s="75">
        <v>17</v>
      </c>
      <c r="G13" s="74">
        <v>11</v>
      </c>
      <c r="H13" s="74">
        <v>24</v>
      </c>
      <c r="I13" s="75">
        <v>24</v>
      </c>
      <c r="J13" s="74">
        <v>14</v>
      </c>
      <c r="K13" s="74">
        <v>34</v>
      </c>
      <c r="L13" s="75">
        <v>34</v>
      </c>
      <c r="M13" s="74">
        <v>18</v>
      </c>
    </row>
    <row r="14" spans="1:13" ht="15" customHeight="1">
      <c r="A14" s="69" t="s">
        <v>13</v>
      </c>
      <c r="B14" s="74">
        <v>17</v>
      </c>
      <c r="C14" s="75">
        <v>17</v>
      </c>
      <c r="D14" s="74">
        <v>6</v>
      </c>
      <c r="E14" s="74">
        <v>21</v>
      </c>
      <c r="F14" s="75">
        <v>21</v>
      </c>
      <c r="G14" s="74">
        <v>10</v>
      </c>
      <c r="H14" s="74">
        <v>22</v>
      </c>
      <c r="I14" s="75">
        <v>23</v>
      </c>
      <c r="J14" s="74">
        <v>11</v>
      </c>
      <c r="K14" s="74">
        <v>20</v>
      </c>
      <c r="L14" s="75">
        <v>20</v>
      </c>
      <c r="M14" s="74">
        <v>14</v>
      </c>
    </row>
    <row r="15" spans="1:13" ht="15" customHeight="1">
      <c r="A15" s="69" t="s">
        <v>14</v>
      </c>
      <c r="B15" s="74">
        <v>48</v>
      </c>
      <c r="C15" s="75">
        <v>48</v>
      </c>
      <c r="D15" s="74">
        <v>25</v>
      </c>
      <c r="E15" s="74">
        <v>34</v>
      </c>
      <c r="F15" s="75">
        <v>34</v>
      </c>
      <c r="G15" s="74">
        <v>17</v>
      </c>
      <c r="H15" s="74">
        <v>28</v>
      </c>
      <c r="I15" s="75">
        <v>28</v>
      </c>
      <c r="J15" s="74">
        <v>12</v>
      </c>
      <c r="K15" s="74">
        <v>32</v>
      </c>
      <c r="L15" s="75">
        <v>31</v>
      </c>
      <c r="M15" s="74">
        <v>18</v>
      </c>
    </row>
    <row r="16" spans="1:13" ht="15" customHeight="1">
      <c r="A16" s="69" t="s">
        <v>15</v>
      </c>
      <c r="B16" s="74">
        <v>89</v>
      </c>
      <c r="C16" s="75">
        <v>90</v>
      </c>
      <c r="D16" s="74">
        <v>45</v>
      </c>
      <c r="E16" s="74">
        <v>48</v>
      </c>
      <c r="F16" s="75">
        <v>48</v>
      </c>
      <c r="G16" s="74">
        <v>24</v>
      </c>
      <c r="H16" s="74">
        <v>36</v>
      </c>
      <c r="I16" s="75">
        <v>36</v>
      </c>
      <c r="J16" s="74">
        <v>14</v>
      </c>
      <c r="K16" s="74">
        <v>35</v>
      </c>
      <c r="L16" s="75">
        <v>35</v>
      </c>
      <c r="M16" s="74">
        <v>10</v>
      </c>
    </row>
    <row r="17" spans="1:15" ht="15" customHeight="1">
      <c r="A17" s="69" t="s">
        <v>16</v>
      </c>
      <c r="B17" s="74">
        <v>39</v>
      </c>
      <c r="C17" s="75">
        <v>39</v>
      </c>
      <c r="D17" s="74">
        <v>24</v>
      </c>
      <c r="E17" s="74">
        <v>29</v>
      </c>
      <c r="F17" s="75">
        <v>29</v>
      </c>
      <c r="G17" s="74">
        <v>20</v>
      </c>
      <c r="H17" s="74">
        <v>20</v>
      </c>
      <c r="I17" s="75">
        <v>20</v>
      </c>
      <c r="J17" s="74">
        <v>7</v>
      </c>
      <c r="K17" s="74">
        <v>19</v>
      </c>
      <c r="L17" s="75">
        <v>19</v>
      </c>
      <c r="M17" s="74">
        <v>9</v>
      </c>
    </row>
    <row r="18" spans="1:15" ht="15" customHeight="1">
      <c r="A18" s="69" t="s">
        <v>17</v>
      </c>
      <c r="B18" s="74">
        <v>22</v>
      </c>
      <c r="C18" s="75">
        <v>22</v>
      </c>
      <c r="D18" s="74">
        <v>10</v>
      </c>
      <c r="E18" s="74">
        <v>11</v>
      </c>
      <c r="F18" s="75">
        <v>11</v>
      </c>
      <c r="G18" s="74">
        <v>5</v>
      </c>
      <c r="H18" s="74">
        <v>14</v>
      </c>
      <c r="I18" s="75">
        <v>13</v>
      </c>
      <c r="J18" s="74">
        <v>5</v>
      </c>
      <c r="K18" s="74">
        <v>13</v>
      </c>
      <c r="L18" s="75">
        <v>13</v>
      </c>
      <c r="M18" s="74">
        <v>6</v>
      </c>
    </row>
    <row r="19" spans="1:15" ht="15" customHeight="1">
      <c r="A19" s="69" t="s">
        <v>18</v>
      </c>
      <c r="B19" s="74">
        <v>16</v>
      </c>
      <c r="C19" s="75">
        <v>16</v>
      </c>
      <c r="D19" s="74">
        <v>7</v>
      </c>
      <c r="E19" s="74">
        <v>5</v>
      </c>
      <c r="F19" s="75">
        <v>4</v>
      </c>
      <c r="G19" s="74">
        <v>3</v>
      </c>
      <c r="H19" s="74">
        <v>7</v>
      </c>
      <c r="I19" s="75">
        <v>7</v>
      </c>
      <c r="J19" s="74">
        <v>3</v>
      </c>
      <c r="K19" s="74">
        <v>27</v>
      </c>
      <c r="L19" s="75">
        <v>26</v>
      </c>
      <c r="M19" s="74">
        <v>10</v>
      </c>
    </row>
    <row r="20" spans="1:15" ht="15" customHeight="1">
      <c r="A20" s="69" t="s">
        <v>19</v>
      </c>
      <c r="B20" s="74">
        <v>39</v>
      </c>
      <c r="C20" s="75">
        <v>39</v>
      </c>
      <c r="D20" s="74">
        <v>18</v>
      </c>
      <c r="E20" s="74">
        <v>32</v>
      </c>
      <c r="F20" s="75">
        <v>32</v>
      </c>
      <c r="G20" s="74">
        <v>15</v>
      </c>
      <c r="H20" s="74">
        <v>35</v>
      </c>
      <c r="I20" s="75">
        <v>35</v>
      </c>
      <c r="J20" s="74">
        <v>20</v>
      </c>
      <c r="K20" s="74">
        <v>24</v>
      </c>
      <c r="L20" s="75">
        <v>24</v>
      </c>
      <c r="M20" s="74">
        <v>14</v>
      </c>
    </row>
    <row r="21" spans="1:15" ht="15" customHeight="1">
      <c r="A21" s="69" t="s">
        <v>20</v>
      </c>
      <c r="B21" s="74">
        <v>28</v>
      </c>
      <c r="C21" s="75">
        <v>28</v>
      </c>
      <c r="D21" s="74">
        <v>11</v>
      </c>
      <c r="E21" s="74">
        <v>27</v>
      </c>
      <c r="F21" s="75">
        <v>28</v>
      </c>
      <c r="G21" s="74">
        <v>6</v>
      </c>
      <c r="H21" s="74">
        <v>40</v>
      </c>
      <c r="I21" s="75">
        <v>40</v>
      </c>
      <c r="J21" s="74">
        <v>21</v>
      </c>
      <c r="K21" s="74">
        <v>31</v>
      </c>
      <c r="L21" s="75">
        <v>31</v>
      </c>
      <c r="M21" s="74">
        <v>14</v>
      </c>
    </row>
    <row r="22" spans="1:15" ht="15" customHeight="1">
      <c r="A22" s="69" t="s">
        <v>21</v>
      </c>
      <c r="B22" s="74">
        <v>39</v>
      </c>
      <c r="C22" s="75">
        <v>38</v>
      </c>
      <c r="D22" s="74">
        <v>18</v>
      </c>
      <c r="E22" s="74">
        <v>49</v>
      </c>
      <c r="F22" s="75">
        <v>50</v>
      </c>
      <c r="G22" s="74">
        <v>24</v>
      </c>
      <c r="H22" s="74">
        <v>41</v>
      </c>
      <c r="I22" s="75">
        <v>41</v>
      </c>
      <c r="J22" s="74">
        <v>24</v>
      </c>
      <c r="K22" s="74">
        <v>30</v>
      </c>
      <c r="L22" s="75">
        <v>30</v>
      </c>
      <c r="M22" s="74">
        <v>15</v>
      </c>
    </row>
    <row r="23" spans="1:15" ht="15" customHeight="1">
      <c r="A23" s="69" t="s">
        <v>22</v>
      </c>
      <c r="B23" s="74">
        <v>8</v>
      </c>
      <c r="C23" s="75">
        <v>8</v>
      </c>
      <c r="D23" s="74">
        <v>5</v>
      </c>
      <c r="E23" s="74">
        <v>13</v>
      </c>
      <c r="F23" s="75">
        <v>13</v>
      </c>
      <c r="G23" s="74">
        <v>6</v>
      </c>
      <c r="H23" s="74">
        <v>12</v>
      </c>
      <c r="I23" s="75">
        <v>12</v>
      </c>
      <c r="J23" s="74">
        <v>4</v>
      </c>
      <c r="K23" s="74">
        <v>13</v>
      </c>
      <c r="L23" s="75">
        <v>13</v>
      </c>
      <c r="M23" s="74">
        <v>7</v>
      </c>
    </row>
    <row r="24" spans="1:15" ht="15" customHeight="1">
      <c r="A24" s="69" t="s">
        <v>23</v>
      </c>
      <c r="B24" s="74">
        <v>40</v>
      </c>
      <c r="C24" s="75">
        <v>40</v>
      </c>
      <c r="D24" s="74">
        <v>20</v>
      </c>
      <c r="E24" s="74">
        <v>33</v>
      </c>
      <c r="F24" s="75">
        <v>33</v>
      </c>
      <c r="G24" s="74">
        <v>15</v>
      </c>
      <c r="H24" s="74">
        <v>30</v>
      </c>
      <c r="I24" s="75">
        <v>30</v>
      </c>
      <c r="J24" s="74">
        <v>14</v>
      </c>
      <c r="K24" s="74">
        <v>30</v>
      </c>
      <c r="L24" s="75">
        <v>30</v>
      </c>
      <c r="M24" s="74">
        <v>10</v>
      </c>
    </row>
    <row r="25" spans="1:15" ht="15" customHeight="1">
      <c r="A25" s="69" t="s">
        <v>24</v>
      </c>
      <c r="B25" s="74">
        <v>27</v>
      </c>
      <c r="C25" s="75">
        <v>27</v>
      </c>
      <c r="D25" s="74">
        <v>11</v>
      </c>
      <c r="E25" s="74">
        <v>16</v>
      </c>
      <c r="F25" s="75">
        <v>16</v>
      </c>
      <c r="G25" s="74">
        <v>8</v>
      </c>
      <c r="H25" s="74">
        <v>16</v>
      </c>
      <c r="I25" s="75">
        <v>16</v>
      </c>
      <c r="J25" s="74">
        <v>6</v>
      </c>
      <c r="K25" s="74">
        <v>12</v>
      </c>
      <c r="L25" s="75">
        <v>12</v>
      </c>
      <c r="M25" s="74">
        <v>6</v>
      </c>
    </row>
    <row r="26" spans="1:15" ht="15" customHeight="1">
      <c r="A26" s="69" t="s">
        <v>25</v>
      </c>
      <c r="B26" s="74">
        <v>21</v>
      </c>
      <c r="C26" s="75">
        <v>21</v>
      </c>
      <c r="D26" s="74">
        <v>9</v>
      </c>
      <c r="E26" s="74">
        <v>7</v>
      </c>
      <c r="F26" s="75">
        <v>7</v>
      </c>
      <c r="G26" s="74">
        <v>1</v>
      </c>
      <c r="H26" s="74">
        <v>10</v>
      </c>
      <c r="I26" s="75">
        <v>10</v>
      </c>
      <c r="J26" s="74">
        <v>3</v>
      </c>
      <c r="K26" s="74">
        <v>3</v>
      </c>
      <c r="L26" s="75">
        <v>3</v>
      </c>
      <c r="M26" s="74">
        <v>0</v>
      </c>
    </row>
    <row r="27" spans="1:15" ht="15" customHeight="1">
      <c r="A27" s="69" t="s">
        <v>26</v>
      </c>
      <c r="B27" s="74">
        <v>12</v>
      </c>
      <c r="C27" s="75">
        <v>12</v>
      </c>
      <c r="D27" s="74">
        <v>6</v>
      </c>
      <c r="E27" s="74">
        <v>23</v>
      </c>
      <c r="F27" s="75">
        <v>23</v>
      </c>
      <c r="G27" s="74">
        <v>14</v>
      </c>
      <c r="H27" s="74">
        <v>26</v>
      </c>
      <c r="I27" s="75">
        <v>26</v>
      </c>
      <c r="J27" s="74">
        <v>9</v>
      </c>
      <c r="K27" s="74">
        <v>21</v>
      </c>
      <c r="L27" s="75">
        <v>20</v>
      </c>
      <c r="M27" s="74">
        <v>8</v>
      </c>
    </row>
    <row r="28" spans="1:15" ht="15" customHeight="1">
      <c r="A28" s="69" t="s">
        <v>27</v>
      </c>
      <c r="B28" s="74">
        <v>1864</v>
      </c>
      <c r="C28" s="70">
        <v>1871</v>
      </c>
      <c r="D28" s="70">
        <v>929</v>
      </c>
      <c r="E28" s="74">
        <v>1867</v>
      </c>
      <c r="F28" s="74">
        <v>1871</v>
      </c>
      <c r="G28" s="70">
        <v>913</v>
      </c>
      <c r="H28" s="70">
        <v>1774</v>
      </c>
      <c r="I28" s="70">
        <v>1780</v>
      </c>
      <c r="J28" s="70">
        <v>880</v>
      </c>
      <c r="K28" s="70">
        <v>1650</v>
      </c>
      <c r="L28" s="70">
        <v>1657</v>
      </c>
      <c r="M28" s="70">
        <v>846</v>
      </c>
    </row>
    <row r="29" spans="1:15" ht="15" customHeight="1">
      <c r="A29" s="69" t="s">
        <v>29</v>
      </c>
      <c r="B29" s="74">
        <v>12</v>
      </c>
      <c r="C29" s="70">
        <v>12</v>
      </c>
      <c r="D29" s="74">
        <v>6</v>
      </c>
      <c r="E29" s="74">
        <v>14</v>
      </c>
      <c r="F29" s="74">
        <v>14</v>
      </c>
      <c r="G29" s="70">
        <v>11</v>
      </c>
      <c r="H29" s="74">
        <v>17</v>
      </c>
      <c r="I29" s="74">
        <v>17</v>
      </c>
      <c r="J29" s="74">
        <v>11</v>
      </c>
      <c r="K29" s="74">
        <v>13</v>
      </c>
      <c r="L29" s="74">
        <v>13</v>
      </c>
      <c r="M29" s="74">
        <v>4</v>
      </c>
    </row>
    <row r="30" spans="1:15" ht="15" customHeight="1">
      <c r="A30" s="69" t="s">
        <v>28</v>
      </c>
      <c r="B30" s="74">
        <v>9</v>
      </c>
      <c r="C30" s="70">
        <v>8</v>
      </c>
      <c r="D30" s="74">
        <v>5</v>
      </c>
      <c r="E30" s="74">
        <v>18</v>
      </c>
      <c r="F30" s="74">
        <v>18</v>
      </c>
      <c r="G30" s="70">
        <v>5</v>
      </c>
      <c r="H30" s="74">
        <v>8</v>
      </c>
      <c r="I30" s="74">
        <v>7</v>
      </c>
      <c r="J30" s="74">
        <v>7</v>
      </c>
      <c r="K30" s="74">
        <v>12</v>
      </c>
      <c r="L30" s="74">
        <v>11</v>
      </c>
      <c r="M30" s="74">
        <v>4</v>
      </c>
    </row>
    <row r="31" spans="1:15" ht="15" customHeight="1" thickBo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9"/>
      <c r="L31" s="79"/>
      <c r="M31" s="79"/>
    </row>
    <row r="32" spans="1:15" ht="24.75" customHeight="1">
      <c r="A32" s="606" t="s">
        <v>139</v>
      </c>
      <c r="B32" s="606"/>
      <c r="C32" s="606"/>
      <c r="D32" s="606"/>
      <c r="E32" s="606"/>
      <c r="F32" s="606"/>
      <c r="G32" s="606"/>
      <c r="H32" s="606"/>
      <c r="I32" s="606"/>
      <c r="J32" s="606"/>
      <c r="K32" s="606"/>
      <c r="L32" s="606"/>
      <c r="N32" s="68"/>
      <c r="O32" s="68"/>
    </row>
    <row r="33" spans="1:15" ht="15" customHeight="1">
      <c r="A33" s="607"/>
      <c r="B33" s="607"/>
      <c r="C33" s="634">
        <v>2013</v>
      </c>
      <c r="D33" s="634"/>
      <c r="E33" s="634">
        <v>2014</v>
      </c>
      <c r="F33" s="634"/>
      <c r="G33" s="625">
        <v>2015</v>
      </c>
      <c r="H33" s="625"/>
      <c r="I33" s="625">
        <v>2016</v>
      </c>
      <c r="J33" s="625"/>
      <c r="K33" s="625">
        <v>2017</v>
      </c>
      <c r="L33" s="625"/>
      <c r="N33" s="68"/>
      <c r="O33" s="68"/>
    </row>
    <row r="34" spans="1:15" ht="15" customHeight="1">
      <c r="A34" s="632" t="s">
        <v>140</v>
      </c>
      <c r="B34" s="632"/>
      <c r="C34" s="629">
        <v>2</v>
      </c>
      <c r="D34" s="629"/>
      <c r="E34" s="607">
        <v>1</v>
      </c>
      <c r="F34" s="607"/>
      <c r="G34" s="609">
        <v>1</v>
      </c>
      <c r="H34" s="609"/>
      <c r="I34" s="609">
        <v>3</v>
      </c>
      <c r="J34" s="609"/>
      <c r="K34" s="609">
        <v>0</v>
      </c>
      <c r="L34" s="609"/>
      <c r="N34" s="68"/>
      <c r="O34" s="68"/>
    </row>
    <row r="35" spans="1:15" ht="15" customHeight="1" thickBot="1">
      <c r="A35" s="633" t="s">
        <v>141</v>
      </c>
      <c r="B35" s="633"/>
      <c r="C35" s="630">
        <v>77.5</v>
      </c>
      <c r="D35" s="630"/>
      <c r="E35" s="631">
        <v>39.81</v>
      </c>
      <c r="F35" s="631"/>
      <c r="G35" s="626">
        <v>41.9</v>
      </c>
      <c r="H35" s="626"/>
      <c r="I35" s="626">
        <v>133.19999999999999</v>
      </c>
      <c r="J35" s="626"/>
      <c r="K35" s="626">
        <v>0</v>
      </c>
      <c r="L35" s="626"/>
      <c r="M35" s="79"/>
      <c r="N35" s="68"/>
      <c r="O35" s="68"/>
    </row>
  </sheetData>
  <mergeCells count="33">
    <mergeCell ref="A35:B35"/>
    <mergeCell ref="C33:D33"/>
    <mergeCell ref="E33:F33"/>
    <mergeCell ref="G33:H33"/>
    <mergeCell ref="G34:H34"/>
    <mergeCell ref="G35:H35"/>
    <mergeCell ref="K35:L35"/>
    <mergeCell ref="A1:M1"/>
    <mergeCell ref="A32:L32"/>
    <mergeCell ref="K3:M3"/>
    <mergeCell ref="K4:K5"/>
    <mergeCell ref="L4:M4"/>
    <mergeCell ref="K33:L33"/>
    <mergeCell ref="K34:L34"/>
    <mergeCell ref="I35:J35"/>
    <mergeCell ref="A33:B33"/>
    <mergeCell ref="C4:D4"/>
    <mergeCell ref="C34:D34"/>
    <mergeCell ref="C35:D35"/>
    <mergeCell ref="E34:F34"/>
    <mergeCell ref="E35:F35"/>
    <mergeCell ref="A34:B34"/>
    <mergeCell ref="I34:J34"/>
    <mergeCell ref="A3:A5"/>
    <mergeCell ref="E3:G3"/>
    <mergeCell ref="H3:J3"/>
    <mergeCell ref="E4:E5"/>
    <mergeCell ref="F4:G4"/>
    <mergeCell ref="H4:H5"/>
    <mergeCell ref="I4:J4"/>
    <mergeCell ref="B3:D3"/>
    <mergeCell ref="B4:B5"/>
    <mergeCell ref="I33:J33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9"/>
  <sheetViews>
    <sheetView topLeftCell="A10" workbookViewId="0">
      <selection activeCell="C8" sqref="C8"/>
    </sheetView>
  </sheetViews>
  <sheetFormatPr defaultColWidth="8.85546875" defaultRowHeight="14.25"/>
  <cols>
    <col min="1" max="1" width="20.85546875" style="49" customWidth="1"/>
    <col min="2" max="6" width="12.28515625" style="49" customWidth="1"/>
    <col min="7" max="16384" width="8.85546875" style="49"/>
  </cols>
  <sheetData>
    <row r="1" spans="1:7" ht="31.5" customHeight="1">
      <c r="A1" s="607" t="s">
        <v>37</v>
      </c>
      <c r="B1" s="607"/>
      <c r="C1" s="607"/>
      <c r="D1" s="607"/>
      <c r="E1" s="607"/>
      <c r="F1" s="607"/>
      <c r="G1" s="607"/>
    </row>
    <row r="2" spans="1:7" ht="31.5" customHeight="1" thickBot="1">
      <c r="A2" s="99"/>
      <c r="B2" s="99"/>
      <c r="C2" s="99"/>
      <c r="D2" s="99"/>
      <c r="E2" s="99"/>
      <c r="F2" s="99"/>
      <c r="G2" s="99"/>
    </row>
    <row r="3" spans="1:7" ht="30" customHeight="1">
      <c r="A3" s="290"/>
      <c r="B3" s="284">
        <v>2012</v>
      </c>
      <c r="C3" s="284">
        <v>2013</v>
      </c>
      <c r="D3" s="284">
        <v>2014</v>
      </c>
      <c r="E3" s="284">
        <v>2015</v>
      </c>
      <c r="F3" s="284">
        <v>2016</v>
      </c>
      <c r="G3" s="291">
        <v>2017</v>
      </c>
    </row>
    <row r="4" spans="1:7" ht="15">
      <c r="A4" s="73" t="s">
        <v>4</v>
      </c>
      <c r="B4" s="73">
        <f t="shared" ref="B4:G4" si="0">SUM(B5:B28)</f>
        <v>1010</v>
      </c>
      <c r="C4" s="73">
        <f t="shared" si="0"/>
        <v>1415</v>
      </c>
      <c r="D4" s="73">
        <f t="shared" si="0"/>
        <v>1006</v>
      </c>
      <c r="E4" s="73">
        <f t="shared" si="0"/>
        <v>1450</v>
      </c>
      <c r="F4" s="73">
        <f t="shared" si="0"/>
        <v>1792</v>
      </c>
      <c r="G4" s="73">
        <f t="shared" si="0"/>
        <v>1091</v>
      </c>
    </row>
    <row r="5" spans="1:7" ht="15" customHeight="1">
      <c r="A5" s="69" t="s">
        <v>6</v>
      </c>
      <c r="B5" s="71">
        <v>22</v>
      </c>
      <c r="C5" s="70">
        <v>17</v>
      </c>
      <c r="D5" s="70">
        <v>5</v>
      </c>
      <c r="E5" s="71">
        <v>26</v>
      </c>
      <c r="F5" s="71">
        <v>49</v>
      </c>
      <c r="G5" s="71">
        <v>7</v>
      </c>
    </row>
    <row r="6" spans="1:7" ht="15" customHeight="1">
      <c r="A6" s="69" t="s">
        <v>7</v>
      </c>
      <c r="B6" s="71">
        <v>11</v>
      </c>
      <c r="C6" s="70">
        <v>6</v>
      </c>
      <c r="D6" s="70">
        <v>6</v>
      </c>
      <c r="E6" s="70">
        <v>5</v>
      </c>
      <c r="F6" s="70">
        <v>11</v>
      </c>
      <c r="G6" s="70">
        <v>6</v>
      </c>
    </row>
    <row r="7" spans="1:7" ht="15" customHeight="1">
      <c r="A7" s="69" t="s">
        <v>8</v>
      </c>
      <c r="B7" s="71">
        <v>20</v>
      </c>
      <c r="C7" s="70">
        <v>4</v>
      </c>
      <c r="D7" s="70">
        <v>2</v>
      </c>
      <c r="E7" s="70">
        <v>5</v>
      </c>
      <c r="F7" s="70">
        <v>30</v>
      </c>
      <c r="G7" s="70">
        <v>3</v>
      </c>
    </row>
    <row r="8" spans="1:7" ht="15" customHeight="1">
      <c r="A8" s="69" t="s">
        <v>9</v>
      </c>
      <c r="B8" s="71">
        <v>7</v>
      </c>
      <c r="C8" s="70">
        <v>8</v>
      </c>
      <c r="D8" s="70">
        <v>4</v>
      </c>
      <c r="E8" s="70">
        <v>19</v>
      </c>
      <c r="F8" s="70">
        <v>51</v>
      </c>
      <c r="G8" s="70">
        <v>10</v>
      </c>
    </row>
    <row r="9" spans="1:7" ht="15" customHeight="1">
      <c r="A9" s="69" t="s">
        <v>10</v>
      </c>
      <c r="B9" s="71">
        <v>7</v>
      </c>
      <c r="C9" s="70">
        <v>51</v>
      </c>
      <c r="D9" s="70">
        <v>5</v>
      </c>
      <c r="E9" s="70">
        <v>15</v>
      </c>
      <c r="F9" s="70">
        <v>39</v>
      </c>
      <c r="G9" s="70">
        <v>11</v>
      </c>
    </row>
    <row r="10" spans="1:7" ht="15" customHeight="1">
      <c r="A10" s="69" t="s">
        <v>11</v>
      </c>
      <c r="B10" s="71">
        <v>11</v>
      </c>
      <c r="C10" s="70">
        <v>49</v>
      </c>
      <c r="D10" s="70">
        <v>32</v>
      </c>
      <c r="E10" s="70">
        <v>40</v>
      </c>
      <c r="F10" s="70">
        <v>28</v>
      </c>
      <c r="G10" s="70">
        <v>31</v>
      </c>
    </row>
    <row r="11" spans="1:7" ht="15" customHeight="1">
      <c r="A11" s="69" t="s">
        <v>12</v>
      </c>
      <c r="B11" s="71">
        <v>7</v>
      </c>
      <c r="C11" s="70">
        <v>22</v>
      </c>
      <c r="D11" s="70">
        <v>4</v>
      </c>
      <c r="E11" s="70">
        <v>17</v>
      </c>
      <c r="F11" s="70">
        <v>9</v>
      </c>
      <c r="G11" s="70">
        <v>6</v>
      </c>
    </row>
    <row r="12" spans="1:7" ht="15" customHeight="1">
      <c r="A12" s="69" t="s">
        <v>13</v>
      </c>
      <c r="B12" s="71">
        <v>11</v>
      </c>
      <c r="C12" s="70">
        <v>99</v>
      </c>
      <c r="D12" s="70">
        <v>4</v>
      </c>
      <c r="E12" s="70">
        <v>10</v>
      </c>
      <c r="F12" s="70">
        <v>11</v>
      </c>
      <c r="G12" s="70">
        <v>18</v>
      </c>
    </row>
    <row r="13" spans="1:7" ht="15" customHeight="1">
      <c r="A13" s="69" t="s">
        <v>14</v>
      </c>
      <c r="B13" s="71">
        <v>6</v>
      </c>
      <c r="C13" s="70">
        <v>11</v>
      </c>
      <c r="D13" s="70">
        <v>8</v>
      </c>
      <c r="E13" s="70">
        <v>31</v>
      </c>
      <c r="F13" s="70">
        <v>36</v>
      </c>
      <c r="G13" s="70">
        <v>3</v>
      </c>
    </row>
    <row r="14" spans="1:7" ht="15" customHeight="1">
      <c r="A14" s="69" t="s">
        <v>15</v>
      </c>
      <c r="B14" s="71">
        <v>28</v>
      </c>
      <c r="C14" s="70">
        <v>67</v>
      </c>
      <c r="D14" s="70">
        <v>28</v>
      </c>
      <c r="E14" s="70">
        <v>82</v>
      </c>
      <c r="F14" s="70">
        <v>79</v>
      </c>
      <c r="G14" s="70">
        <v>8</v>
      </c>
    </row>
    <row r="15" spans="1:7" ht="15" customHeight="1">
      <c r="A15" s="69" t="s">
        <v>16</v>
      </c>
      <c r="B15" s="71">
        <v>7</v>
      </c>
      <c r="C15" s="70">
        <v>76</v>
      </c>
      <c r="D15" s="70">
        <v>12</v>
      </c>
      <c r="E15" s="70">
        <v>44</v>
      </c>
      <c r="F15" s="70">
        <v>37</v>
      </c>
      <c r="G15" s="70">
        <v>10</v>
      </c>
    </row>
    <row r="16" spans="1:7" ht="15" customHeight="1">
      <c r="A16" s="69" t="s">
        <v>17</v>
      </c>
      <c r="B16" s="71">
        <v>8</v>
      </c>
      <c r="C16" s="70">
        <v>21</v>
      </c>
      <c r="D16" s="70">
        <v>32</v>
      </c>
      <c r="E16" s="70">
        <v>16</v>
      </c>
      <c r="F16" s="70">
        <v>61</v>
      </c>
      <c r="G16" s="70">
        <v>13</v>
      </c>
    </row>
    <row r="17" spans="1:7" ht="15" customHeight="1">
      <c r="A17" s="69" t="s">
        <v>18</v>
      </c>
      <c r="B17" s="71">
        <v>8</v>
      </c>
      <c r="C17" s="70">
        <v>15</v>
      </c>
      <c r="D17" s="70">
        <v>18</v>
      </c>
      <c r="E17" s="70">
        <v>24</v>
      </c>
      <c r="F17" s="70">
        <v>19</v>
      </c>
      <c r="G17" s="70">
        <v>21</v>
      </c>
    </row>
    <row r="18" spans="1:7" ht="15" customHeight="1">
      <c r="A18" s="69" t="s">
        <v>19</v>
      </c>
      <c r="B18" s="71">
        <v>5</v>
      </c>
      <c r="C18" s="70">
        <v>2</v>
      </c>
      <c r="D18" s="70">
        <v>10</v>
      </c>
      <c r="E18" s="70">
        <v>26</v>
      </c>
      <c r="F18" s="70">
        <v>23</v>
      </c>
      <c r="G18" s="70">
        <v>14</v>
      </c>
    </row>
    <row r="19" spans="1:7" ht="15" customHeight="1">
      <c r="A19" s="69" t="s">
        <v>20</v>
      </c>
      <c r="B19" s="71">
        <v>7</v>
      </c>
      <c r="C19" s="70">
        <v>12</v>
      </c>
      <c r="D19" s="70">
        <v>7</v>
      </c>
      <c r="E19" s="70">
        <v>9</v>
      </c>
      <c r="F19" s="70">
        <v>11</v>
      </c>
      <c r="G19" s="70">
        <v>0</v>
      </c>
    </row>
    <row r="20" spans="1:7" ht="15" customHeight="1">
      <c r="A20" s="69" t="s">
        <v>21</v>
      </c>
      <c r="B20" s="71">
        <v>38</v>
      </c>
      <c r="C20" s="70">
        <v>71</v>
      </c>
      <c r="D20" s="70">
        <v>13</v>
      </c>
      <c r="E20" s="70">
        <v>10</v>
      </c>
      <c r="F20" s="70">
        <v>29</v>
      </c>
      <c r="G20" s="70">
        <v>6</v>
      </c>
    </row>
    <row r="21" spans="1:7" ht="15" customHeight="1">
      <c r="A21" s="69" t="s">
        <v>22</v>
      </c>
      <c r="B21" s="71">
        <v>11</v>
      </c>
      <c r="C21" s="70">
        <v>11</v>
      </c>
      <c r="D21" s="70">
        <v>9</v>
      </c>
      <c r="E21" s="70">
        <v>20</v>
      </c>
      <c r="F21" s="70">
        <v>27</v>
      </c>
      <c r="G21" s="70">
        <v>12</v>
      </c>
    </row>
    <row r="22" spans="1:7" ht="15" customHeight="1">
      <c r="A22" s="69" t="s">
        <v>23</v>
      </c>
      <c r="B22" s="71">
        <v>94</v>
      </c>
      <c r="C22" s="70">
        <v>130</v>
      </c>
      <c r="D22" s="70">
        <v>71</v>
      </c>
      <c r="E22" s="70">
        <v>55</v>
      </c>
      <c r="F22" s="70">
        <v>62</v>
      </c>
      <c r="G22" s="70">
        <v>26</v>
      </c>
    </row>
    <row r="23" spans="1:7" ht="15" customHeight="1">
      <c r="A23" s="69" t="s">
        <v>24</v>
      </c>
      <c r="B23" s="71">
        <v>12</v>
      </c>
      <c r="C23" s="70">
        <v>47</v>
      </c>
      <c r="D23" s="70">
        <v>63</v>
      </c>
      <c r="E23" s="70">
        <v>19</v>
      </c>
      <c r="F23" s="70">
        <v>14</v>
      </c>
      <c r="G23" s="70">
        <v>10</v>
      </c>
    </row>
    <row r="24" spans="1:7" ht="15" customHeight="1">
      <c r="A24" s="69" t="s">
        <v>25</v>
      </c>
      <c r="B24" s="71">
        <v>6</v>
      </c>
      <c r="C24" s="70">
        <v>4</v>
      </c>
      <c r="D24" s="70">
        <v>4</v>
      </c>
      <c r="E24" s="70">
        <v>9</v>
      </c>
      <c r="F24" s="70">
        <v>23</v>
      </c>
      <c r="G24" s="70">
        <v>5</v>
      </c>
    </row>
    <row r="25" spans="1:7" ht="15" customHeight="1">
      <c r="A25" s="69" t="s">
        <v>26</v>
      </c>
      <c r="B25" s="70">
        <v>10</v>
      </c>
      <c r="C25" s="70">
        <v>5</v>
      </c>
      <c r="D25" s="70">
        <v>8</v>
      </c>
      <c r="E25" s="70">
        <v>12</v>
      </c>
      <c r="F25" s="70">
        <v>23</v>
      </c>
      <c r="G25" s="70">
        <v>14</v>
      </c>
    </row>
    <row r="26" spans="1:7" ht="15" customHeight="1">
      <c r="A26" s="69" t="s">
        <v>27</v>
      </c>
      <c r="B26" s="70">
        <v>605</v>
      </c>
      <c r="C26" s="70">
        <v>669</v>
      </c>
      <c r="D26" s="70">
        <v>637</v>
      </c>
      <c r="E26" s="70">
        <v>935</v>
      </c>
      <c r="F26" s="70">
        <v>1091</v>
      </c>
      <c r="G26" s="70">
        <v>844</v>
      </c>
    </row>
    <row r="27" spans="1:7" ht="15" customHeight="1">
      <c r="A27" s="69" t="s">
        <v>29</v>
      </c>
      <c r="B27" s="70">
        <v>20</v>
      </c>
      <c r="C27" s="70">
        <v>4</v>
      </c>
      <c r="D27" s="71">
        <v>11</v>
      </c>
      <c r="E27" s="70">
        <v>8</v>
      </c>
      <c r="F27" s="70">
        <v>14</v>
      </c>
      <c r="G27" s="70">
        <v>2</v>
      </c>
    </row>
    <row r="28" spans="1:7" ht="15" customHeight="1" thickBot="1">
      <c r="A28" s="77" t="s">
        <v>28</v>
      </c>
      <c r="B28" s="80">
        <v>49</v>
      </c>
      <c r="C28" s="80">
        <v>14</v>
      </c>
      <c r="D28" s="80">
        <v>13</v>
      </c>
      <c r="E28" s="80">
        <v>13</v>
      </c>
      <c r="F28" s="80">
        <v>15</v>
      </c>
      <c r="G28" s="80">
        <v>11</v>
      </c>
    </row>
    <row r="29" spans="1:7">
      <c r="D29" s="70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4"/>
  <sheetViews>
    <sheetView workbookViewId="0">
      <selection activeCell="K17" sqref="K17"/>
    </sheetView>
  </sheetViews>
  <sheetFormatPr defaultColWidth="9.140625" defaultRowHeight="12.75"/>
  <cols>
    <col min="1" max="1" width="35.42578125" style="292" customWidth="1"/>
    <col min="2" max="6" width="11.7109375" style="292" customWidth="1"/>
    <col min="7" max="13" width="9.140625" style="292"/>
    <col min="14" max="14" width="8.85546875" style="293" customWidth="1"/>
    <col min="15" max="15" width="9.42578125" style="293" customWidth="1"/>
    <col min="16" max="16384" width="9.140625" style="292"/>
  </cols>
  <sheetData>
    <row r="1" spans="1:16" ht="31.5" customHeight="1" thickBot="1">
      <c r="A1" s="635" t="s">
        <v>38</v>
      </c>
      <c r="B1" s="635"/>
      <c r="C1" s="635"/>
      <c r="D1" s="635"/>
      <c r="E1" s="635"/>
      <c r="F1" s="635"/>
      <c r="G1" s="635"/>
    </row>
    <row r="2" spans="1:16">
      <c r="A2" s="294"/>
      <c r="B2" s="295">
        <v>2012</v>
      </c>
      <c r="C2" s="295">
        <v>2013</v>
      </c>
      <c r="D2" s="295">
        <v>2014</v>
      </c>
      <c r="E2" s="295">
        <v>2015</v>
      </c>
      <c r="F2" s="295">
        <v>2016</v>
      </c>
      <c r="G2" s="295">
        <v>2017</v>
      </c>
    </row>
    <row r="3" spans="1:16">
      <c r="A3" s="296" t="s">
        <v>71</v>
      </c>
      <c r="B3" s="297">
        <f t="shared" ref="B3:G3" si="0">SUM(B4:B7,B9,B11:B20,B22,B24:B39)</f>
        <v>1010</v>
      </c>
      <c r="C3" s="297">
        <f t="shared" si="0"/>
        <v>1415</v>
      </c>
      <c r="D3" s="297">
        <f t="shared" si="0"/>
        <v>1006</v>
      </c>
      <c r="E3" s="297">
        <f t="shared" si="0"/>
        <v>1450</v>
      </c>
      <c r="F3" s="297">
        <f t="shared" si="0"/>
        <v>1792</v>
      </c>
      <c r="G3" s="297">
        <f t="shared" si="0"/>
        <v>1091</v>
      </c>
      <c r="J3" s="297"/>
      <c r="K3" s="297"/>
      <c r="L3" s="297"/>
      <c r="M3" s="297"/>
      <c r="N3" s="297"/>
    </row>
    <row r="4" spans="1:16" ht="15" customHeight="1">
      <c r="A4" s="298" t="s">
        <v>100</v>
      </c>
      <c r="B4" s="299">
        <v>1</v>
      </c>
      <c r="C4" s="299">
        <v>2</v>
      </c>
      <c r="D4" s="300">
        <v>3</v>
      </c>
      <c r="E4" s="300">
        <v>9</v>
      </c>
      <c r="F4" s="300">
        <v>1</v>
      </c>
      <c r="G4" s="300">
        <v>4</v>
      </c>
      <c r="N4" s="292"/>
      <c r="O4" s="292"/>
    </row>
    <row r="5" spans="1:16" ht="15" customHeight="1">
      <c r="A5" s="298" t="s">
        <v>75</v>
      </c>
      <c r="B5" s="299">
        <v>29</v>
      </c>
      <c r="C5" s="299">
        <v>119</v>
      </c>
      <c r="D5" s="300">
        <v>25</v>
      </c>
      <c r="E5" s="300">
        <v>36</v>
      </c>
      <c r="F5" s="300">
        <v>15</v>
      </c>
      <c r="G5" s="300">
        <v>67</v>
      </c>
      <c r="N5" s="292"/>
      <c r="O5" s="292"/>
      <c r="P5" s="301"/>
    </row>
    <row r="6" spans="1:16" ht="15" customHeight="1">
      <c r="A6" s="298" t="s">
        <v>72</v>
      </c>
      <c r="B6" s="299">
        <v>5</v>
      </c>
      <c r="C6" s="299">
        <v>8</v>
      </c>
      <c r="D6" s="300">
        <v>4</v>
      </c>
      <c r="E6" s="300">
        <v>2</v>
      </c>
      <c r="F6" s="300">
        <v>5</v>
      </c>
      <c r="G6" s="300">
        <v>3</v>
      </c>
    </row>
    <row r="7" spans="1:16" ht="15" customHeight="1">
      <c r="A7" s="302" t="s">
        <v>73</v>
      </c>
      <c r="B7" s="299">
        <v>199</v>
      </c>
      <c r="C7" s="299">
        <v>52</v>
      </c>
      <c r="D7" s="300">
        <v>24</v>
      </c>
      <c r="E7" s="300">
        <v>29</v>
      </c>
      <c r="F7" s="300">
        <v>13</v>
      </c>
      <c r="G7" s="300">
        <v>15</v>
      </c>
    </row>
    <row r="8" spans="1:16" ht="15" customHeight="1">
      <c r="A8" s="303" t="s">
        <v>143</v>
      </c>
      <c r="B8" s="304"/>
      <c r="C8" s="304">
        <v>1</v>
      </c>
      <c r="D8" s="304">
        <v>2</v>
      </c>
      <c r="E8" s="304"/>
      <c r="F8" s="304"/>
      <c r="G8" s="304"/>
      <c r="N8" s="292"/>
      <c r="O8" s="292"/>
    </row>
    <row r="9" spans="1:16" ht="15" customHeight="1">
      <c r="A9" s="298" t="s">
        <v>79</v>
      </c>
      <c r="B9" s="304"/>
      <c r="C9" s="304"/>
      <c r="D9" s="304"/>
      <c r="E9" s="304">
        <v>190</v>
      </c>
      <c r="F9" s="304">
        <v>821</v>
      </c>
      <c r="G9" s="304"/>
      <c r="N9" s="292"/>
      <c r="O9" s="292"/>
    </row>
    <row r="10" spans="1:16" ht="15" customHeight="1">
      <c r="A10" s="298" t="s">
        <v>142</v>
      </c>
      <c r="B10" s="304"/>
      <c r="C10" s="304"/>
      <c r="D10" s="304"/>
      <c r="E10" s="304"/>
      <c r="F10" s="304">
        <v>11</v>
      </c>
      <c r="G10" s="304"/>
      <c r="N10" s="292"/>
      <c r="O10" s="292"/>
    </row>
    <row r="11" spans="1:16" ht="15" customHeight="1">
      <c r="A11" s="298" t="s">
        <v>78</v>
      </c>
      <c r="B11" s="304"/>
      <c r="C11" s="304">
        <v>1</v>
      </c>
      <c r="D11" s="304">
        <v>1</v>
      </c>
      <c r="E11" s="304">
        <v>4</v>
      </c>
      <c r="F11" s="304">
        <v>1</v>
      </c>
      <c r="G11" s="304"/>
      <c r="N11" s="292"/>
      <c r="O11" s="292"/>
    </row>
    <row r="12" spans="1:16" ht="15" customHeight="1">
      <c r="A12" s="298" t="s">
        <v>150</v>
      </c>
      <c r="B12" s="305">
        <v>7</v>
      </c>
      <c r="C12" s="305"/>
      <c r="D12" s="304"/>
      <c r="E12" s="304"/>
      <c r="F12" s="304"/>
      <c r="G12" s="304"/>
      <c r="I12" s="306"/>
      <c r="N12" s="292"/>
      <c r="O12" s="292"/>
    </row>
    <row r="13" spans="1:16" ht="15" customHeight="1">
      <c r="A13" s="298" t="s">
        <v>98</v>
      </c>
      <c r="B13" s="304"/>
      <c r="C13" s="304"/>
      <c r="D13" s="304"/>
      <c r="E13" s="304">
        <v>2</v>
      </c>
      <c r="F13" s="304"/>
      <c r="G13" s="304"/>
      <c r="N13" s="292"/>
      <c r="O13" s="292"/>
    </row>
    <row r="14" spans="1:16" ht="15" customHeight="1">
      <c r="A14" s="298" t="s">
        <v>89</v>
      </c>
      <c r="B14" s="304"/>
      <c r="C14" s="304"/>
      <c r="D14" s="304">
        <v>1</v>
      </c>
      <c r="E14" s="304"/>
      <c r="F14" s="304"/>
      <c r="G14" s="304"/>
      <c r="N14" s="292"/>
      <c r="O14" s="292"/>
    </row>
    <row r="15" spans="1:16" ht="15" customHeight="1">
      <c r="A15" s="298" t="s">
        <v>86</v>
      </c>
      <c r="B15" s="305">
        <v>2</v>
      </c>
      <c r="C15" s="305">
        <v>1</v>
      </c>
      <c r="D15" s="304"/>
      <c r="E15" s="304">
        <v>1</v>
      </c>
      <c r="F15" s="304">
        <v>1</v>
      </c>
      <c r="G15" s="304">
        <v>3</v>
      </c>
      <c r="N15" s="292"/>
      <c r="O15" s="292"/>
    </row>
    <row r="16" spans="1:16" ht="15" customHeight="1">
      <c r="A16" s="298" t="s">
        <v>74</v>
      </c>
      <c r="B16" s="304"/>
      <c r="C16" s="304"/>
      <c r="D16" s="304"/>
      <c r="E16" s="304"/>
      <c r="F16" s="304"/>
      <c r="G16" s="304"/>
      <c r="N16" s="292"/>
      <c r="O16" s="292"/>
    </row>
    <row r="17" spans="1:15" ht="15" customHeight="1">
      <c r="A17" s="298" t="s">
        <v>76</v>
      </c>
      <c r="B17" s="304"/>
      <c r="C17" s="304"/>
      <c r="D17" s="304"/>
      <c r="E17" s="304"/>
      <c r="F17" s="304"/>
      <c r="G17" s="304"/>
      <c r="N17" s="292"/>
      <c r="O17" s="292"/>
    </row>
    <row r="18" spans="1:15" ht="15" customHeight="1">
      <c r="A18" s="298" t="s">
        <v>77</v>
      </c>
      <c r="B18" s="304"/>
      <c r="C18" s="304"/>
      <c r="D18" s="304"/>
      <c r="E18" s="304"/>
      <c r="F18" s="304"/>
      <c r="G18" s="304"/>
      <c r="N18" s="292"/>
      <c r="O18" s="292"/>
    </row>
    <row r="19" spans="1:15" ht="15" customHeight="1">
      <c r="A19" s="298" t="s">
        <v>80</v>
      </c>
      <c r="B19" s="305">
        <v>60</v>
      </c>
      <c r="C19" s="305">
        <v>37</v>
      </c>
      <c r="D19" s="304">
        <v>215</v>
      </c>
      <c r="E19" s="304">
        <v>119</v>
      </c>
      <c r="F19" s="304">
        <v>95</v>
      </c>
      <c r="G19" s="304">
        <v>172</v>
      </c>
      <c r="N19" s="292"/>
      <c r="O19" s="292"/>
    </row>
    <row r="20" spans="1:15" ht="15" customHeight="1">
      <c r="A20" s="298" t="s">
        <v>82</v>
      </c>
      <c r="B20" s="305">
        <v>84</v>
      </c>
      <c r="C20" s="305">
        <v>116</v>
      </c>
      <c r="D20" s="304">
        <v>87</v>
      </c>
      <c r="E20" s="304">
        <v>95</v>
      </c>
      <c r="F20" s="304">
        <v>97</v>
      </c>
      <c r="G20" s="304">
        <v>78</v>
      </c>
      <c r="I20" s="306"/>
      <c r="N20" s="292"/>
      <c r="O20" s="292"/>
    </row>
    <row r="21" spans="1:15" ht="15" customHeight="1">
      <c r="A21" s="298" t="s">
        <v>144</v>
      </c>
      <c r="B21" s="304"/>
      <c r="C21" s="304">
        <v>1</v>
      </c>
      <c r="D21" s="304">
        <v>2</v>
      </c>
      <c r="E21" s="304">
        <v>1</v>
      </c>
      <c r="F21" s="304"/>
      <c r="G21" s="304"/>
      <c r="N21" s="292"/>
      <c r="O21" s="292"/>
    </row>
    <row r="22" spans="1:15" ht="15" customHeight="1">
      <c r="A22" s="298" t="s">
        <v>81</v>
      </c>
      <c r="B22" s="305">
        <v>155</v>
      </c>
      <c r="C22" s="305">
        <v>211</v>
      </c>
      <c r="D22" s="304">
        <v>227</v>
      </c>
      <c r="E22" s="304">
        <v>369</v>
      </c>
      <c r="F22" s="304">
        <v>240</v>
      </c>
      <c r="G22" s="304">
        <v>224</v>
      </c>
      <c r="N22" s="292"/>
      <c r="O22" s="292"/>
    </row>
    <row r="23" spans="1:15" ht="15" customHeight="1">
      <c r="A23" s="298" t="s">
        <v>145</v>
      </c>
      <c r="B23" s="305"/>
      <c r="C23" s="305"/>
      <c r="D23" s="304"/>
      <c r="E23" s="304">
        <v>1</v>
      </c>
      <c r="F23" s="304"/>
      <c r="G23" s="304">
        <v>1</v>
      </c>
      <c r="N23" s="292"/>
      <c r="O23" s="292"/>
    </row>
    <row r="24" spans="1:15" ht="15" customHeight="1">
      <c r="A24" s="298" t="s">
        <v>83</v>
      </c>
      <c r="B24" s="305">
        <v>290</v>
      </c>
      <c r="C24" s="305">
        <v>232</v>
      </c>
      <c r="D24" s="304">
        <v>303</v>
      </c>
      <c r="E24" s="304">
        <v>412</v>
      </c>
      <c r="F24" s="304">
        <v>313</v>
      </c>
      <c r="G24" s="304">
        <v>351</v>
      </c>
      <c r="N24" s="292"/>
      <c r="O24" s="292"/>
    </row>
    <row r="25" spans="1:15" ht="15" customHeight="1">
      <c r="A25" s="298" t="s">
        <v>84</v>
      </c>
      <c r="B25" s="305">
        <v>100</v>
      </c>
      <c r="C25" s="305">
        <v>90</v>
      </c>
      <c r="D25" s="304">
        <v>94</v>
      </c>
      <c r="E25" s="304">
        <v>132</v>
      </c>
      <c r="F25" s="304">
        <v>85</v>
      </c>
      <c r="G25" s="304">
        <v>100</v>
      </c>
      <c r="N25" s="292"/>
      <c r="O25" s="292"/>
    </row>
    <row r="26" spans="1:15" ht="15" customHeight="1">
      <c r="A26" s="298" t="s">
        <v>87</v>
      </c>
      <c r="B26" s="305">
        <v>62</v>
      </c>
      <c r="C26" s="305"/>
      <c r="D26" s="304"/>
      <c r="E26" s="304"/>
      <c r="F26" s="304"/>
      <c r="G26" s="304"/>
      <c r="N26" s="292"/>
      <c r="O26" s="292"/>
    </row>
    <row r="27" spans="1:15" ht="15" customHeight="1">
      <c r="A27" s="298" t="s">
        <v>85</v>
      </c>
      <c r="B27" s="305">
        <v>4</v>
      </c>
      <c r="C27" s="305">
        <v>509</v>
      </c>
      <c r="D27" s="304">
        <v>5</v>
      </c>
      <c r="E27" s="304">
        <v>4</v>
      </c>
      <c r="F27" s="304">
        <v>4</v>
      </c>
      <c r="G27" s="304">
        <v>4</v>
      </c>
      <c r="N27" s="292"/>
      <c r="O27" s="292"/>
    </row>
    <row r="28" spans="1:15" ht="15" customHeight="1">
      <c r="A28" s="298" t="s">
        <v>149</v>
      </c>
      <c r="B28" s="304"/>
      <c r="C28" s="304"/>
      <c r="D28" s="304"/>
      <c r="E28" s="304"/>
      <c r="F28" s="304">
        <v>2</v>
      </c>
      <c r="G28" s="304"/>
      <c r="N28" s="292"/>
      <c r="O28" s="292"/>
    </row>
    <row r="29" spans="1:15" ht="15" customHeight="1">
      <c r="A29" s="298" t="s">
        <v>88</v>
      </c>
      <c r="B29" s="299">
        <v>2</v>
      </c>
      <c r="C29" s="299">
        <v>2</v>
      </c>
      <c r="D29" s="300">
        <v>1</v>
      </c>
      <c r="E29" s="300">
        <v>3</v>
      </c>
      <c r="F29" s="300">
        <v>2</v>
      </c>
      <c r="G29" s="300">
        <v>3</v>
      </c>
      <c r="N29" s="292"/>
      <c r="O29" s="292"/>
    </row>
    <row r="30" spans="1:15" ht="15" customHeight="1">
      <c r="A30" s="298" t="s">
        <v>90</v>
      </c>
      <c r="B30" s="300">
        <v>5</v>
      </c>
      <c r="C30" s="300"/>
      <c r="D30" s="300"/>
      <c r="E30" s="300"/>
      <c r="F30" s="300"/>
      <c r="G30" s="300"/>
      <c r="N30" s="292"/>
      <c r="O30" s="292"/>
    </row>
    <row r="31" spans="1:15" ht="15" customHeight="1">
      <c r="A31" s="307" t="s">
        <v>91</v>
      </c>
      <c r="B31" s="300"/>
      <c r="C31" s="300"/>
      <c r="D31" s="300"/>
      <c r="E31" s="300"/>
      <c r="F31" s="300"/>
      <c r="G31" s="300"/>
      <c r="N31" s="292"/>
      <c r="O31" s="292"/>
    </row>
    <row r="32" spans="1:15" ht="15" customHeight="1">
      <c r="A32" s="298" t="s">
        <v>92</v>
      </c>
      <c r="B32" s="300"/>
      <c r="C32" s="300"/>
      <c r="D32" s="300"/>
      <c r="E32" s="300"/>
      <c r="F32" s="300"/>
      <c r="G32" s="300"/>
      <c r="N32" s="292"/>
      <c r="O32" s="292"/>
    </row>
    <row r="33" spans="1:16" ht="15" customHeight="1">
      <c r="A33" s="298" t="s">
        <v>93</v>
      </c>
      <c r="B33" s="300">
        <v>1</v>
      </c>
      <c r="C33" s="300"/>
      <c r="D33" s="300">
        <v>1</v>
      </c>
      <c r="E33" s="300"/>
      <c r="F33" s="300"/>
      <c r="G33" s="300"/>
      <c r="N33" s="292"/>
      <c r="O33" s="292"/>
    </row>
    <row r="34" spans="1:16" ht="15" customHeight="1">
      <c r="A34" s="298" t="s">
        <v>94</v>
      </c>
      <c r="B34" s="300"/>
      <c r="C34" s="300"/>
      <c r="D34" s="300"/>
      <c r="E34" s="300"/>
      <c r="F34" s="300">
        <v>1</v>
      </c>
      <c r="G34" s="300">
        <v>1</v>
      </c>
      <c r="N34" s="292"/>
      <c r="O34" s="292"/>
    </row>
    <row r="35" spans="1:16" ht="15" customHeight="1">
      <c r="A35" s="298" t="s">
        <v>95</v>
      </c>
      <c r="B35" s="299"/>
      <c r="C35" s="299">
        <v>28</v>
      </c>
      <c r="D35" s="300">
        <v>9</v>
      </c>
      <c r="E35" s="300">
        <v>16</v>
      </c>
      <c r="F35" s="300">
        <v>66</v>
      </c>
      <c r="G35" s="300">
        <v>26</v>
      </c>
      <c r="N35" s="292"/>
      <c r="O35" s="292"/>
    </row>
    <row r="36" spans="1:16" ht="15" customHeight="1">
      <c r="A36" s="298" t="s">
        <v>96</v>
      </c>
      <c r="B36" s="300"/>
      <c r="C36" s="300">
        <v>1</v>
      </c>
      <c r="D36" s="300"/>
      <c r="E36" s="308">
        <v>4</v>
      </c>
      <c r="F36" s="300"/>
      <c r="G36" s="300">
        <v>5</v>
      </c>
      <c r="N36" s="292"/>
      <c r="O36" s="292"/>
    </row>
    <row r="37" spans="1:16" ht="15" customHeight="1">
      <c r="A37" s="298" t="s">
        <v>97</v>
      </c>
      <c r="B37" s="300">
        <v>4</v>
      </c>
      <c r="C37" s="300">
        <v>5</v>
      </c>
      <c r="D37" s="300">
        <v>6</v>
      </c>
      <c r="E37" s="308">
        <v>23</v>
      </c>
      <c r="F37" s="300">
        <v>28</v>
      </c>
      <c r="G37" s="300">
        <v>35</v>
      </c>
      <c r="N37" s="292"/>
      <c r="O37" s="292"/>
    </row>
    <row r="38" spans="1:16" ht="15" customHeight="1">
      <c r="A38" s="298" t="s">
        <v>138</v>
      </c>
      <c r="B38" s="300"/>
      <c r="C38" s="300"/>
      <c r="D38" s="300"/>
      <c r="E38" s="308"/>
      <c r="F38" s="300">
        <v>2</v>
      </c>
      <c r="G38" s="300"/>
      <c r="N38" s="292"/>
      <c r="O38" s="292"/>
    </row>
    <row r="39" spans="1:16" ht="15" customHeight="1" thickBot="1">
      <c r="A39" s="309" t="s">
        <v>99</v>
      </c>
      <c r="B39" s="310"/>
      <c r="C39" s="311">
        <v>1</v>
      </c>
      <c r="D39" s="310"/>
      <c r="E39" s="310"/>
      <c r="F39" s="310"/>
      <c r="G39" s="310"/>
      <c r="N39" s="292"/>
      <c r="O39" s="292"/>
    </row>
    <row r="40" spans="1:16">
      <c r="N40" s="292"/>
      <c r="O40" s="292"/>
    </row>
    <row r="41" spans="1:16">
      <c r="N41" s="292"/>
      <c r="O41" s="292"/>
    </row>
    <row r="42" spans="1:16">
      <c r="M42" s="118"/>
      <c r="N42" s="312"/>
      <c r="O42" s="313"/>
      <c r="P42" s="314"/>
    </row>
    <row r="43" spans="1:16">
      <c r="M43" s="118"/>
      <c r="N43" s="312"/>
      <c r="O43" s="313"/>
      <c r="P43" s="314"/>
    </row>
    <row r="44" spans="1:16">
      <c r="M44" s="118"/>
      <c r="N44" s="312"/>
      <c r="O44" s="313"/>
      <c r="P44" s="118"/>
    </row>
  </sheetData>
  <mergeCells count="1">
    <mergeCell ref="A1:G1"/>
  </mergeCells>
  <pageMargins left="0.7" right="0.7" top="0.75" bottom="0.75" header="0.3" footer="0.3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workbookViewId="0">
      <selection activeCell="O5" sqref="O5"/>
    </sheetView>
  </sheetViews>
  <sheetFormatPr defaultColWidth="9.140625" defaultRowHeight="14.25"/>
  <cols>
    <col min="1" max="1" width="17.85546875" style="49" customWidth="1"/>
    <col min="2" max="12" width="8.5703125" style="49" customWidth="1"/>
    <col min="13" max="16384" width="9.140625" style="49"/>
  </cols>
  <sheetData>
    <row r="1" spans="1:17" ht="31.5" customHeight="1" thickBot="1">
      <c r="A1" s="636" t="s">
        <v>153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</row>
    <row r="2" spans="1:17" ht="31.5" customHeight="1">
      <c r="A2" s="637"/>
      <c r="B2" s="616" t="s">
        <v>0</v>
      </c>
      <c r="C2" s="616"/>
      <c r="D2" s="616"/>
      <c r="E2" s="616" t="s">
        <v>146</v>
      </c>
      <c r="F2" s="616"/>
      <c r="G2" s="616"/>
      <c r="H2" s="616" t="s">
        <v>30</v>
      </c>
      <c r="I2" s="616"/>
      <c r="J2" s="616"/>
      <c r="K2" s="616" t="s">
        <v>31</v>
      </c>
      <c r="L2" s="616"/>
      <c r="M2" s="639"/>
    </row>
    <row r="3" spans="1:17" ht="16.5" customHeight="1">
      <c r="A3" s="638"/>
      <c r="B3" s="282">
        <v>2015</v>
      </c>
      <c r="C3" s="282">
        <v>2016</v>
      </c>
      <c r="D3" s="282">
        <v>2017</v>
      </c>
      <c r="E3" s="282">
        <v>2015</v>
      </c>
      <c r="F3" s="282">
        <v>2016</v>
      </c>
      <c r="G3" s="282">
        <v>2017</v>
      </c>
      <c r="H3" s="282">
        <v>2015</v>
      </c>
      <c r="I3" s="282">
        <v>2016</v>
      </c>
      <c r="J3" s="282">
        <v>2017</v>
      </c>
      <c r="K3" s="282">
        <v>2015</v>
      </c>
      <c r="L3" s="282">
        <v>2016</v>
      </c>
      <c r="M3" s="287">
        <v>2017</v>
      </c>
    </row>
    <row r="4" spans="1:17" ht="15" customHeight="1">
      <c r="A4" s="73" t="s">
        <v>4</v>
      </c>
      <c r="B4" s="81">
        <f t="shared" ref="B4:M4" si="0">SUM(B5:B28)</f>
        <v>605</v>
      </c>
      <c r="C4" s="81">
        <f t="shared" si="0"/>
        <v>602</v>
      </c>
      <c r="D4" s="81">
        <f t="shared" si="0"/>
        <v>578</v>
      </c>
      <c r="E4" s="81">
        <f t="shared" si="0"/>
        <v>116</v>
      </c>
      <c r="F4" s="81">
        <f t="shared" si="0"/>
        <v>130</v>
      </c>
      <c r="G4" s="81">
        <f t="shared" si="0"/>
        <v>104</v>
      </c>
      <c r="H4" s="81">
        <f t="shared" si="0"/>
        <v>73</v>
      </c>
      <c r="I4" s="81">
        <f t="shared" si="0"/>
        <v>72</v>
      </c>
      <c r="J4" s="81">
        <f t="shared" si="0"/>
        <v>90</v>
      </c>
      <c r="K4" s="81">
        <f t="shared" si="0"/>
        <v>163</v>
      </c>
      <c r="L4" s="81">
        <f t="shared" si="0"/>
        <v>153</v>
      </c>
      <c r="M4" s="81">
        <f t="shared" si="0"/>
        <v>134</v>
      </c>
    </row>
    <row r="5" spans="1:17" ht="15" customHeight="1">
      <c r="A5" s="69" t="s">
        <v>6</v>
      </c>
      <c r="B5" s="50">
        <v>13</v>
      </c>
      <c r="C5" s="82">
        <v>10</v>
      </c>
      <c r="D5" s="82">
        <v>23</v>
      </c>
      <c r="E5" s="50">
        <v>1</v>
      </c>
      <c r="F5" s="50"/>
      <c r="G5" s="50">
        <v>0</v>
      </c>
      <c r="H5" s="50"/>
      <c r="I5" s="83">
        <v>2</v>
      </c>
      <c r="J5" s="83">
        <v>4</v>
      </c>
      <c r="K5" s="50">
        <v>3</v>
      </c>
      <c r="L5" s="83">
        <v>3</v>
      </c>
      <c r="M5" s="83">
        <v>3</v>
      </c>
    </row>
    <row r="6" spans="1:17" ht="15" customHeight="1">
      <c r="A6" s="69" t="s">
        <v>7</v>
      </c>
      <c r="B6" s="50">
        <v>17</v>
      </c>
      <c r="C6" s="82">
        <v>10</v>
      </c>
      <c r="D6" s="82">
        <v>9</v>
      </c>
      <c r="E6" s="50"/>
      <c r="F6" s="50">
        <v>1</v>
      </c>
      <c r="G6" s="50">
        <v>0</v>
      </c>
      <c r="H6" s="50">
        <v>2</v>
      </c>
      <c r="I6" s="83">
        <v>1</v>
      </c>
      <c r="J6" s="83">
        <v>0</v>
      </c>
      <c r="K6" s="50">
        <v>5</v>
      </c>
      <c r="L6" s="83"/>
      <c r="M6" s="83">
        <v>3</v>
      </c>
      <c r="Q6" s="81"/>
    </row>
    <row r="7" spans="1:17" ht="15" customHeight="1">
      <c r="A7" s="69" t="s">
        <v>8</v>
      </c>
      <c r="B7" s="50">
        <v>17</v>
      </c>
      <c r="C7" s="82">
        <v>19</v>
      </c>
      <c r="D7" s="82">
        <v>23</v>
      </c>
      <c r="E7" s="50"/>
      <c r="F7" s="50">
        <v>3</v>
      </c>
      <c r="G7" s="50">
        <v>1</v>
      </c>
      <c r="H7" s="50">
        <v>1</v>
      </c>
      <c r="I7" s="83">
        <v>3</v>
      </c>
      <c r="J7" s="83">
        <v>7</v>
      </c>
      <c r="K7" s="50">
        <v>2</v>
      </c>
      <c r="L7" s="83">
        <v>4</v>
      </c>
      <c r="M7" s="83">
        <v>4</v>
      </c>
      <c r="Q7" s="82"/>
    </row>
    <row r="8" spans="1:17" ht="15" customHeight="1">
      <c r="A8" s="69" t="s">
        <v>9</v>
      </c>
      <c r="B8" s="50">
        <v>12</v>
      </c>
      <c r="C8" s="82">
        <v>15</v>
      </c>
      <c r="D8" s="82">
        <v>9</v>
      </c>
      <c r="E8" s="50"/>
      <c r="F8" s="50">
        <v>1</v>
      </c>
      <c r="G8" s="50">
        <v>0</v>
      </c>
      <c r="H8" s="50">
        <v>5</v>
      </c>
      <c r="I8" s="83">
        <v>1</v>
      </c>
      <c r="J8" s="83">
        <v>0</v>
      </c>
      <c r="K8" s="50">
        <v>4</v>
      </c>
      <c r="L8" s="83">
        <v>4</v>
      </c>
      <c r="M8" s="83">
        <v>1</v>
      </c>
      <c r="Q8" s="82"/>
    </row>
    <row r="9" spans="1:17" ht="15" customHeight="1">
      <c r="A9" s="69" t="s">
        <v>10</v>
      </c>
      <c r="B9" s="50">
        <v>24</v>
      </c>
      <c r="C9" s="82">
        <v>21</v>
      </c>
      <c r="D9" s="82">
        <v>15</v>
      </c>
      <c r="E9" s="50">
        <v>3</v>
      </c>
      <c r="F9" s="50">
        <v>3</v>
      </c>
      <c r="G9" s="50">
        <v>3</v>
      </c>
      <c r="H9" s="50">
        <v>1</v>
      </c>
      <c r="I9" s="83"/>
      <c r="J9" s="83">
        <v>4</v>
      </c>
      <c r="K9" s="50">
        <v>9</v>
      </c>
      <c r="L9" s="83">
        <v>4</v>
      </c>
      <c r="M9" s="83">
        <v>2</v>
      </c>
    </row>
    <row r="10" spans="1:17" ht="15" customHeight="1">
      <c r="A10" s="69" t="s">
        <v>11</v>
      </c>
      <c r="B10" s="50">
        <v>22</v>
      </c>
      <c r="C10" s="82">
        <v>21</v>
      </c>
      <c r="D10" s="82">
        <v>16</v>
      </c>
      <c r="E10" s="50">
        <v>1</v>
      </c>
      <c r="F10" s="50">
        <v>4</v>
      </c>
      <c r="G10" s="50">
        <v>2</v>
      </c>
      <c r="H10" s="50"/>
      <c r="I10" s="83">
        <v>1</v>
      </c>
      <c r="J10" s="83">
        <v>5</v>
      </c>
      <c r="K10" s="50">
        <v>9</v>
      </c>
      <c r="L10" s="83">
        <v>6</v>
      </c>
      <c r="M10" s="83">
        <v>2</v>
      </c>
    </row>
    <row r="11" spans="1:17" ht="15" customHeight="1">
      <c r="A11" s="69" t="s">
        <v>12</v>
      </c>
      <c r="B11" s="50">
        <v>17</v>
      </c>
      <c r="C11" s="82">
        <v>10</v>
      </c>
      <c r="D11" s="82">
        <v>10</v>
      </c>
      <c r="E11" s="50">
        <v>1</v>
      </c>
      <c r="F11" s="50">
        <v>2</v>
      </c>
      <c r="G11" s="50">
        <v>1</v>
      </c>
      <c r="H11" s="50"/>
      <c r="I11" s="83"/>
      <c r="J11" s="83">
        <v>0</v>
      </c>
      <c r="K11" s="50">
        <v>6</v>
      </c>
      <c r="L11" s="83">
        <v>3</v>
      </c>
      <c r="M11" s="83">
        <v>1</v>
      </c>
    </row>
    <row r="12" spans="1:17" ht="15" customHeight="1">
      <c r="A12" s="69" t="s">
        <v>13</v>
      </c>
      <c r="B12" s="50">
        <v>17</v>
      </c>
      <c r="C12" s="82">
        <v>16</v>
      </c>
      <c r="D12" s="82">
        <v>16</v>
      </c>
      <c r="E12" s="50">
        <v>2</v>
      </c>
      <c r="F12" s="50">
        <v>2</v>
      </c>
      <c r="G12" s="50">
        <v>0</v>
      </c>
      <c r="H12" s="50">
        <v>3</v>
      </c>
      <c r="I12" s="83">
        <v>1</v>
      </c>
      <c r="J12" s="83">
        <v>3</v>
      </c>
      <c r="K12" s="50">
        <v>5</v>
      </c>
      <c r="L12" s="83">
        <v>4</v>
      </c>
      <c r="M12" s="83">
        <v>4</v>
      </c>
    </row>
    <row r="13" spans="1:17" ht="15" customHeight="1">
      <c r="A13" s="69" t="s">
        <v>14</v>
      </c>
      <c r="B13" s="50">
        <v>21</v>
      </c>
      <c r="C13" s="82">
        <v>20</v>
      </c>
      <c r="D13" s="82">
        <v>23</v>
      </c>
      <c r="E13" s="50">
        <v>7</v>
      </c>
      <c r="F13" s="50">
        <v>6</v>
      </c>
      <c r="G13" s="50">
        <v>3</v>
      </c>
      <c r="H13" s="50">
        <v>3</v>
      </c>
      <c r="I13" s="83">
        <v>2</v>
      </c>
      <c r="J13" s="83">
        <v>5</v>
      </c>
      <c r="K13" s="50">
        <v>5</v>
      </c>
      <c r="L13" s="83">
        <v>4</v>
      </c>
      <c r="M13" s="83">
        <v>7</v>
      </c>
    </row>
    <row r="14" spans="1:17" ht="15" customHeight="1">
      <c r="A14" s="69" t="s">
        <v>15</v>
      </c>
      <c r="B14" s="50">
        <v>30</v>
      </c>
      <c r="C14" s="82">
        <v>27</v>
      </c>
      <c r="D14" s="82">
        <v>18</v>
      </c>
      <c r="E14" s="50">
        <v>3</v>
      </c>
      <c r="F14" s="50">
        <v>1</v>
      </c>
      <c r="G14" s="50">
        <v>1</v>
      </c>
      <c r="H14" s="50">
        <v>9</v>
      </c>
      <c r="I14" s="83">
        <v>1</v>
      </c>
      <c r="J14" s="83">
        <v>4</v>
      </c>
      <c r="K14" s="50">
        <v>7</v>
      </c>
      <c r="L14" s="83">
        <v>6</v>
      </c>
      <c r="M14" s="83">
        <v>6</v>
      </c>
    </row>
    <row r="15" spans="1:17" ht="15" customHeight="1">
      <c r="A15" s="69" t="s">
        <v>16</v>
      </c>
      <c r="B15" s="50">
        <v>7</v>
      </c>
      <c r="C15" s="82">
        <v>23</v>
      </c>
      <c r="D15" s="82">
        <v>22</v>
      </c>
      <c r="E15" s="50">
        <v>1</v>
      </c>
      <c r="F15" s="50">
        <v>3</v>
      </c>
      <c r="G15" s="50">
        <v>2</v>
      </c>
      <c r="H15" s="50">
        <v>3</v>
      </c>
      <c r="I15" s="83">
        <v>4</v>
      </c>
      <c r="J15" s="83">
        <v>6</v>
      </c>
      <c r="K15" s="50"/>
      <c r="L15" s="83">
        <v>5</v>
      </c>
      <c r="M15" s="83">
        <v>5</v>
      </c>
    </row>
    <row r="16" spans="1:17" ht="15" customHeight="1">
      <c r="A16" s="69" t="s">
        <v>17</v>
      </c>
      <c r="B16" s="50">
        <v>14</v>
      </c>
      <c r="C16" s="82">
        <v>11</v>
      </c>
      <c r="D16" s="82">
        <v>14</v>
      </c>
      <c r="E16" s="50">
        <v>2</v>
      </c>
      <c r="F16" s="50">
        <v>3</v>
      </c>
      <c r="G16" s="50">
        <v>3</v>
      </c>
      <c r="H16" s="50">
        <v>3</v>
      </c>
      <c r="I16" s="83">
        <v>5</v>
      </c>
      <c r="J16" s="83">
        <v>0</v>
      </c>
      <c r="K16" s="50">
        <v>7</v>
      </c>
      <c r="L16" s="83">
        <v>3</v>
      </c>
      <c r="M16" s="83">
        <v>2</v>
      </c>
    </row>
    <row r="17" spans="1:17" ht="15" customHeight="1">
      <c r="A17" s="69" t="s">
        <v>18</v>
      </c>
      <c r="B17" s="50">
        <v>20</v>
      </c>
      <c r="C17" s="82">
        <v>16</v>
      </c>
      <c r="D17" s="82">
        <v>12</v>
      </c>
      <c r="E17" s="50">
        <v>1</v>
      </c>
      <c r="F17" s="50">
        <v>1</v>
      </c>
      <c r="G17" s="50">
        <v>1</v>
      </c>
      <c r="H17" s="50">
        <v>3</v>
      </c>
      <c r="I17" s="83">
        <v>7</v>
      </c>
      <c r="J17" s="83">
        <v>3</v>
      </c>
      <c r="K17" s="50">
        <v>8</v>
      </c>
      <c r="L17" s="83">
        <v>1</v>
      </c>
      <c r="M17" s="83">
        <v>1</v>
      </c>
    </row>
    <row r="18" spans="1:17" ht="15" customHeight="1">
      <c r="A18" s="69" t="s">
        <v>19</v>
      </c>
      <c r="B18" s="50">
        <v>23</v>
      </c>
      <c r="C18" s="82">
        <v>16</v>
      </c>
      <c r="D18" s="82">
        <v>14</v>
      </c>
      <c r="E18" s="50">
        <v>3</v>
      </c>
      <c r="F18" s="50">
        <v>2</v>
      </c>
      <c r="G18" s="50">
        <v>1</v>
      </c>
      <c r="H18" s="50">
        <v>1</v>
      </c>
      <c r="I18" s="83">
        <v>3</v>
      </c>
      <c r="J18" s="83">
        <v>1</v>
      </c>
      <c r="K18" s="50">
        <v>2</v>
      </c>
      <c r="L18" s="83">
        <v>7</v>
      </c>
      <c r="M18" s="83">
        <v>1</v>
      </c>
    </row>
    <row r="19" spans="1:17" ht="15" customHeight="1">
      <c r="A19" s="69" t="s">
        <v>20</v>
      </c>
      <c r="B19" s="50">
        <v>10</v>
      </c>
      <c r="C19" s="82">
        <v>12</v>
      </c>
      <c r="D19" s="82">
        <v>15</v>
      </c>
      <c r="E19" s="50">
        <v>1</v>
      </c>
      <c r="F19" s="50">
        <v>2</v>
      </c>
      <c r="G19" s="50">
        <v>1</v>
      </c>
      <c r="H19" s="50">
        <v>1</v>
      </c>
      <c r="I19" s="83"/>
      <c r="J19" s="83">
        <v>2</v>
      </c>
      <c r="K19" s="50">
        <v>4</v>
      </c>
      <c r="L19" s="83">
        <v>4</v>
      </c>
      <c r="M19" s="83">
        <v>0</v>
      </c>
    </row>
    <row r="20" spans="1:17" ht="15" customHeight="1">
      <c r="A20" s="69" t="s">
        <v>21</v>
      </c>
      <c r="B20" s="50">
        <v>15</v>
      </c>
      <c r="C20" s="82">
        <v>31</v>
      </c>
      <c r="D20" s="82">
        <v>13</v>
      </c>
      <c r="E20" s="50">
        <v>2</v>
      </c>
      <c r="F20" s="50">
        <v>9</v>
      </c>
      <c r="G20" s="50">
        <v>3</v>
      </c>
      <c r="H20" s="50">
        <v>1</v>
      </c>
      <c r="I20" s="83">
        <v>5</v>
      </c>
      <c r="J20" s="83">
        <v>3</v>
      </c>
      <c r="K20" s="50">
        <v>4</v>
      </c>
      <c r="L20" s="83">
        <v>10</v>
      </c>
      <c r="M20" s="83">
        <v>7</v>
      </c>
    </row>
    <row r="21" spans="1:17" ht="15" customHeight="1">
      <c r="A21" s="69" t="s">
        <v>22</v>
      </c>
      <c r="B21" s="50">
        <v>10</v>
      </c>
      <c r="C21" s="82">
        <v>12</v>
      </c>
      <c r="D21" s="82">
        <v>17</v>
      </c>
      <c r="E21" s="50">
        <v>2</v>
      </c>
      <c r="F21" s="50">
        <v>4</v>
      </c>
      <c r="G21" s="50">
        <v>2</v>
      </c>
      <c r="H21" s="50">
        <v>1</v>
      </c>
      <c r="I21" s="83">
        <v>1</v>
      </c>
      <c r="J21" s="83">
        <v>0</v>
      </c>
      <c r="K21" s="50"/>
      <c r="L21" s="83">
        <v>2</v>
      </c>
      <c r="M21" s="83">
        <v>3</v>
      </c>
    </row>
    <row r="22" spans="1:17" ht="15" customHeight="1">
      <c r="A22" s="69" t="s">
        <v>23</v>
      </c>
      <c r="B22" s="50">
        <v>16</v>
      </c>
      <c r="C22" s="82">
        <v>13</v>
      </c>
      <c r="D22" s="82">
        <v>18</v>
      </c>
      <c r="E22" s="50">
        <v>5</v>
      </c>
      <c r="F22" s="50">
        <v>5</v>
      </c>
      <c r="G22" s="50">
        <v>5</v>
      </c>
      <c r="H22" s="50">
        <v>4</v>
      </c>
      <c r="I22" s="83">
        <v>1</v>
      </c>
      <c r="J22" s="83">
        <v>3</v>
      </c>
      <c r="K22" s="50">
        <v>5</v>
      </c>
      <c r="L22" s="83">
        <v>2</v>
      </c>
      <c r="M22" s="83">
        <v>1</v>
      </c>
    </row>
    <row r="23" spans="1:17" ht="15" customHeight="1">
      <c r="A23" s="69" t="s">
        <v>24</v>
      </c>
      <c r="B23" s="50">
        <v>19</v>
      </c>
      <c r="C23" s="82">
        <v>16</v>
      </c>
      <c r="D23" s="82">
        <v>10</v>
      </c>
      <c r="E23" s="50">
        <v>3</v>
      </c>
      <c r="F23" s="50">
        <v>2</v>
      </c>
      <c r="G23" s="50">
        <v>0</v>
      </c>
      <c r="H23" s="50">
        <v>1</v>
      </c>
      <c r="I23" s="83">
        <v>5</v>
      </c>
      <c r="J23" s="83">
        <v>1</v>
      </c>
      <c r="K23" s="50">
        <v>5</v>
      </c>
      <c r="L23" s="83">
        <v>3</v>
      </c>
      <c r="M23" s="83">
        <v>5</v>
      </c>
    </row>
    <row r="24" spans="1:17" ht="15" customHeight="1">
      <c r="A24" s="69" t="s">
        <v>25</v>
      </c>
      <c r="B24" s="50">
        <v>14</v>
      </c>
      <c r="C24" s="82">
        <v>19</v>
      </c>
      <c r="D24" s="82">
        <v>8</v>
      </c>
      <c r="E24" s="50">
        <v>1</v>
      </c>
      <c r="F24" s="50">
        <v>1</v>
      </c>
      <c r="G24" s="50">
        <v>2</v>
      </c>
      <c r="H24" s="50"/>
      <c r="I24" s="83">
        <v>1</v>
      </c>
      <c r="J24" s="83">
        <v>1</v>
      </c>
      <c r="K24" s="50">
        <v>5</v>
      </c>
      <c r="L24" s="83">
        <v>5</v>
      </c>
      <c r="M24" s="83">
        <v>3</v>
      </c>
    </row>
    <row r="25" spans="1:17" ht="15" customHeight="1">
      <c r="A25" s="69" t="s">
        <v>26</v>
      </c>
      <c r="B25" s="50">
        <v>16</v>
      </c>
      <c r="C25" s="82">
        <v>21</v>
      </c>
      <c r="D25" s="82">
        <v>17</v>
      </c>
      <c r="E25" s="50">
        <v>3</v>
      </c>
      <c r="F25" s="50">
        <v>2</v>
      </c>
      <c r="G25" s="50">
        <v>3</v>
      </c>
      <c r="H25" s="50">
        <v>3</v>
      </c>
      <c r="I25" s="83">
        <v>9</v>
      </c>
      <c r="J25" s="83">
        <v>6</v>
      </c>
      <c r="K25" s="50">
        <v>4</v>
      </c>
      <c r="L25" s="83">
        <v>4</v>
      </c>
      <c r="M25" s="83">
        <v>1</v>
      </c>
      <c r="Q25" s="82"/>
    </row>
    <row r="26" spans="1:17" ht="15" customHeight="1">
      <c r="A26" s="69" t="s">
        <v>27</v>
      </c>
      <c r="B26" s="84">
        <v>230</v>
      </c>
      <c r="C26" s="84">
        <v>217</v>
      </c>
      <c r="D26" s="84">
        <v>237</v>
      </c>
      <c r="E26" s="84">
        <v>73</v>
      </c>
      <c r="F26" s="83">
        <v>71</v>
      </c>
      <c r="G26" s="83">
        <v>69</v>
      </c>
      <c r="H26" s="84">
        <v>26</v>
      </c>
      <c r="I26" s="83">
        <v>17</v>
      </c>
      <c r="J26" s="83">
        <v>25</v>
      </c>
      <c r="K26" s="50">
        <v>59</v>
      </c>
      <c r="L26" s="83">
        <v>64</v>
      </c>
      <c r="M26" s="83">
        <v>69</v>
      </c>
      <c r="Q26" s="82"/>
    </row>
    <row r="27" spans="1:17" ht="15" customHeight="1">
      <c r="A27" s="69" t="s">
        <v>29</v>
      </c>
      <c r="B27" s="50">
        <v>8</v>
      </c>
      <c r="C27" s="82">
        <v>12</v>
      </c>
      <c r="D27" s="82">
        <v>9</v>
      </c>
      <c r="E27" s="50"/>
      <c r="F27" s="50">
        <v>2</v>
      </c>
      <c r="G27" s="50">
        <v>1</v>
      </c>
      <c r="H27" s="50"/>
      <c r="I27" s="83">
        <v>1</v>
      </c>
      <c r="J27" s="83">
        <v>4</v>
      </c>
      <c r="K27" s="50">
        <v>3</v>
      </c>
      <c r="L27" s="83">
        <v>2</v>
      </c>
      <c r="M27" s="83">
        <v>0</v>
      </c>
      <c r="Q27" s="82"/>
    </row>
    <row r="28" spans="1:17" ht="15" customHeight="1" thickBot="1">
      <c r="A28" s="99" t="s">
        <v>28</v>
      </c>
      <c r="B28" s="85">
        <v>13</v>
      </c>
      <c r="C28" s="86">
        <v>14</v>
      </c>
      <c r="D28" s="86">
        <v>10</v>
      </c>
      <c r="E28" s="85">
        <v>1</v>
      </c>
      <c r="F28" s="85"/>
      <c r="G28" s="85"/>
      <c r="H28" s="85">
        <v>2</v>
      </c>
      <c r="I28" s="87">
        <v>1</v>
      </c>
      <c r="J28" s="87">
        <v>3</v>
      </c>
      <c r="K28" s="85">
        <v>2</v>
      </c>
      <c r="L28" s="87">
        <v>3</v>
      </c>
      <c r="M28" s="87">
        <v>3</v>
      </c>
      <c r="Q28" s="82"/>
    </row>
    <row r="29" spans="1:17">
      <c r="B29" s="31"/>
      <c r="C29" s="31"/>
      <c r="D29" s="31"/>
      <c r="E29" s="31"/>
      <c r="F29" s="31"/>
      <c r="G29" s="31"/>
      <c r="H29" s="31"/>
      <c r="I29" s="84"/>
      <c r="J29" s="84"/>
      <c r="K29" s="31"/>
      <c r="L29" s="31"/>
    </row>
    <row r="30" spans="1:17">
      <c r="E30" s="31"/>
      <c r="F30" s="31"/>
      <c r="G30" s="31"/>
      <c r="H30" s="31"/>
      <c r="I30" s="31"/>
      <c r="J30" s="31"/>
      <c r="K30" s="31"/>
      <c r="L30" s="31"/>
    </row>
  </sheetData>
  <mergeCells count="6">
    <mergeCell ref="A1:M1"/>
    <mergeCell ref="A2:A3"/>
    <mergeCell ref="B2:D2"/>
    <mergeCell ref="E2:G2"/>
    <mergeCell ref="H2:J2"/>
    <mergeCell ref="K2:M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J17" sqref="J17"/>
    </sheetView>
  </sheetViews>
  <sheetFormatPr defaultRowHeight="15"/>
  <cols>
    <col min="1" max="1" width="20.85546875" customWidth="1"/>
    <col min="2" max="6" width="12.28515625" customWidth="1"/>
  </cols>
  <sheetData>
    <row r="1" spans="1:6" ht="31.5" customHeight="1">
      <c r="A1" s="477" t="s">
        <v>37</v>
      </c>
      <c r="B1" s="477"/>
      <c r="C1" s="477"/>
      <c r="D1" s="477"/>
      <c r="E1" s="477"/>
      <c r="F1" s="477"/>
    </row>
    <row r="2" spans="1:6">
      <c r="A2" s="11"/>
      <c r="B2" s="39">
        <v>2012</v>
      </c>
      <c r="C2" s="39">
        <v>2013</v>
      </c>
      <c r="D2" s="39">
        <v>2014</v>
      </c>
      <c r="E2" s="39">
        <v>2015</v>
      </c>
      <c r="F2" s="39">
        <v>2016</v>
      </c>
    </row>
    <row r="3" spans="1:6">
      <c r="A3" s="7" t="s">
        <v>4</v>
      </c>
      <c r="B3" s="3">
        <f>SUM(B4:B27)</f>
        <v>1010</v>
      </c>
      <c r="C3" s="3">
        <f t="shared" ref="C3:F3" si="0">SUM(C4:C27)</f>
        <v>1415</v>
      </c>
      <c r="D3" s="3">
        <f t="shared" si="0"/>
        <v>1006</v>
      </c>
      <c r="E3" s="3">
        <f t="shared" si="0"/>
        <v>1450</v>
      </c>
      <c r="F3" s="3">
        <f t="shared" si="0"/>
        <v>1792</v>
      </c>
    </row>
    <row r="4" spans="1:6" ht="15" customHeight="1">
      <c r="A4" s="33" t="s">
        <v>6</v>
      </c>
      <c r="B4" s="4">
        <v>22</v>
      </c>
      <c r="C4" s="1">
        <v>17</v>
      </c>
      <c r="D4" s="1">
        <v>5</v>
      </c>
      <c r="E4" s="4">
        <v>26</v>
      </c>
      <c r="F4" s="4">
        <v>49</v>
      </c>
    </row>
    <row r="5" spans="1:6" ht="15" customHeight="1">
      <c r="A5" s="33" t="s">
        <v>7</v>
      </c>
      <c r="B5" s="4">
        <v>11</v>
      </c>
      <c r="C5" s="1">
        <v>6</v>
      </c>
      <c r="D5" s="1">
        <v>6</v>
      </c>
      <c r="E5" s="1">
        <v>5</v>
      </c>
      <c r="F5" s="1">
        <v>11</v>
      </c>
    </row>
    <row r="6" spans="1:6" ht="15" customHeight="1">
      <c r="A6" s="33" t="s">
        <v>8</v>
      </c>
      <c r="B6" s="4">
        <v>20</v>
      </c>
      <c r="C6" s="1">
        <v>4</v>
      </c>
      <c r="D6" s="1">
        <v>2</v>
      </c>
      <c r="E6" s="1">
        <v>5</v>
      </c>
      <c r="F6" s="1">
        <v>30</v>
      </c>
    </row>
    <row r="7" spans="1:6" ht="15" customHeight="1">
      <c r="A7" s="33" t="s">
        <v>9</v>
      </c>
      <c r="B7" s="4">
        <v>7</v>
      </c>
      <c r="C7" s="1">
        <v>8</v>
      </c>
      <c r="D7" s="1">
        <v>4</v>
      </c>
      <c r="E7" s="1">
        <v>19</v>
      </c>
      <c r="F7" s="1">
        <v>51</v>
      </c>
    </row>
    <row r="8" spans="1:6" ht="15" customHeight="1">
      <c r="A8" s="33" t="s">
        <v>10</v>
      </c>
      <c r="B8" s="4">
        <v>7</v>
      </c>
      <c r="C8" s="1">
        <v>51</v>
      </c>
      <c r="D8" s="1">
        <v>5</v>
      </c>
      <c r="E8" s="1">
        <v>15</v>
      </c>
      <c r="F8" s="1">
        <v>39</v>
      </c>
    </row>
    <row r="9" spans="1:6" ht="15" customHeight="1">
      <c r="A9" s="33" t="s">
        <v>11</v>
      </c>
      <c r="B9" s="4">
        <v>11</v>
      </c>
      <c r="C9" s="1">
        <v>49</v>
      </c>
      <c r="D9" s="1">
        <v>32</v>
      </c>
      <c r="E9" s="1">
        <v>40</v>
      </c>
      <c r="F9" s="1">
        <v>28</v>
      </c>
    </row>
    <row r="10" spans="1:6" ht="15" customHeight="1">
      <c r="A10" s="33" t="s">
        <v>12</v>
      </c>
      <c r="B10" s="4">
        <v>7</v>
      </c>
      <c r="C10" s="1">
        <v>22</v>
      </c>
      <c r="D10" s="1">
        <v>4</v>
      </c>
      <c r="E10" s="1">
        <v>17</v>
      </c>
      <c r="F10" s="1">
        <v>9</v>
      </c>
    </row>
    <row r="11" spans="1:6" ht="15" customHeight="1">
      <c r="A11" s="33" t="s">
        <v>13</v>
      </c>
      <c r="B11" s="4">
        <v>11</v>
      </c>
      <c r="C11" s="1">
        <v>99</v>
      </c>
      <c r="D11" s="1">
        <v>4</v>
      </c>
      <c r="E11" s="1">
        <v>10</v>
      </c>
      <c r="F11" s="1">
        <v>11</v>
      </c>
    </row>
    <row r="12" spans="1:6" ht="15" customHeight="1">
      <c r="A12" s="33" t="s">
        <v>14</v>
      </c>
      <c r="B12" s="4">
        <v>6</v>
      </c>
      <c r="C12" s="1">
        <v>11</v>
      </c>
      <c r="D12" s="1">
        <v>8</v>
      </c>
      <c r="E12" s="1">
        <v>31</v>
      </c>
      <c r="F12" s="1">
        <v>36</v>
      </c>
    </row>
    <row r="13" spans="1:6" ht="15" customHeight="1">
      <c r="A13" s="33" t="s">
        <v>15</v>
      </c>
      <c r="B13" s="4">
        <v>28</v>
      </c>
      <c r="C13" s="1">
        <v>67</v>
      </c>
      <c r="D13" s="1">
        <v>28</v>
      </c>
      <c r="E13" s="1">
        <v>82</v>
      </c>
      <c r="F13" s="1">
        <v>79</v>
      </c>
    </row>
    <row r="14" spans="1:6" ht="15" customHeight="1">
      <c r="A14" s="33" t="s">
        <v>16</v>
      </c>
      <c r="B14" s="4">
        <v>7</v>
      </c>
      <c r="C14" s="1">
        <v>76</v>
      </c>
      <c r="D14" s="1">
        <v>12</v>
      </c>
      <c r="E14" s="1">
        <v>44</v>
      </c>
      <c r="F14" s="1">
        <v>37</v>
      </c>
    </row>
    <row r="15" spans="1:6" ht="15" customHeight="1">
      <c r="A15" s="33" t="s">
        <v>17</v>
      </c>
      <c r="B15" s="4">
        <v>8</v>
      </c>
      <c r="C15" s="1">
        <v>21</v>
      </c>
      <c r="D15" s="1">
        <v>32</v>
      </c>
      <c r="E15" s="1">
        <v>16</v>
      </c>
      <c r="F15" s="1">
        <v>61</v>
      </c>
    </row>
    <row r="16" spans="1:6" ht="15" customHeight="1">
      <c r="A16" s="33" t="s">
        <v>18</v>
      </c>
      <c r="B16" s="4">
        <v>8</v>
      </c>
      <c r="C16" s="1">
        <v>15</v>
      </c>
      <c r="D16" s="1">
        <v>18</v>
      </c>
      <c r="E16" s="1">
        <v>24</v>
      </c>
      <c r="F16" s="1">
        <v>19</v>
      </c>
    </row>
    <row r="17" spans="1:6" ht="15" customHeight="1">
      <c r="A17" s="33" t="s">
        <v>19</v>
      </c>
      <c r="B17" s="4">
        <v>5</v>
      </c>
      <c r="C17" s="1">
        <v>2</v>
      </c>
      <c r="D17" s="1">
        <v>10</v>
      </c>
      <c r="E17" s="1">
        <v>26</v>
      </c>
      <c r="F17" s="1">
        <v>23</v>
      </c>
    </row>
    <row r="18" spans="1:6" ht="15" customHeight="1">
      <c r="A18" s="33" t="s">
        <v>20</v>
      </c>
      <c r="B18" s="4">
        <v>7</v>
      </c>
      <c r="C18" s="1">
        <v>12</v>
      </c>
      <c r="D18" s="1">
        <v>7</v>
      </c>
      <c r="E18" s="1">
        <v>9</v>
      </c>
      <c r="F18" s="1">
        <v>11</v>
      </c>
    </row>
    <row r="19" spans="1:6" ht="15" customHeight="1">
      <c r="A19" s="33" t="s">
        <v>21</v>
      </c>
      <c r="B19" s="4">
        <v>38</v>
      </c>
      <c r="C19" s="1">
        <v>71</v>
      </c>
      <c r="D19" s="1">
        <v>13</v>
      </c>
      <c r="E19" s="1">
        <v>10</v>
      </c>
      <c r="F19" s="1">
        <v>29</v>
      </c>
    </row>
    <row r="20" spans="1:6" ht="15" customHeight="1">
      <c r="A20" s="33" t="s">
        <v>22</v>
      </c>
      <c r="B20" s="4">
        <v>11</v>
      </c>
      <c r="C20" s="1">
        <v>11</v>
      </c>
      <c r="D20" s="1">
        <v>9</v>
      </c>
      <c r="E20" s="1">
        <v>20</v>
      </c>
      <c r="F20" s="1">
        <v>27</v>
      </c>
    </row>
    <row r="21" spans="1:6" ht="15" customHeight="1">
      <c r="A21" s="33" t="s">
        <v>23</v>
      </c>
      <c r="B21" s="4">
        <v>94</v>
      </c>
      <c r="C21" s="1">
        <v>130</v>
      </c>
      <c r="D21" s="1">
        <v>71</v>
      </c>
      <c r="E21" s="1">
        <v>55</v>
      </c>
      <c r="F21" s="1">
        <v>62</v>
      </c>
    </row>
    <row r="22" spans="1:6" ht="15" customHeight="1">
      <c r="A22" s="33" t="s">
        <v>24</v>
      </c>
      <c r="B22" s="4">
        <v>12</v>
      </c>
      <c r="C22" s="1">
        <v>47</v>
      </c>
      <c r="D22" s="1">
        <v>63</v>
      </c>
      <c r="E22" s="1">
        <v>19</v>
      </c>
      <c r="F22" s="1">
        <v>14</v>
      </c>
    </row>
    <row r="23" spans="1:6" ht="15" customHeight="1">
      <c r="A23" s="33" t="s">
        <v>25</v>
      </c>
      <c r="B23" s="4">
        <v>6</v>
      </c>
      <c r="C23" s="1">
        <v>4</v>
      </c>
      <c r="D23" s="1">
        <v>4</v>
      </c>
      <c r="E23" s="1">
        <v>9</v>
      </c>
      <c r="F23" s="1">
        <v>23</v>
      </c>
    </row>
    <row r="24" spans="1:6" ht="15" customHeight="1">
      <c r="A24" s="33" t="s">
        <v>26</v>
      </c>
      <c r="B24" s="1">
        <v>10</v>
      </c>
      <c r="C24" s="1">
        <v>5</v>
      </c>
      <c r="D24" s="1">
        <v>8</v>
      </c>
      <c r="E24" s="1">
        <v>12</v>
      </c>
      <c r="F24" s="1">
        <v>23</v>
      </c>
    </row>
    <row r="25" spans="1:6" ht="15" customHeight="1">
      <c r="A25" s="33" t="s">
        <v>27</v>
      </c>
      <c r="B25" s="1">
        <v>605</v>
      </c>
      <c r="C25" s="1">
        <v>669</v>
      </c>
      <c r="D25" s="1">
        <v>637</v>
      </c>
      <c r="E25" s="1">
        <v>935</v>
      </c>
      <c r="F25" s="1">
        <v>1091</v>
      </c>
    </row>
    <row r="26" spans="1:6" ht="15" customHeight="1">
      <c r="A26" s="33" t="s">
        <v>29</v>
      </c>
      <c r="B26" s="1">
        <v>20</v>
      </c>
      <c r="C26" s="1">
        <v>4</v>
      </c>
      <c r="D26" s="4">
        <v>11</v>
      </c>
      <c r="E26" s="1">
        <v>8</v>
      </c>
      <c r="F26" s="1">
        <v>14</v>
      </c>
    </row>
    <row r="27" spans="1:6" ht="15" customHeight="1">
      <c r="A27" s="33" t="s">
        <v>28</v>
      </c>
      <c r="B27" s="1">
        <v>49</v>
      </c>
      <c r="C27" s="1">
        <v>14</v>
      </c>
      <c r="D27" s="1">
        <v>13</v>
      </c>
      <c r="E27" s="1">
        <v>13</v>
      </c>
      <c r="F27" s="1">
        <v>15</v>
      </c>
    </row>
    <row r="28" spans="1:6">
      <c r="D28" s="1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K15" sqref="K15"/>
    </sheetView>
  </sheetViews>
  <sheetFormatPr defaultColWidth="9.140625" defaultRowHeight="14.25"/>
  <cols>
    <col min="1" max="1" width="17.85546875" style="2" customWidth="1"/>
    <col min="2" max="9" width="8.5703125" style="2" customWidth="1"/>
    <col min="10" max="16384" width="9.140625" style="2"/>
  </cols>
  <sheetData>
    <row r="1" spans="1:14" ht="31.5" customHeight="1">
      <c r="A1" s="477" t="s">
        <v>153</v>
      </c>
      <c r="B1" s="477"/>
      <c r="C1" s="477"/>
      <c r="D1" s="477"/>
      <c r="E1" s="477"/>
      <c r="F1" s="477"/>
      <c r="G1" s="477"/>
      <c r="H1" s="477"/>
      <c r="I1" s="477"/>
    </row>
    <row r="2" spans="1:14" ht="31.5" customHeight="1">
      <c r="A2" s="492"/>
      <c r="B2" s="489" t="s">
        <v>0</v>
      </c>
      <c r="C2" s="491"/>
      <c r="D2" s="489" t="s">
        <v>146</v>
      </c>
      <c r="E2" s="490"/>
      <c r="F2" s="489" t="s">
        <v>30</v>
      </c>
      <c r="G2" s="491"/>
      <c r="H2" s="489" t="s">
        <v>31</v>
      </c>
      <c r="I2" s="490"/>
    </row>
    <row r="3" spans="1:14" ht="16.5" customHeight="1">
      <c r="A3" s="493"/>
      <c r="B3" s="35">
        <v>2015</v>
      </c>
      <c r="C3" s="38">
        <v>2016</v>
      </c>
      <c r="D3" s="8">
        <v>2015</v>
      </c>
      <c r="E3" s="38">
        <v>2016</v>
      </c>
      <c r="F3" s="40">
        <v>2015</v>
      </c>
      <c r="G3" s="40">
        <v>2016</v>
      </c>
      <c r="H3" s="8">
        <v>2015</v>
      </c>
      <c r="I3" s="38">
        <v>2016</v>
      </c>
    </row>
    <row r="4" spans="1:14" ht="15" customHeight="1">
      <c r="A4" s="7" t="s">
        <v>4</v>
      </c>
      <c r="B4" s="12">
        <f>SUM(B5:B28)</f>
        <v>605</v>
      </c>
      <c r="C4" s="12">
        <f t="shared" ref="C4:I4" si="0">SUM(C5:C28)</f>
        <v>602</v>
      </c>
      <c r="D4" s="12">
        <f t="shared" si="0"/>
        <v>116</v>
      </c>
      <c r="E4" s="12">
        <f t="shared" si="0"/>
        <v>130</v>
      </c>
      <c r="F4" s="12">
        <f t="shared" si="0"/>
        <v>73</v>
      </c>
      <c r="G4" s="12">
        <f t="shared" si="0"/>
        <v>72</v>
      </c>
      <c r="H4" s="12">
        <f t="shared" si="0"/>
        <v>163</v>
      </c>
      <c r="I4" s="12">
        <f t="shared" si="0"/>
        <v>153</v>
      </c>
    </row>
    <row r="5" spans="1:14" ht="15" customHeight="1">
      <c r="A5" s="17" t="s">
        <v>6</v>
      </c>
      <c r="B5" s="13">
        <v>13</v>
      </c>
      <c r="C5" s="29">
        <v>10</v>
      </c>
      <c r="D5" s="13">
        <v>1</v>
      </c>
      <c r="E5" s="13"/>
      <c r="F5" s="13"/>
      <c r="G5" s="14">
        <v>2</v>
      </c>
      <c r="H5" s="13">
        <v>3</v>
      </c>
      <c r="I5" s="14">
        <v>3</v>
      </c>
      <c r="J5" s="30"/>
    </row>
    <row r="6" spans="1:14" ht="15" customHeight="1">
      <c r="A6" s="17" t="s">
        <v>7</v>
      </c>
      <c r="B6" s="13">
        <v>17</v>
      </c>
      <c r="C6" s="29">
        <v>10</v>
      </c>
      <c r="D6" s="13"/>
      <c r="E6" s="13">
        <v>1</v>
      </c>
      <c r="F6" s="13">
        <v>2</v>
      </c>
      <c r="G6" s="14">
        <v>1</v>
      </c>
      <c r="H6" s="13">
        <v>5</v>
      </c>
      <c r="I6" s="14"/>
      <c r="J6" s="30"/>
      <c r="N6" s="12"/>
    </row>
    <row r="7" spans="1:14" ht="15" customHeight="1">
      <c r="A7" s="17" t="s">
        <v>8</v>
      </c>
      <c r="B7" s="13">
        <v>17</v>
      </c>
      <c r="C7" s="29">
        <v>19</v>
      </c>
      <c r="D7" s="13"/>
      <c r="E7" s="13">
        <v>3</v>
      </c>
      <c r="F7" s="13">
        <v>1</v>
      </c>
      <c r="G7" s="14">
        <v>3</v>
      </c>
      <c r="H7" s="13">
        <v>2</v>
      </c>
      <c r="I7" s="14">
        <v>4</v>
      </c>
      <c r="J7" s="30"/>
      <c r="N7" s="29"/>
    </row>
    <row r="8" spans="1:14" ht="15" customHeight="1">
      <c r="A8" s="17" t="s">
        <v>9</v>
      </c>
      <c r="B8" s="13">
        <v>12</v>
      </c>
      <c r="C8" s="29">
        <v>15</v>
      </c>
      <c r="D8" s="13"/>
      <c r="E8" s="13">
        <v>1</v>
      </c>
      <c r="F8" s="13">
        <v>5</v>
      </c>
      <c r="G8" s="14">
        <v>1</v>
      </c>
      <c r="H8" s="13">
        <v>4</v>
      </c>
      <c r="I8" s="14">
        <v>4</v>
      </c>
      <c r="J8" s="30"/>
      <c r="N8" s="29"/>
    </row>
    <row r="9" spans="1:14" ht="15" customHeight="1">
      <c r="A9" s="17" t="s">
        <v>10</v>
      </c>
      <c r="B9" s="13">
        <v>24</v>
      </c>
      <c r="C9" s="29">
        <v>21</v>
      </c>
      <c r="D9" s="13">
        <v>3</v>
      </c>
      <c r="E9" s="13">
        <v>3</v>
      </c>
      <c r="F9" s="13">
        <v>1</v>
      </c>
      <c r="G9" s="14"/>
      <c r="H9" s="13">
        <v>9</v>
      </c>
      <c r="I9" s="14">
        <v>4</v>
      </c>
      <c r="J9" s="30"/>
    </row>
    <row r="10" spans="1:14" ht="15" customHeight="1">
      <c r="A10" s="17" t="s">
        <v>11</v>
      </c>
      <c r="B10" s="13">
        <v>22</v>
      </c>
      <c r="C10" s="29">
        <v>21</v>
      </c>
      <c r="D10" s="13">
        <v>1</v>
      </c>
      <c r="E10" s="13">
        <v>4</v>
      </c>
      <c r="F10" s="13"/>
      <c r="G10" s="14">
        <v>1</v>
      </c>
      <c r="H10" s="13">
        <v>9</v>
      </c>
      <c r="I10" s="14">
        <v>6</v>
      </c>
      <c r="J10" s="30"/>
    </row>
    <row r="11" spans="1:14" ht="15" customHeight="1">
      <c r="A11" s="17" t="s">
        <v>12</v>
      </c>
      <c r="B11" s="13">
        <v>17</v>
      </c>
      <c r="C11" s="29">
        <v>10</v>
      </c>
      <c r="D11" s="13">
        <v>1</v>
      </c>
      <c r="E11" s="13">
        <v>2</v>
      </c>
      <c r="F11" s="13"/>
      <c r="G11" s="14"/>
      <c r="H11" s="13">
        <v>6</v>
      </c>
      <c r="I11" s="14">
        <v>3</v>
      </c>
      <c r="J11" s="30"/>
    </row>
    <row r="12" spans="1:14" ht="15" customHeight="1">
      <c r="A12" s="17" t="s">
        <v>13</v>
      </c>
      <c r="B12" s="13">
        <v>17</v>
      </c>
      <c r="C12" s="29">
        <v>16</v>
      </c>
      <c r="D12" s="13">
        <v>2</v>
      </c>
      <c r="E12" s="13">
        <v>2</v>
      </c>
      <c r="F12" s="13">
        <v>3</v>
      </c>
      <c r="G12" s="14">
        <v>1</v>
      </c>
      <c r="H12" s="13">
        <v>5</v>
      </c>
      <c r="I12" s="14">
        <v>4</v>
      </c>
      <c r="J12" s="30"/>
    </row>
    <row r="13" spans="1:14" ht="15" customHeight="1">
      <c r="A13" s="17" t="s">
        <v>14</v>
      </c>
      <c r="B13" s="13">
        <v>21</v>
      </c>
      <c r="C13" s="29">
        <v>20</v>
      </c>
      <c r="D13" s="13">
        <v>7</v>
      </c>
      <c r="E13" s="13">
        <v>6</v>
      </c>
      <c r="F13" s="13">
        <v>3</v>
      </c>
      <c r="G13" s="14">
        <v>2</v>
      </c>
      <c r="H13" s="13">
        <v>5</v>
      </c>
      <c r="I13" s="14">
        <v>4</v>
      </c>
      <c r="J13" s="30"/>
    </row>
    <row r="14" spans="1:14" ht="15" customHeight="1">
      <c r="A14" s="17" t="s">
        <v>15</v>
      </c>
      <c r="B14" s="13">
        <v>30</v>
      </c>
      <c r="C14" s="29">
        <v>27</v>
      </c>
      <c r="D14" s="13">
        <v>3</v>
      </c>
      <c r="E14" s="13">
        <v>1</v>
      </c>
      <c r="F14" s="13">
        <v>9</v>
      </c>
      <c r="G14" s="14">
        <v>1</v>
      </c>
      <c r="H14" s="13">
        <v>7</v>
      </c>
      <c r="I14" s="14">
        <v>6</v>
      </c>
      <c r="J14" s="30"/>
    </row>
    <row r="15" spans="1:14" ht="15" customHeight="1">
      <c r="A15" s="17" t="s">
        <v>16</v>
      </c>
      <c r="B15" s="13">
        <v>7</v>
      </c>
      <c r="C15" s="29">
        <v>23</v>
      </c>
      <c r="D15" s="13">
        <v>1</v>
      </c>
      <c r="E15" s="13">
        <v>3</v>
      </c>
      <c r="F15" s="13">
        <v>3</v>
      </c>
      <c r="G15" s="14">
        <v>4</v>
      </c>
      <c r="H15" s="13"/>
      <c r="I15" s="14">
        <v>5</v>
      </c>
      <c r="J15" s="30"/>
    </row>
    <row r="16" spans="1:14" ht="15" customHeight="1">
      <c r="A16" s="17" t="s">
        <v>17</v>
      </c>
      <c r="B16" s="13">
        <v>14</v>
      </c>
      <c r="C16" s="29">
        <v>11</v>
      </c>
      <c r="D16" s="13">
        <v>2</v>
      </c>
      <c r="E16" s="13">
        <v>3</v>
      </c>
      <c r="F16" s="13">
        <v>3</v>
      </c>
      <c r="G16" s="14">
        <v>5</v>
      </c>
      <c r="H16" s="13">
        <v>7</v>
      </c>
      <c r="I16" s="14">
        <v>3</v>
      </c>
      <c r="J16" s="30"/>
    </row>
    <row r="17" spans="1:14" ht="15" customHeight="1">
      <c r="A17" s="17" t="s">
        <v>18</v>
      </c>
      <c r="B17" s="13">
        <v>20</v>
      </c>
      <c r="C17" s="29">
        <v>16</v>
      </c>
      <c r="D17" s="13">
        <v>1</v>
      </c>
      <c r="E17" s="13">
        <v>1</v>
      </c>
      <c r="F17" s="13">
        <v>3</v>
      </c>
      <c r="G17" s="14">
        <v>7</v>
      </c>
      <c r="H17" s="13">
        <v>8</v>
      </c>
      <c r="I17" s="14">
        <v>1</v>
      </c>
      <c r="J17" s="30"/>
    </row>
    <row r="18" spans="1:14" ht="15" customHeight="1">
      <c r="A18" s="17" t="s">
        <v>19</v>
      </c>
      <c r="B18" s="13">
        <v>23</v>
      </c>
      <c r="C18" s="29">
        <v>16</v>
      </c>
      <c r="D18" s="13">
        <v>3</v>
      </c>
      <c r="E18" s="13">
        <v>2</v>
      </c>
      <c r="F18" s="13">
        <v>1</v>
      </c>
      <c r="G18" s="14">
        <v>3</v>
      </c>
      <c r="H18" s="13">
        <v>2</v>
      </c>
      <c r="I18" s="14">
        <v>7</v>
      </c>
      <c r="J18" s="30"/>
    </row>
    <row r="19" spans="1:14" ht="15" customHeight="1">
      <c r="A19" s="17" t="s">
        <v>20</v>
      </c>
      <c r="B19" s="13">
        <v>10</v>
      </c>
      <c r="C19" s="29">
        <v>12</v>
      </c>
      <c r="D19" s="13">
        <v>1</v>
      </c>
      <c r="E19" s="13">
        <v>2</v>
      </c>
      <c r="F19" s="13">
        <v>1</v>
      </c>
      <c r="G19" s="14"/>
      <c r="H19" s="13">
        <v>4</v>
      </c>
      <c r="I19" s="14">
        <v>4</v>
      </c>
      <c r="J19" s="30"/>
    </row>
    <row r="20" spans="1:14" ht="15" customHeight="1">
      <c r="A20" s="17" t="s">
        <v>21</v>
      </c>
      <c r="B20" s="13">
        <v>15</v>
      </c>
      <c r="C20" s="29">
        <v>31</v>
      </c>
      <c r="D20" s="13">
        <v>2</v>
      </c>
      <c r="E20" s="13">
        <v>9</v>
      </c>
      <c r="F20" s="13">
        <v>1</v>
      </c>
      <c r="G20" s="14">
        <v>5</v>
      </c>
      <c r="H20" s="13">
        <v>4</v>
      </c>
      <c r="I20" s="14">
        <v>10</v>
      </c>
      <c r="J20" s="30"/>
    </row>
    <row r="21" spans="1:14" ht="15" customHeight="1">
      <c r="A21" s="17" t="s">
        <v>22</v>
      </c>
      <c r="B21" s="13">
        <v>10</v>
      </c>
      <c r="C21" s="29">
        <v>12</v>
      </c>
      <c r="D21" s="13">
        <v>2</v>
      </c>
      <c r="E21" s="13">
        <v>4</v>
      </c>
      <c r="F21" s="13">
        <v>1</v>
      </c>
      <c r="G21" s="14">
        <v>1</v>
      </c>
      <c r="H21" s="13"/>
      <c r="I21" s="14">
        <v>2</v>
      </c>
      <c r="J21" s="30"/>
    </row>
    <row r="22" spans="1:14" ht="15" customHeight="1">
      <c r="A22" s="17" t="s">
        <v>23</v>
      </c>
      <c r="B22" s="13">
        <v>16</v>
      </c>
      <c r="C22" s="29">
        <v>13</v>
      </c>
      <c r="D22" s="13">
        <v>5</v>
      </c>
      <c r="E22" s="13">
        <v>5</v>
      </c>
      <c r="F22" s="13">
        <v>4</v>
      </c>
      <c r="G22" s="14">
        <v>1</v>
      </c>
      <c r="H22" s="13">
        <v>5</v>
      </c>
      <c r="I22" s="14">
        <v>2</v>
      </c>
      <c r="J22" s="30"/>
    </row>
    <row r="23" spans="1:14" ht="15" customHeight="1">
      <c r="A23" s="17" t="s">
        <v>24</v>
      </c>
      <c r="B23" s="13">
        <v>19</v>
      </c>
      <c r="C23" s="29">
        <v>16</v>
      </c>
      <c r="D23" s="13">
        <v>3</v>
      </c>
      <c r="E23" s="13">
        <v>2</v>
      </c>
      <c r="F23" s="13">
        <v>1</v>
      </c>
      <c r="G23" s="14">
        <v>5</v>
      </c>
      <c r="H23" s="13">
        <v>5</v>
      </c>
      <c r="I23" s="14">
        <v>3</v>
      </c>
      <c r="J23" s="30"/>
    </row>
    <row r="24" spans="1:14" ht="15" customHeight="1">
      <c r="A24" s="17" t="s">
        <v>25</v>
      </c>
      <c r="B24" s="13">
        <v>14</v>
      </c>
      <c r="C24" s="29">
        <v>19</v>
      </c>
      <c r="D24" s="13">
        <v>1</v>
      </c>
      <c r="E24" s="13">
        <v>1</v>
      </c>
      <c r="F24" s="13"/>
      <c r="G24" s="14">
        <v>1</v>
      </c>
      <c r="H24" s="13">
        <v>5</v>
      </c>
      <c r="I24" s="14">
        <v>5</v>
      </c>
      <c r="J24" s="30"/>
    </row>
    <row r="25" spans="1:14" ht="15" customHeight="1">
      <c r="A25" s="17" t="s">
        <v>26</v>
      </c>
      <c r="B25" s="13">
        <v>16</v>
      </c>
      <c r="C25" s="29">
        <v>21</v>
      </c>
      <c r="D25" s="13">
        <v>3</v>
      </c>
      <c r="E25" s="13">
        <v>2</v>
      </c>
      <c r="F25" s="13">
        <v>3</v>
      </c>
      <c r="G25" s="14">
        <v>9</v>
      </c>
      <c r="H25" s="13">
        <v>4</v>
      </c>
      <c r="I25" s="14">
        <v>4</v>
      </c>
      <c r="J25" s="30"/>
      <c r="N25" s="29"/>
    </row>
    <row r="26" spans="1:14" ht="15" customHeight="1">
      <c r="A26" s="17" t="s">
        <v>27</v>
      </c>
      <c r="B26" s="36">
        <v>230</v>
      </c>
      <c r="C26" s="36">
        <v>217</v>
      </c>
      <c r="D26" s="36">
        <v>73</v>
      </c>
      <c r="E26" s="14">
        <v>71</v>
      </c>
      <c r="F26" s="36">
        <v>26</v>
      </c>
      <c r="G26" s="14">
        <v>17</v>
      </c>
      <c r="H26" s="13">
        <v>59</v>
      </c>
      <c r="I26" s="14">
        <v>64</v>
      </c>
      <c r="J26" s="30"/>
      <c r="N26" s="29"/>
    </row>
    <row r="27" spans="1:14" ht="15" customHeight="1">
      <c r="A27" s="17" t="s">
        <v>29</v>
      </c>
      <c r="B27" s="13">
        <v>8</v>
      </c>
      <c r="C27" s="29">
        <v>12</v>
      </c>
      <c r="D27" s="13"/>
      <c r="E27" s="13">
        <v>2</v>
      </c>
      <c r="F27" s="13"/>
      <c r="G27" s="14">
        <v>1</v>
      </c>
      <c r="H27" s="13">
        <v>3</v>
      </c>
      <c r="I27" s="14">
        <v>2</v>
      </c>
      <c r="J27" s="30"/>
      <c r="N27" s="29"/>
    </row>
    <row r="28" spans="1:14" ht="15" customHeight="1">
      <c r="A28" s="17" t="s">
        <v>28</v>
      </c>
      <c r="B28" s="13">
        <v>13</v>
      </c>
      <c r="C28" s="29">
        <v>14</v>
      </c>
      <c r="D28" s="13">
        <v>1</v>
      </c>
      <c r="E28" s="13"/>
      <c r="F28" s="13">
        <v>2</v>
      </c>
      <c r="G28" s="14">
        <v>1</v>
      </c>
      <c r="H28" s="13">
        <v>2</v>
      </c>
      <c r="I28" s="14">
        <v>3</v>
      </c>
      <c r="J28" s="30"/>
      <c r="N28" s="29"/>
    </row>
    <row r="29" spans="1:14">
      <c r="B29" s="30"/>
      <c r="C29" s="30"/>
      <c r="D29" s="31"/>
      <c r="E29" s="31"/>
      <c r="F29" s="30"/>
      <c r="G29" s="6"/>
      <c r="H29" s="31"/>
      <c r="I29" s="31"/>
    </row>
    <row r="30" spans="1:14">
      <c r="D30" s="31"/>
      <c r="E30" s="31"/>
      <c r="F30" s="30"/>
      <c r="G30" s="31"/>
      <c r="H30" s="31"/>
      <c r="I30" s="31"/>
    </row>
  </sheetData>
  <mergeCells count="6">
    <mergeCell ref="H2:I2"/>
    <mergeCell ref="B2:C2"/>
    <mergeCell ref="A1:I1"/>
    <mergeCell ref="A2:A3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35" sqref="F35"/>
    </sheetView>
  </sheetViews>
  <sheetFormatPr defaultRowHeight="15"/>
  <sheetData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43" sqref="G43"/>
    </sheetView>
  </sheetViews>
  <sheetFormatPr defaultRowHeight="15"/>
  <cols>
    <col min="1" max="1" width="53.28515625" style="315" customWidth="1"/>
    <col min="2" max="3" width="10.85546875" style="315" customWidth="1"/>
    <col min="4" max="4" width="7" style="315" customWidth="1"/>
    <col min="5" max="6" width="10.85546875" style="315" customWidth="1"/>
    <col min="7" max="7" width="7" style="315" customWidth="1"/>
    <col min="8" max="8" width="9.140625" style="315"/>
    <col min="9" max="9" width="18.42578125" style="315" customWidth="1"/>
    <col min="10" max="10" width="20.7109375" style="315" customWidth="1"/>
    <col min="11" max="16384" width="9.140625" style="315"/>
  </cols>
  <sheetData>
    <row r="1" spans="1:7" ht="31.5" customHeight="1" thickBot="1">
      <c r="A1" s="494" t="s">
        <v>334</v>
      </c>
      <c r="B1" s="494"/>
      <c r="C1" s="494"/>
      <c r="D1" s="494"/>
      <c r="E1" s="494"/>
      <c r="F1" s="494"/>
      <c r="G1" s="494"/>
    </row>
    <row r="2" spans="1:7" ht="15" customHeight="1">
      <c r="A2" s="495" t="s">
        <v>1</v>
      </c>
      <c r="B2" s="497" t="s">
        <v>333</v>
      </c>
      <c r="C2" s="497"/>
      <c r="D2" s="497"/>
      <c r="E2" s="498" t="s">
        <v>333</v>
      </c>
      <c r="F2" s="498"/>
      <c r="G2" s="498"/>
    </row>
    <row r="3" spans="1:7">
      <c r="A3" s="496"/>
      <c r="B3" s="327" t="s">
        <v>332</v>
      </c>
      <c r="C3" s="327" t="s">
        <v>331</v>
      </c>
      <c r="D3" s="327" t="s">
        <v>330</v>
      </c>
      <c r="E3" s="327" t="s">
        <v>332</v>
      </c>
      <c r="F3" s="327" t="s">
        <v>331</v>
      </c>
      <c r="G3" s="326" t="s">
        <v>330</v>
      </c>
    </row>
    <row r="4" spans="1:7">
      <c r="A4" s="325" t="s">
        <v>329</v>
      </c>
      <c r="B4" s="324">
        <v>64343186.100000001</v>
      </c>
      <c r="C4" s="324">
        <v>66206258.200000003</v>
      </c>
      <c r="D4" s="324">
        <v>102.9</v>
      </c>
      <c r="E4" s="324">
        <v>66223044.600000001</v>
      </c>
      <c r="F4" s="324">
        <v>68171659.200000003</v>
      </c>
      <c r="G4" s="324">
        <v>102.9</v>
      </c>
    </row>
    <row r="5" spans="1:7">
      <c r="A5" s="319" t="s">
        <v>328</v>
      </c>
      <c r="B5" s="318">
        <v>64146572.700000003</v>
      </c>
      <c r="C5" s="318">
        <v>66042887.299999997</v>
      </c>
      <c r="D5" s="321">
        <v>103</v>
      </c>
      <c r="E5" s="318">
        <v>65942883.799999997</v>
      </c>
      <c r="F5" s="318">
        <v>67853970.799999997</v>
      </c>
      <c r="G5" s="318">
        <v>102.9</v>
      </c>
    </row>
    <row r="6" spans="1:7">
      <c r="A6" s="319" t="s">
        <v>327</v>
      </c>
      <c r="B6" s="318">
        <v>63841323.399999999</v>
      </c>
      <c r="C6" s="318">
        <v>65713695.899999999</v>
      </c>
      <c r="D6" s="318">
        <v>102.9</v>
      </c>
      <c r="E6" s="318">
        <v>65430261.700000003</v>
      </c>
      <c r="F6" s="318">
        <v>67299766.299999997</v>
      </c>
      <c r="G6" s="318">
        <v>102.9</v>
      </c>
    </row>
    <row r="7" spans="1:7">
      <c r="A7" s="319" t="s">
        <v>326</v>
      </c>
      <c r="B7" s="318">
        <v>4922105.5999999996</v>
      </c>
      <c r="C7" s="318">
        <v>5027103</v>
      </c>
      <c r="D7" s="318">
        <v>102.1</v>
      </c>
      <c r="E7" s="318">
        <v>4817702.7</v>
      </c>
      <c r="F7" s="318">
        <v>5352253.5999999996</v>
      </c>
      <c r="G7" s="318">
        <v>111.1</v>
      </c>
    </row>
    <row r="8" spans="1:7">
      <c r="A8" s="319" t="s">
        <v>325</v>
      </c>
      <c r="B8" s="318">
        <v>4922105.5999999996</v>
      </c>
      <c r="C8" s="318">
        <v>5027103</v>
      </c>
      <c r="D8" s="318">
        <v>102.1</v>
      </c>
      <c r="E8" s="318">
        <v>4817702.7</v>
      </c>
      <c r="F8" s="318">
        <v>5352253.5999999996</v>
      </c>
      <c r="G8" s="318">
        <v>111.1</v>
      </c>
    </row>
    <row r="9" spans="1:7">
      <c r="A9" s="319" t="s">
        <v>324</v>
      </c>
      <c r="B9" s="318">
        <v>4550686.5</v>
      </c>
      <c r="C9" s="318">
        <v>4555405.9000000004</v>
      </c>
      <c r="D9" s="318">
        <v>100.1</v>
      </c>
      <c r="E9" s="318">
        <v>4456802</v>
      </c>
      <c r="F9" s="318">
        <v>4657829.5</v>
      </c>
      <c r="G9" s="318">
        <v>104.5</v>
      </c>
    </row>
    <row r="10" spans="1:7">
      <c r="A10" s="319" t="s">
        <v>323</v>
      </c>
      <c r="B10" s="318">
        <v>277171.20000000001</v>
      </c>
      <c r="C10" s="318">
        <v>295115.40000000002</v>
      </c>
      <c r="D10" s="321">
        <v>106.5</v>
      </c>
      <c r="E10" s="318">
        <v>272891.40000000002</v>
      </c>
      <c r="F10" s="318">
        <v>319671.59999999998</v>
      </c>
      <c r="G10" s="318">
        <v>117.1</v>
      </c>
    </row>
    <row r="11" spans="1:7" ht="15.75" customHeight="1">
      <c r="A11" s="319" t="s">
        <v>322</v>
      </c>
      <c r="B11" s="323" t="s">
        <v>306</v>
      </c>
      <c r="C11" s="318" t="s">
        <v>306</v>
      </c>
      <c r="D11" s="318" t="s">
        <v>306</v>
      </c>
      <c r="E11" s="323" t="s">
        <v>306</v>
      </c>
      <c r="F11" s="318" t="s">
        <v>306</v>
      </c>
      <c r="G11" s="318" t="s">
        <v>306</v>
      </c>
    </row>
    <row r="12" spans="1:7">
      <c r="A12" s="319" t="s">
        <v>299</v>
      </c>
      <c r="B12" s="318">
        <v>94247.9</v>
      </c>
      <c r="C12" s="318">
        <v>176581.7</v>
      </c>
      <c r="D12" s="318">
        <v>187.4</v>
      </c>
      <c r="E12" s="318">
        <v>88009.3</v>
      </c>
      <c r="F12" s="318">
        <v>374752.5</v>
      </c>
      <c r="G12" s="318">
        <v>425.8</v>
      </c>
    </row>
    <row r="13" spans="1:7">
      <c r="A13" s="319" t="s">
        <v>321</v>
      </c>
      <c r="B13" s="323"/>
      <c r="C13" s="318"/>
      <c r="D13" s="318"/>
      <c r="E13" s="323"/>
      <c r="F13" s="318"/>
      <c r="G13" s="318"/>
    </row>
    <row r="14" spans="1:7">
      <c r="A14" s="319" t="s">
        <v>320</v>
      </c>
      <c r="B14" s="318">
        <v>285438.8</v>
      </c>
      <c r="C14" s="318">
        <v>297698.7</v>
      </c>
      <c r="D14" s="318">
        <v>104.3</v>
      </c>
      <c r="E14" s="318">
        <v>306997.2</v>
      </c>
      <c r="F14" s="318">
        <v>326241.40000000002</v>
      </c>
      <c r="G14" s="318">
        <v>106.3</v>
      </c>
    </row>
    <row r="15" spans="1:7">
      <c r="A15" s="319" t="s">
        <v>319</v>
      </c>
      <c r="B15" s="318">
        <v>217950</v>
      </c>
      <c r="C15" s="318">
        <v>264586.8</v>
      </c>
      <c r="D15" s="318">
        <v>121.4</v>
      </c>
      <c r="E15" s="318">
        <v>258702.2</v>
      </c>
      <c r="F15" s="318">
        <v>287113.3</v>
      </c>
      <c r="G15" s="318">
        <v>111</v>
      </c>
    </row>
    <row r="16" spans="1:7">
      <c r="A16" s="319" t="s">
        <v>318</v>
      </c>
      <c r="B16" s="318">
        <v>67488.800000000003</v>
      </c>
      <c r="C16" s="318">
        <v>33111.9</v>
      </c>
      <c r="D16" s="318">
        <v>49.1</v>
      </c>
      <c r="E16" s="318">
        <v>48295</v>
      </c>
      <c r="F16" s="318">
        <v>39128.1</v>
      </c>
      <c r="G16" s="318">
        <v>81</v>
      </c>
    </row>
    <row r="17" spans="1:7">
      <c r="A17" s="319" t="s">
        <v>317</v>
      </c>
      <c r="B17" s="318">
        <v>57109962.899999999</v>
      </c>
      <c r="C17" s="318">
        <v>58370032.399999999</v>
      </c>
      <c r="D17" s="318">
        <v>102.2</v>
      </c>
      <c r="E17" s="318">
        <v>57018478.100000001</v>
      </c>
      <c r="F17" s="318">
        <v>57748253.299999997</v>
      </c>
      <c r="G17" s="318">
        <v>101.3</v>
      </c>
    </row>
    <row r="18" spans="1:7" ht="15" customHeight="1">
      <c r="A18" s="319" t="s">
        <v>316</v>
      </c>
      <c r="B18" s="323">
        <v>14814089.199999999</v>
      </c>
      <c r="C18" s="318">
        <v>14827620.5</v>
      </c>
      <c r="D18" s="318">
        <v>100.1</v>
      </c>
      <c r="E18" s="323">
        <v>13471855.699999999</v>
      </c>
      <c r="F18" s="318">
        <v>13471855.5</v>
      </c>
      <c r="G18" s="318">
        <v>100</v>
      </c>
    </row>
    <row r="19" spans="1:7" ht="25.5">
      <c r="A19" s="322" t="s">
        <v>315</v>
      </c>
      <c r="B19" s="318">
        <v>3354615</v>
      </c>
      <c r="C19" s="318">
        <v>3037887.6</v>
      </c>
      <c r="D19" s="318">
        <v>90.6</v>
      </c>
      <c r="E19" s="318">
        <v>3793012.2</v>
      </c>
      <c r="F19" s="318">
        <v>4525138.9000000004</v>
      </c>
      <c r="G19" s="318">
        <v>119.3</v>
      </c>
    </row>
    <row r="20" spans="1:7">
      <c r="A20" s="319" t="s">
        <v>314</v>
      </c>
      <c r="B20" s="318">
        <v>38941258.700000003</v>
      </c>
      <c r="C20" s="318">
        <v>40504524.299999997</v>
      </c>
      <c r="D20" s="321">
        <v>104</v>
      </c>
      <c r="E20" s="318">
        <v>39753610.200000003</v>
      </c>
      <c r="F20" s="318">
        <v>39751258.899999999</v>
      </c>
      <c r="G20" s="318">
        <v>100</v>
      </c>
    </row>
    <row r="21" spans="1:7">
      <c r="A21" s="319" t="s">
        <v>313</v>
      </c>
      <c r="B21" s="318">
        <v>1523816.1</v>
      </c>
      <c r="C21" s="318">
        <v>2018861.8</v>
      </c>
      <c r="D21" s="318">
        <v>132.5</v>
      </c>
      <c r="E21" s="318">
        <v>3287083.7</v>
      </c>
      <c r="F21" s="318">
        <v>3873018</v>
      </c>
      <c r="G21" s="318">
        <v>117.8</v>
      </c>
    </row>
    <row r="22" spans="1:7">
      <c r="A22" s="319" t="s">
        <v>312</v>
      </c>
      <c r="B22" s="318">
        <v>231964.5</v>
      </c>
      <c r="C22" s="318">
        <v>270818.7</v>
      </c>
      <c r="D22" s="321">
        <v>116.8</v>
      </c>
      <c r="E22" s="318">
        <v>247868.3</v>
      </c>
      <c r="F22" s="318">
        <v>303704.90000000002</v>
      </c>
      <c r="G22" s="321">
        <v>122.5</v>
      </c>
    </row>
    <row r="23" spans="1:7" ht="15" customHeight="1">
      <c r="A23" s="319" t="s">
        <v>311</v>
      </c>
      <c r="B23" s="323" t="s">
        <v>306</v>
      </c>
      <c r="C23" s="318" t="s">
        <v>306</v>
      </c>
      <c r="D23" s="318" t="s">
        <v>306</v>
      </c>
      <c r="E23" s="323" t="s">
        <v>306</v>
      </c>
      <c r="F23" s="318" t="s">
        <v>306</v>
      </c>
      <c r="G23" s="318" t="s">
        <v>306</v>
      </c>
    </row>
    <row r="24" spans="1:7" ht="25.5">
      <c r="A24" s="322" t="s">
        <v>310</v>
      </c>
      <c r="B24" s="318">
        <v>379095</v>
      </c>
      <c r="C24" s="318">
        <v>414959.8</v>
      </c>
      <c r="D24" s="318">
        <v>109.5</v>
      </c>
      <c r="E24" s="318">
        <v>397705.9</v>
      </c>
      <c r="F24" s="318">
        <v>488419</v>
      </c>
      <c r="G24" s="318">
        <v>122.8</v>
      </c>
    </row>
    <row r="25" spans="1:7">
      <c r="A25" s="319" t="s">
        <v>309</v>
      </c>
      <c r="B25" s="318">
        <v>104380.7</v>
      </c>
      <c r="C25" s="318">
        <v>135545.29999999999</v>
      </c>
      <c r="D25" s="318">
        <v>129.9</v>
      </c>
      <c r="E25" s="318">
        <v>121538.7</v>
      </c>
      <c r="F25" s="318">
        <v>137947.29999999999</v>
      </c>
      <c r="G25" s="318">
        <v>113.5</v>
      </c>
    </row>
    <row r="26" spans="1:7" ht="25.5">
      <c r="A26" s="322" t="s">
        <v>308</v>
      </c>
      <c r="B26" s="318">
        <v>536577.5</v>
      </c>
      <c r="C26" s="318">
        <v>903107.4</v>
      </c>
      <c r="D26" s="318">
        <v>168.3</v>
      </c>
      <c r="E26" s="318">
        <v>2148760</v>
      </c>
      <c r="F26" s="318">
        <v>2392057.5</v>
      </c>
      <c r="G26" s="318">
        <v>111.3</v>
      </c>
    </row>
    <row r="27" spans="1:7" ht="25.5">
      <c r="A27" s="322" t="s">
        <v>307</v>
      </c>
      <c r="B27" s="318">
        <v>1070</v>
      </c>
      <c r="C27" s="318">
        <v>50</v>
      </c>
      <c r="D27" s="318">
        <v>4.7</v>
      </c>
      <c r="E27" s="318" t="s">
        <v>306</v>
      </c>
      <c r="F27" s="318" t="s">
        <v>306</v>
      </c>
      <c r="G27" s="318" t="s">
        <v>306</v>
      </c>
    </row>
    <row r="28" spans="1:7">
      <c r="A28" s="319" t="s">
        <v>305</v>
      </c>
      <c r="B28" s="318">
        <v>17688</v>
      </c>
      <c r="C28" s="318">
        <v>24675.8</v>
      </c>
      <c r="D28" s="318">
        <v>139.5</v>
      </c>
      <c r="E28" s="318">
        <v>15310</v>
      </c>
      <c r="F28" s="318">
        <v>23038.6</v>
      </c>
      <c r="G28" s="318">
        <v>150.5</v>
      </c>
    </row>
    <row r="29" spans="1:7" ht="25.5">
      <c r="A29" s="322" t="s">
        <v>304</v>
      </c>
      <c r="B29" s="318">
        <v>35917</v>
      </c>
      <c r="C29" s="318">
        <v>91485</v>
      </c>
      <c r="D29" s="318">
        <v>254.7</v>
      </c>
      <c r="E29" s="318">
        <v>60925</v>
      </c>
      <c r="F29" s="318">
        <v>201063.3</v>
      </c>
      <c r="G29" s="318">
        <v>330</v>
      </c>
    </row>
    <row r="30" spans="1:7">
      <c r="A30" s="319" t="s">
        <v>303</v>
      </c>
      <c r="B30" s="318">
        <v>20510</v>
      </c>
      <c r="C30" s="318">
        <v>14848.9</v>
      </c>
      <c r="D30" s="318">
        <v>72.400000000000006</v>
      </c>
      <c r="E30" s="318">
        <v>14815</v>
      </c>
      <c r="F30" s="318">
        <v>9099</v>
      </c>
      <c r="G30" s="318">
        <v>61.4</v>
      </c>
    </row>
    <row r="31" spans="1:7">
      <c r="A31" s="319" t="s">
        <v>302</v>
      </c>
      <c r="B31" s="318">
        <v>196613.4</v>
      </c>
      <c r="C31" s="318">
        <v>163370.9</v>
      </c>
      <c r="D31" s="318">
        <v>83.1</v>
      </c>
      <c r="E31" s="318">
        <v>280160.8</v>
      </c>
      <c r="F31" s="318">
        <v>317688.40000000002</v>
      </c>
      <c r="G31" s="318">
        <v>113.4</v>
      </c>
    </row>
    <row r="32" spans="1:7">
      <c r="A32" s="319" t="s">
        <v>301</v>
      </c>
      <c r="B32" s="318">
        <v>305249.3</v>
      </c>
      <c r="C32" s="318">
        <v>329191.40000000002</v>
      </c>
      <c r="D32" s="318">
        <v>107.8</v>
      </c>
      <c r="E32" s="318">
        <v>512622.1</v>
      </c>
      <c r="F32" s="318">
        <v>554204.5</v>
      </c>
      <c r="G32" s="318">
        <v>108.1</v>
      </c>
    </row>
    <row r="33" spans="1:9">
      <c r="A33" s="319" t="s">
        <v>300</v>
      </c>
      <c r="B33" s="318">
        <v>297062.3</v>
      </c>
      <c r="C33" s="318">
        <v>313311.7</v>
      </c>
      <c r="D33" s="318">
        <v>105.5</v>
      </c>
      <c r="E33" s="318">
        <v>303239.8</v>
      </c>
      <c r="F33" s="318">
        <v>389776.6</v>
      </c>
      <c r="G33" s="318">
        <v>128.5</v>
      </c>
    </row>
    <row r="34" spans="1:9">
      <c r="A34" s="319" t="s">
        <v>299</v>
      </c>
      <c r="B34" s="318">
        <v>8187</v>
      </c>
      <c r="C34" s="318">
        <v>15879.7</v>
      </c>
      <c r="D34" s="321">
        <v>194</v>
      </c>
      <c r="E34" s="318">
        <v>209382.3</v>
      </c>
      <c r="F34" s="318">
        <v>164427.9</v>
      </c>
      <c r="G34" s="318">
        <v>78.5</v>
      </c>
    </row>
    <row r="35" spans="1:9">
      <c r="A35" s="319" t="s">
        <v>298</v>
      </c>
      <c r="B35" s="318">
        <v>29925</v>
      </c>
      <c r="C35" s="318">
        <v>13483.2</v>
      </c>
      <c r="D35" s="318">
        <v>45.1</v>
      </c>
      <c r="E35" s="318">
        <v>10400</v>
      </c>
      <c r="F35" s="318">
        <v>34095.4</v>
      </c>
      <c r="G35" s="318">
        <v>327.8</v>
      </c>
    </row>
    <row r="36" spans="1:9">
      <c r="A36" s="319" t="s">
        <v>297</v>
      </c>
      <c r="B36" s="318"/>
      <c r="C36" s="318"/>
      <c r="D36" s="318"/>
      <c r="E36" s="318"/>
      <c r="F36" s="318"/>
      <c r="G36" s="318"/>
    </row>
    <row r="37" spans="1:9">
      <c r="A37" s="319" t="s">
        <v>296</v>
      </c>
      <c r="B37" s="318">
        <v>30432948.399999999</v>
      </c>
      <c r="C37" s="318">
        <v>30044247.5</v>
      </c>
      <c r="D37" s="318">
        <v>98.7</v>
      </c>
      <c r="E37" s="318">
        <v>30570691.399999999</v>
      </c>
      <c r="F37" s="318">
        <v>30202125</v>
      </c>
      <c r="G37" s="318">
        <v>98.8</v>
      </c>
      <c r="I37" s="320"/>
    </row>
    <row r="38" spans="1:9">
      <c r="A38" s="319" t="s">
        <v>295</v>
      </c>
      <c r="B38" s="318">
        <v>3394402.2</v>
      </c>
      <c r="C38" s="318">
        <v>3328245.2</v>
      </c>
      <c r="D38" s="318">
        <v>98.1</v>
      </c>
      <c r="E38" s="318">
        <v>3362826</v>
      </c>
      <c r="F38" s="318">
        <v>3311794.3</v>
      </c>
      <c r="G38" s="318">
        <v>98.5</v>
      </c>
      <c r="I38" s="320"/>
    </row>
    <row r="39" spans="1:9">
      <c r="A39" s="319" t="s">
        <v>294</v>
      </c>
      <c r="B39" s="318">
        <v>12909746.5</v>
      </c>
      <c r="C39" s="318">
        <v>11609211.9</v>
      </c>
      <c r="D39" s="318">
        <v>89.9</v>
      </c>
      <c r="E39" s="318">
        <v>13655367.5</v>
      </c>
      <c r="F39" s="318">
        <v>11171182.4</v>
      </c>
      <c r="G39" s="318">
        <v>81.8</v>
      </c>
    </row>
    <row r="40" spans="1:9">
      <c r="A40" s="319" t="s">
        <v>293</v>
      </c>
      <c r="B40" s="318">
        <v>14508815.5</v>
      </c>
      <c r="C40" s="318">
        <v>12902148.5</v>
      </c>
      <c r="D40" s="318">
        <v>88.9</v>
      </c>
      <c r="E40" s="318">
        <v>15045056.699999999</v>
      </c>
      <c r="F40" s="318">
        <v>13976802.6</v>
      </c>
      <c r="G40" s="318">
        <v>92.9</v>
      </c>
    </row>
    <row r="41" spans="1:9">
      <c r="A41" s="319" t="s">
        <v>292</v>
      </c>
      <c r="B41" s="318">
        <v>6846040.2000000002</v>
      </c>
      <c r="C41" s="318">
        <v>4256214.9000000004</v>
      </c>
      <c r="D41" s="318">
        <v>62.2</v>
      </c>
      <c r="E41" s="318">
        <v>3726837.8</v>
      </c>
      <c r="F41" s="318">
        <v>2243425.1</v>
      </c>
      <c r="G41" s="318">
        <v>60.2</v>
      </c>
    </row>
    <row r="42" spans="1:9" ht="15.75" thickBot="1">
      <c r="A42" s="317" t="s">
        <v>291</v>
      </c>
      <c r="B42" s="316">
        <v>68091952.799999997</v>
      </c>
      <c r="C42" s="316">
        <v>62140068</v>
      </c>
      <c r="D42" s="316">
        <v>91.3</v>
      </c>
      <c r="E42" s="316">
        <v>66360779.399999999</v>
      </c>
      <c r="F42" s="316">
        <v>60905329.399999999</v>
      </c>
      <c r="G42" s="316">
        <v>91.8</v>
      </c>
    </row>
  </sheetData>
  <mergeCells count="4">
    <mergeCell ref="A1:G1"/>
    <mergeCell ref="A2:A3"/>
    <mergeCell ref="B2:D2"/>
    <mergeCell ref="E2:G2"/>
  </mergeCells>
  <pageMargins left="0.28000000000000003" right="0" top="0.3" bottom="0" header="0.3" footer="0.3"/>
  <pageSetup paperSize="9" scale="87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5" sqref="E5"/>
    </sheetView>
  </sheetViews>
  <sheetFormatPr defaultRowHeight="15" customHeight="1"/>
  <cols>
    <col min="1" max="1" width="25.42578125" style="2" customWidth="1"/>
    <col min="2" max="2" width="15.7109375" style="328" customWidth="1"/>
    <col min="3" max="3" width="16.5703125" style="328" customWidth="1"/>
    <col min="4" max="4" width="15.85546875" style="328" customWidth="1"/>
    <col min="5" max="5" width="16" style="328" customWidth="1"/>
    <col min="6" max="16384" width="9.140625" style="2"/>
  </cols>
  <sheetData>
    <row r="1" spans="1:5" ht="15" customHeight="1" thickBot="1">
      <c r="A1" s="499" t="s">
        <v>354</v>
      </c>
      <c r="B1" s="499"/>
      <c r="C1" s="499"/>
      <c r="D1" s="499"/>
      <c r="E1" s="499"/>
    </row>
    <row r="2" spans="1:5" ht="15" customHeight="1">
      <c r="A2" s="339" t="s">
        <v>353</v>
      </c>
      <c r="B2" s="340">
        <v>2014</v>
      </c>
      <c r="C2" s="340">
        <v>2015</v>
      </c>
      <c r="D2" s="340">
        <v>2016</v>
      </c>
      <c r="E2" s="339">
        <v>2017</v>
      </c>
    </row>
    <row r="3" spans="1:5" ht="15" customHeight="1">
      <c r="A3" s="338" t="s">
        <v>352</v>
      </c>
      <c r="B3" s="324">
        <v>7652534</v>
      </c>
      <c r="C3" s="324">
        <v>11101713</v>
      </c>
      <c r="D3" s="324">
        <v>8845739</v>
      </c>
      <c r="E3" s="324">
        <v>11556556.1</v>
      </c>
    </row>
    <row r="4" spans="1:5" ht="15" customHeight="1">
      <c r="A4" s="319" t="s">
        <v>351</v>
      </c>
      <c r="B4" s="323">
        <v>102558.6</v>
      </c>
      <c r="C4" s="336">
        <v>130353.09999999999</v>
      </c>
      <c r="D4" s="336">
        <v>99519</v>
      </c>
      <c r="E4" s="335">
        <v>143172.4</v>
      </c>
    </row>
    <row r="5" spans="1:5" ht="15" customHeight="1">
      <c r="A5" s="319" t="s">
        <v>350</v>
      </c>
      <c r="B5" s="323">
        <v>109275.3</v>
      </c>
      <c r="C5" s="336">
        <v>97827.6</v>
      </c>
      <c r="D5" s="336">
        <v>132063</v>
      </c>
      <c r="E5" s="337">
        <v>140419.79999999999</v>
      </c>
    </row>
    <row r="6" spans="1:5" ht="15" customHeight="1">
      <c r="A6" s="319" t="s">
        <v>349</v>
      </c>
      <c r="B6" s="323">
        <v>151268.1</v>
      </c>
      <c r="C6" s="336">
        <v>127848.20000000001</v>
      </c>
      <c r="D6" s="336">
        <v>146893</v>
      </c>
      <c r="E6" s="335">
        <v>174411.9</v>
      </c>
    </row>
    <row r="7" spans="1:5" ht="15" customHeight="1">
      <c r="A7" s="319" t="s">
        <v>9</v>
      </c>
      <c r="B7" s="323">
        <v>165423.9</v>
      </c>
      <c r="C7" s="336">
        <v>130357.8</v>
      </c>
      <c r="D7" s="336">
        <v>148174</v>
      </c>
      <c r="E7" s="337">
        <v>157187.5</v>
      </c>
    </row>
    <row r="8" spans="1:5" ht="15" customHeight="1">
      <c r="A8" s="319" t="s">
        <v>348</v>
      </c>
      <c r="B8" s="323">
        <v>161005.59999999998</v>
      </c>
      <c r="C8" s="336">
        <v>180468.8</v>
      </c>
      <c r="D8" s="336">
        <v>215892</v>
      </c>
      <c r="E8" s="337">
        <v>494266.8</v>
      </c>
    </row>
    <row r="9" spans="1:5" ht="15" customHeight="1">
      <c r="A9" s="319" t="s">
        <v>347</v>
      </c>
      <c r="B9" s="323">
        <v>211267.9</v>
      </c>
      <c r="C9" s="336">
        <v>159360.19999999998</v>
      </c>
      <c r="D9" s="336">
        <v>259811</v>
      </c>
      <c r="E9" s="335">
        <v>378924.79999999999</v>
      </c>
    </row>
    <row r="10" spans="1:5" ht="15" customHeight="1">
      <c r="A10" s="319" t="s">
        <v>346</v>
      </c>
      <c r="B10" s="318">
        <v>179892.8</v>
      </c>
      <c r="C10" s="336">
        <v>170395.69999999998</v>
      </c>
      <c r="D10" s="336">
        <v>186865</v>
      </c>
      <c r="E10" s="337">
        <v>221807.2</v>
      </c>
    </row>
    <row r="11" spans="1:5" ht="15" customHeight="1">
      <c r="A11" s="319" t="s">
        <v>13</v>
      </c>
      <c r="B11" s="323">
        <v>168531.8</v>
      </c>
      <c r="C11" s="336">
        <v>159251.69999999998</v>
      </c>
      <c r="D11" s="336">
        <v>144463</v>
      </c>
      <c r="E11" s="337">
        <v>178486.9</v>
      </c>
    </row>
    <row r="12" spans="1:5" ht="15" customHeight="1">
      <c r="A12" s="319" t="s">
        <v>14</v>
      </c>
      <c r="B12" s="323">
        <v>197696.69999999998</v>
      </c>
      <c r="C12" s="336">
        <v>186599.6</v>
      </c>
      <c r="D12" s="336">
        <v>213753</v>
      </c>
      <c r="E12" s="337">
        <v>212073.1</v>
      </c>
    </row>
    <row r="13" spans="1:5" ht="15" customHeight="1">
      <c r="A13" s="319" t="s">
        <v>345</v>
      </c>
      <c r="B13" s="323">
        <v>120693.8</v>
      </c>
      <c r="C13" s="336">
        <v>299488.69999999995</v>
      </c>
      <c r="D13" s="336">
        <v>582919</v>
      </c>
      <c r="E13" s="335">
        <v>967707.3</v>
      </c>
    </row>
    <row r="14" spans="1:5" ht="15" customHeight="1">
      <c r="A14" s="319" t="s">
        <v>344</v>
      </c>
      <c r="B14" s="318">
        <v>144157.9</v>
      </c>
      <c r="C14" s="336">
        <v>151167.69999999998</v>
      </c>
      <c r="D14" s="336">
        <v>161019</v>
      </c>
      <c r="E14" s="337">
        <v>193668.3</v>
      </c>
    </row>
    <row r="15" spans="1:5" ht="15" customHeight="1">
      <c r="A15" s="319" t="s">
        <v>343</v>
      </c>
      <c r="B15" s="318">
        <v>120693.8</v>
      </c>
      <c r="C15" s="336">
        <v>124367.1</v>
      </c>
      <c r="D15" s="336">
        <v>137299</v>
      </c>
      <c r="E15" s="337">
        <v>174030.8</v>
      </c>
    </row>
    <row r="16" spans="1:5" ht="15" customHeight="1">
      <c r="A16" s="319" t="s">
        <v>18</v>
      </c>
      <c r="B16" s="318">
        <v>151364</v>
      </c>
      <c r="C16" s="336">
        <v>148697.90000000002</v>
      </c>
      <c r="D16" s="336">
        <v>134006</v>
      </c>
      <c r="E16" s="335">
        <v>175272</v>
      </c>
    </row>
    <row r="17" spans="1:5" ht="15" customHeight="1">
      <c r="A17" s="319" t="s">
        <v>342</v>
      </c>
      <c r="B17" s="318">
        <v>153007.1</v>
      </c>
      <c r="C17" s="336">
        <v>149090</v>
      </c>
      <c r="D17" s="336">
        <v>147397</v>
      </c>
      <c r="E17" s="335">
        <v>160242.9</v>
      </c>
    </row>
    <row r="18" spans="1:5" ht="15" customHeight="1">
      <c r="A18" s="319" t="s">
        <v>341</v>
      </c>
      <c r="B18" s="323">
        <v>124069.6</v>
      </c>
      <c r="C18" s="336">
        <v>134082</v>
      </c>
      <c r="D18" s="336">
        <v>108657</v>
      </c>
      <c r="E18" s="335">
        <v>121947.3</v>
      </c>
    </row>
    <row r="19" spans="1:5" ht="15" customHeight="1">
      <c r="A19" s="319" t="s">
        <v>340</v>
      </c>
      <c r="B19" s="318">
        <v>189899.9</v>
      </c>
      <c r="C19" s="336">
        <v>205197.5</v>
      </c>
      <c r="D19" s="336">
        <v>215841</v>
      </c>
      <c r="E19" s="337">
        <v>285289.7</v>
      </c>
    </row>
    <row r="20" spans="1:5" ht="15" customHeight="1">
      <c r="A20" s="319" t="s">
        <v>339</v>
      </c>
      <c r="B20" s="318">
        <v>103861.5</v>
      </c>
      <c r="C20" s="336">
        <v>110450.7</v>
      </c>
      <c r="D20" s="336">
        <v>105240</v>
      </c>
      <c r="E20" s="337">
        <v>306649.40000000002</v>
      </c>
    </row>
    <row r="21" spans="1:5" ht="15" customHeight="1">
      <c r="A21" s="319" t="s">
        <v>23</v>
      </c>
      <c r="B21" s="318">
        <v>199028.40000000002</v>
      </c>
      <c r="C21" s="336">
        <v>178040.4</v>
      </c>
      <c r="D21" s="336">
        <v>248129</v>
      </c>
      <c r="E21" s="335">
        <v>318925.09999999998</v>
      </c>
    </row>
    <row r="22" spans="1:5" ht="15" customHeight="1">
      <c r="A22" s="319" t="s">
        <v>338</v>
      </c>
      <c r="B22" s="323">
        <v>125226.5</v>
      </c>
      <c r="C22" s="336">
        <v>137931.5</v>
      </c>
      <c r="D22" s="336">
        <v>131108</v>
      </c>
      <c r="E22" s="337">
        <v>361147.9</v>
      </c>
    </row>
    <row r="23" spans="1:5" ht="15" customHeight="1">
      <c r="A23" s="319" t="s">
        <v>337</v>
      </c>
      <c r="B23" s="323">
        <v>139964.1</v>
      </c>
      <c r="C23" s="336">
        <v>128922.9</v>
      </c>
      <c r="D23" s="336">
        <v>134407</v>
      </c>
      <c r="E23" s="335">
        <v>141554.70000000001</v>
      </c>
    </row>
    <row r="24" spans="1:5" ht="15" customHeight="1">
      <c r="A24" s="319" t="s">
        <v>26</v>
      </c>
      <c r="B24" s="323">
        <v>181485.7</v>
      </c>
      <c r="C24" s="336">
        <v>221335.8</v>
      </c>
      <c r="D24" s="336">
        <v>203130</v>
      </c>
      <c r="E24" s="335">
        <v>231838.4</v>
      </c>
    </row>
    <row r="25" spans="1:5" ht="15" customHeight="1">
      <c r="A25" s="319" t="s">
        <v>336</v>
      </c>
      <c r="B25" s="318">
        <v>418983.6</v>
      </c>
      <c r="C25" s="336">
        <v>315726.5</v>
      </c>
      <c r="D25" s="336">
        <v>380209</v>
      </c>
      <c r="E25" s="337">
        <v>691601.2</v>
      </c>
    </row>
    <row r="26" spans="1:5" ht="15" customHeight="1">
      <c r="A26" s="319" t="s">
        <v>28</v>
      </c>
      <c r="B26" s="318">
        <v>126774.9</v>
      </c>
      <c r="C26" s="336">
        <v>133123.29999999999</v>
      </c>
      <c r="D26" s="336">
        <v>131102</v>
      </c>
      <c r="E26" s="335">
        <v>478774.1</v>
      </c>
    </row>
    <row r="27" spans="1:5" ht="15" customHeight="1">
      <c r="A27" s="319" t="s">
        <v>29</v>
      </c>
      <c r="B27" s="318">
        <v>93584.599999999991</v>
      </c>
      <c r="C27" s="336">
        <v>94149.5</v>
      </c>
      <c r="D27" s="336">
        <v>89669</v>
      </c>
      <c r="E27" s="335">
        <v>94352.8</v>
      </c>
    </row>
    <row r="28" spans="1:5" ht="15" customHeight="1" thickBot="1">
      <c r="A28" s="334" t="s">
        <v>335</v>
      </c>
      <c r="B28" s="333">
        <v>3812817.9</v>
      </c>
      <c r="C28" s="332">
        <v>7227478.7999999998</v>
      </c>
      <c r="D28" s="332">
        <v>4388174</v>
      </c>
      <c r="E28" s="331">
        <v>4752803.8</v>
      </c>
    </row>
    <row r="29" spans="1:5" ht="15" customHeight="1">
      <c r="E29" s="329"/>
    </row>
    <row r="30" spans="1:5" ht="15" customHeight="1">
      <c r="D30" s="330"/>
      <c r="E30" s="330"/>
    </row>
    <row r="31" spans="1:5" ht="15" customHeight="1">
      <c r="E31" s="329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" sqref="E5"/>
    </sheetView>
  </sheetViews>
  <sheetFormatPr defaultRowHeight="12"/>
  <cols>
    <col min="1" max="1" width="14.5703125" style="341" customWidth="1"/>
    <col min="2" max="3" width="8.7109375" style="341" customWidth="1"/>
    <col min="4" max="5" width="8.28515625" style="341" bestFit="1" customWidth="1"/>
    <col min="6" max="13" width="7.5703125" style="341" customWidth="1"/>
    <col min="14" max="14" width="7.85546875" style="341" bestFit="1" customWidth="1"/>
    <col min="15" max="15" width="7.140625" style="341" customWidth="1"/>
    <col min="16" max="18" width="7.5703125" style="341" customWidth="1"/>
    <col min="19" max="19" width="35.85546875" style="341" customWidth="1"/>
    <col min="20" max="20" width="13.5703125" style="341" customWidth="1"/>
    <col min="21" max="16384" width="9.140625" style="341"/>
  </cols>
  <sheetData>
    <row r="1" spans="1:20" ht="28.5" customHeight="1" thickBot="1">
      <c r="A1" s="501" t="s">
        <v>371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</row>
    <row r="2" spans="1:20" ht="15" customHeight="1">
      <c r="A2" s="502" t="s">
        <v>353</v>
      </c>
      <c r="B2" s="504" t="s">
        <v>370</v>
      </c>
      <c r="C2" s="504"/>
      <c r="D2" s="504" t="s">
        <v>369</v>
      </c>
      <c r="E2" s="504"/>
      <c r="F2" s="500" t="s">
        <v>34</v>
      </c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</row>
    <row r="3" spans="1:20" ht="33.75">
      <c r="A3" s="503"/>
      <c r="B3" s="363">
        <v>2016</v>
      </c>
      <c r="C3" s="363">
        <v>2017</v>
      </c>
      <c r="D3" s="363">
        <v>2016</v>
      </c>
      <c r="E3" s="363">
        <v>2017</v>
      </c>
      <c r="F3" s="363" t="s">
        <v>368</v>
      </c>
      <c r="G3" s="363" t="s">
        <v>367</v>
      </c>
      <c r="H3" s="363" t="s">
        <v>366</v>
      </c>
      <c r="I3" s="363" t="s">
        <v>365</v>
      </c>
      <c r="J3" s="363" t="s">
        <v>364</v>
      </c>
      <c r="K3" s="363" t="s">
        <v>363</v>
      </c>
      <c r="L3" s="363" t="s">
        <v>362</v>
      </c>
      <c r="M3" s="364" t="s">
        <v>361</v>
      </c>
      <c r="N3" s="363" t="s">
        <v>360</v>
      </c>
      <c r="O3" s="363" t="s">
        <v>359</v>
      </c>
      <c r="P3" s="364" t="s">
        <v>358</v>
      </c>
      <c r="Q3" s="363" t="s">
        <v>357</v>
      </c>
      <c r="R3" s="362" t="s">
        <v>356</v>
      </c>
    </row>
    <row r="4" spans="1:20" ht="15" customHeight="1">
      <c r="A4" s="360" t="s">
        <v>352</v>
      </c>
      <c r="B4" s="361">
        <v>174950</v>
      </c>
      <c r="C4" s="361">
        <v>3579337.5</v>
      </c>
      <c r="D4" s="359">
        <v>1007914.2</v>
      </c>
      <c r="E4" s="359">
        <v>535028.1</v>
      </c>
      <c r="F4" s="360">
        <v>107077.8</v>
      </c>
      <c r="G4" s="360">
        <v>48223.6</v>
      </c>
      <c r="H4" s="360">
        <v>9197.7999999999993</v>
      </c>
      <c r="I4" s="359">
        <v>38886.1</v>
      </c>
      <c r="J4" s="360">
        <v>42143.8</v>
      </c>
      <c r="K4" s="360">
        <v>3078.1</v>
      </c>
      <c r="L4" s="360">
        <v>97.5</v>
      </c>
      <c r="M4" s="359">
        <v>150.9</v>
      </c>
      <c r="N4" s="360">
        <v>26625.8</v>
      </c>
      <c r="O4" s="360">
        <v>53079.4</v>
      </c>
      <c r="P4" s="359">
        <v>27272.799999999999</v>
      </c>
      <c r="Q4" s="359">
        <v>172489.7</v>
      </c>
      <c r="R4" s="359">
        <v>6704.8</v>
      </c>
      <c r="S4" s="358"/>
      <c r="T4" s="343"/>
    </row>
    <row r="5" spans="1:20" ht="15" customHeight="1">
      <c r="A5" s="354" t="s">
        <v>351</v>
      </c>
      <c r="B5" s="353">
        <v>3312.7</v>
      </c>
      <c r="C5" s="353">
        <v>310648.40000000002</v>
      </c>
      <c r="D5" s="354">
        <v>24645.599999999999</v>
      </c>
      <c r="E5" s="354">
        <v>24778.6</v>
      </c>
      <c r="F5" s="354">
        <v>4533.8999999999996</v>
      </c>
      <c r="G5" s="354">
        <v>2182.1999999999998</v>
      </c>
      <c r="H5" s="355">
        <v>442.5</v>
      </c>
      <c r="I5" s="355">
        <v>6882.8</v>
      </c>
      <c r="J5" s="355">
        <v>3012.6</v>
      </c>
      <c r="K5" s="353" t="s">
        <v>306</v>
      </c>
      <c r="L5" s="353" t="s">
        <v>306</v>
      </c>
      <c r="M5" s="352" t="s">
        <v>306</v>
      </c>
      <c r="N5" s="353" t="s">
        <v>306</v>
      </c>
      <c r="O5" s="354">
        <v>1359.5</v>
      </c>
      <c r="P5" s="354">
        <v>3198.6</v>
      </c>
      <c r="Q5" s="354">
        <v>3166.5</v>
      </c>
      <c r="R5" s="357" t="s">
        <v>306</v>
      </c>
      <c r="S5"/>
      <c r="T5" s="356"/>
    </row>
    <row r="6" spans="1:20" ht="15" customHeight="1">
      <c r="A6" s="354" t="s">
        <v>350</v>
      </c>
      <c r="B6" s="352">
        <v>1313.1</v>
      </c>
      <c r="C6" s="352">
        <v>1665.7</v>
      </c>
      <c r="D6" s="355">
        <v>31192.9</v>
      </c>
      <c r="E6" s="355">
        <v>14860.4</v>
      </c>
      <c r="F6" s="354">
        <v>4095.7</v>
      </c>
      <c r="G6" s="354">
        <v>1959.9</v>
      </c>
      <c r="H6" s="353" t="s">
        <v>306</v>
      </c>
      <c r="I6" s="353">
        <v>1570</v>
      </c>
      <c r="J6" s="354">
        <v>1487.2</v>
      </c>
      <c r="K6" s="352" t="s">
        <v>306</v>
      </c>
      <c r="L6" s="352" t="s">
        <v>306</v>
      </c>
      <c r="M6" s="352" t="s">
        <v>306</v>
      </c>
      <c r="N6" s="353" t="s">
        <v>306</v>
      </c>
      <c r="O6" s="355">
        <v>437.6</v>
      </c>
      <c r="P6" s="355">
        <v>2459.1999999999998</v>
      </c>
      <c r="Q6" s="355">
        <v>2850.8</v>
      </c>
      <c r="R6" s="352" t="s">
        <v>306</v>
      </c>
      <c r="S6"/>
      <c r="T6" s="356"/>
    </row>
    <row r="7" spans="1:20" ht="15" customHeight="1">
      <c r="A7" s="354" t="s">
        <v>349</v>
      </c>
      <c r="B7" s="352">
        <v>1507.6</v>
      </c>
      <c r="C7" s="352">
        <v>212362.7</v>
      </c>
      <c r="D7" s="355">
        <v>21030</v>
      </c>
      <c r="E7" s="355">
        <v>7740.6</v>
      </c>
      <c r="F7" s="352" t="s">
        <v>306</v>
      </c>
      <c r="G7" s="353" t="s">
        <v>306</v>
      </c>
      <c r="H7" s="352" t="s">
        <v>306</v>
      </c>
      <c r="I7" s="352" t="s">
        <v>306</v>
      </c>
      <c r="J7" s="352">
        <v>914.6</v>
      </c>
      <c r="K7" s="352" t="s">
        <v>306</v>
      </c>
      <c r="L7" s="352" t="s">
        <v>306</v>
      </c>
      <c r="M7" s="352" t="s">
        <v>306</v>
      </c>
      <c r="N7" s="352">
        <v>361.8</v>
      </c>
      <c r="O7" s="352">
        <v>3553.5</v>
      </c>
      <c r="P7" s="352" t="s">
        <v>306</v>
      </c>
      <c r="Q7" s="353">
        <v>2910.7</v>
      </c>
      <c r="R7" s="352" t="s">
        <v>306</v>
      </c>
      <c r="S7"/>
      <c r="T7" s="356"/>
    </row>
    <row r="8" spans="1:20" ht="15" customHeight="1">
      <c r="A8" s="354" t="s">
        <v>9</v>
      </c>
      <c r="B8" s="353">
        <v>4890</v>
      </c>
      <c r="C8" s="353">
        <v>186918.2</v>
      </c>
      <c r="D8" s="353">
        <v>6021.5</v>
      </c>
      <c r="E8" s="353">
        <v>13570.6</v>
      </c>
      <c r="F8" s="353">
        <v>926</v>
      </c>
      <c r="G8" s="352">
        <v>1685.4</v>
      </c>
      <c r="H8" s="352" t="s">
        <v>306</v>
      </c>
      <c r="I8" s="353" t="s">
        <v>306</v>
      </c>
      <c r="J8" s="353">
        <v>336</v>
      </c>
      <c r="K8" s="353" t="s">
        <v>306</v>
      </c>
      <c r="L8" s="353" t="s">
        <v>306</v>
      </c>
      <c r="M8" s="353" t="s">
        <v>306</v>
      </c>
      <c r="N8" s="353">
        <v>4623.2</v>
      </c>
      <c r="O8" s="353">
        <v>6000</v>
      </c>
      <c r="P8" s="353" t="s">
        <v>306</v>
      </c>
      <c r="Q8" s="353" t="s">
        <v>306</v>
      </c>
      <c r="R8" s="353" t="s">
        <v>306</v>
      </c>
      <c r="S8"/>
      <c r="T8" s="356"/>
    </row>
    <row r="9" spans="1:20" ht="15" customHeight="1">
      <c r="A9" s="354" t="s">
        <v>348</v>
      </c>
      <c r="B9" s="353">
        <v>7458</v>
      </c>
      <c r="C9" s="353">
        <v>279251.8</v>
      </c>
      <c r="D9" s="355">
        <v>44101.3</v>
      </c>
      <c r="E9" s="355">
        <v>17938.099999999999</v>
      </c>
      <c r="F9" s="352" t="s">
        <v>306</v>
      </c>
      <c r="G9" s="353">
        <v>109</v>
      </c>
      <c r="H9" s="353" t="s">
        <v>306</v>
      </c>
      <c r="I9" s="353" t="s">
        <v>306</v>
      </c>
      <c r="J9" s="353">
        <v>2738.4</v>
      </c>
      <c r="K9" s="353" t="s">
        <v>306</v>
      </c>
      <c r="L9" s="352">
        <v>15</v>
      </c>
      <c r="M9" s="352" t="s">
        <v>306</v>
      </c>
      <c r="N9" s="352">
        <v>7886.1</v>
      </c>
      <c r="O9" s="352" t="s">
        <v>306</v>
      </c>
      <c r="P9" s="352">
        <v>6799.8</v>
      </c>
      <c r="Q9" s="352">
        <v>389.8</v>
      </c>
      <c r="R9" s="352" t="s">
        <v>306</v>
      </c>
      <c r="S9"/>
      <c r="T9" s="356"/>
    </row>
    <row r="10" spans="1:20" ht="15" customHeight="1">
      <c r="A10" s="354" t="s">
        <v>347</v>
      </c>
      <c r="B10" s="352">
        <v>12008.1</v>
      </c>
      <c r="C10" s="352">
        <v>264700.79999999999</v>
      </c>
      <c r="D10" s="355">
        <v>16985.400000000001</v>
      </c>
      <c r="E10" s="355">
        <v>27431.4</v>
      </c>
      <c r="F10" s="353">
        <v>128.9</v>
      </c>
      <c r="G10" s="355">
        <v>33</v>
      </c>
      <c r="H10" s="352" t="s">
        <v>306</v>
      </c>
      <c r="I10" s="353">
        <v>1847.7</v>
      </c>
      <c r="J10" s="354">
        <v>3847.5</v>
      </c>
      <c r="K10" s="353" t="s">
        <v>306</v>
      </c>
      <c r="L10" s="352" t="s">
        <v>306</v>
      </c>
      <c r="M10" s="352" t="s">
        <v>306</v>
      </c>
      <c r="N10" s="353">
        <v>7496.5</v>
      </c>
      <c r="O10" s="353">
        <v>5606.4</v>
      </c>
      <c r="P10" s="352" t="s">
        <v>306</v>
      </c>
      <c r="Q10" s="355">
        <v>7428</v>
      </c>
      <c r="R10" s="352">
        <v>1043.4000000000001</v>
      </c>
      <c r="S10"/>
      <c r="T10" s="356"/>
    </row>
    <row r="11" spans="1:20" ht="15" customHeight="1">
      <c r="A11" s="354" t="s">
        <v>346</v>
      </c>
      <c r="B11" s="353" t="s">
        <v>306</v>
      </c>
      <c r="C11" s="353">
        <v>199751</v>
      </c>
      <c r="D11" s="354">
        <v>11466.9</v>
      </c>
      <c r="E11" s="354">
        <v>10477.700000000001</v>
      </c>
      <c r="F11" s="353">
        <v>3195.2</v>
      </c>
      <c r="G11" s="353" t="s">
        <v>306</v>
      </c>
      <c r="H11" s="353" t="s">
        <v>306</v>
      </c>
      <c r="I11" s="352">
        <v>1095.4000000000001</v>
      </c>
      <c r="J11" s="352">
        <v>640.9</v>
      </c>
      <c r="K11" s="352" t="s">
        <v>306</v>
      </c>
      <c r="L11" s="352" t="s">
        <v>306</v>
      </c>
      <c r="M11" s="353">
        <v>150.9</v>
      </c>
      <c r="N11" s="352" t="s">
        <v>306</v>
      </c>
      <c r="O11" s="352" t="s">
        <v>306</v>
      </c>
      <c r="P11" s="352" t="s">
        <v>306</v>
      </c>
      <c r="Q11" s="353">
        <v>2000</v>
      </c>
      <c r="R11" s="352">
        <v>3395.3</v>
      </c>
      <c r="S11"/>
      <c r="T11" s="356"/>
    </row>
    <row r="12" spans="1:20" ht="15" customHeight="1">
      <c r="A12" s="354" t="s">
        <v>13</v>
      </c>
      <c r="B12" s="352" t="s">
        <v>306</v>
      </c>
      <c r="C12" s="352">
        <v>211148.7</v>
      </c>
      <c r="D12" s="354">
        <v>23616.6</v>
      </c>
      <c r="E12" s="354">
        <v>14954.6</v>
      </c>
      <c r="F12" s="353" t="s">
        <v>306</v>
      </c>
      <c r="G12" s="352" t="s">
        <v>306</v>
      </c>
      <c r="H12" s="353" t="s">
        <v>306</v>
      </c>
      <c r="I12" s="352" t="s">
        <v>306</v>
      </c>
      <c r="J12" s="352" t="s">
        <v>306</v>
      </c>
      <c r="K12" s="352" t="s">
        <v>306</v>
      </c>
      <c r="L12" s="352" t="s">
        <v>306</v>
      </c>
      <c r="M12" s="352" t="s">
        <v>306</v>
      </c>
      <c r="N12" s="352" t="s">
        <v>306</v>
      </c>
      <c r="O12" s="354">
        <v>1952.7</v>
      </c>
      <c r="P12" s="352" t="s">
        <v>306</v>
      </c>
      <c r="Q12" s="354">
        <v>13001.9</v>
      </c>
      <c r="R12" s="352" t="s">
        <v>306</v>
      </c>
      <c r="S12"/>
      <c r="T12" s="356"/>
    </row>
    <row r="13" spans="1:20" ht="15" customHeight="1">
      <c r="A13" s="354" t="s">
        <v>14</v>
      </c>
      <c r="B13" s="352">
        <v>534.20000000000005</v>
      </c>
      <c r="C13" s="353">
        <v>990</v>
      </c>
      <c r="D13" s="354">
        <v>10872.7</v>
      </c>
      <c r="E13" s="354">
        <v>6857.4</v>
      </c>
      <c r="F13" s="355">
        <v>768.1</v>
      </c>
      <c r="G13" s="352" t="s">
        <v>306</v>
      </c>
      <c r="H13" s="353" t="s">
        <v>306</v>
      </c>
      <c r="I13" s="352" t="s">
        <v>306</v>
      </c>
      <c r="J13" s="354">
        <v>3743.5</v>
      </c>
      <c r="K13" s="352" t="s">
        <v>306</v>
      </c>
      <c r="L13" s="352" t="s">
        <v>306</v>
      </c>
      <c r="M13" s="352" t="s">
        <v>306</v>
      </c>
      <c r="N13" s="353">
        <v>1724.7</v>
      </c>
      <c r="O13" s="353">
        <v>517</v>
      </c>
      <c r="P13" s="353" t="s">
        <v>306</v>
      </c>
      <c r="Q13" s="355">
        <v>104.1</v>
      </c>
      <c r="R13" s="352" t="s">
        <v>306</v>
      </c>
      <c r="S13"/>
      <c r="T13" s="356"/>
    </row>
    <row r="14" spans="1:20" ht="15" customHeight="1">
      <c r="A14" s="354" t="s">
        <v>345</v>
      </c>
      <c r="B14" s="352">
        <v>12000.8</v>
      </c>
      <c r="C14" s="352">
        <v>11194.4</v>
      </c>
      <c r="D14" s="355">
        <v>44162.6</v>
      </c>
      <c r="E14" s="355">
        <v>8465.2999999999993</v>
      </c>
      <c r="F14" s="353" t="s">
        <v>306</v>
      </c>
      <c r="G14" s="353">
        <v>6662</v>
      </c>
      <c r="H14" s="352" t="s">
        <v>306</v>
      </c>
      <c r="I14" s="352" t="s">
        <v>306</v>
      </c>
      <c r="J14" s="352">
        <v>389.6</v>
      </c>
      <c r="K14" s="352" t="s">
        <v>306</v>
      </c>
      <c r="L14" s="352" t="s">
        <v>306</v>
      </c>
      <c r="M14" s="353" t="s">
        <v>306</v>
      </c>
      <c r="N14" s="352" t="s">
        <v>306</v>
      </c>
      <c r="O14" s="353">
        <v>1413.7</v>
      </c>
      <c r="P14" s="352" t="s">
        <v>306</v>
      </c>
      <c r="Q14" s="352" t="s">
        <v>306</v>
      </c>
      <c r="R14" s="352" t="s">
        <v>306</v>
      </c>
      <c r="S14"/>
      <c r="T14" s="356"/>
    </row>
    <row r="15" spans="1:20" ht="15" customHeight="1">
      <c r="A15" s="354" t="s">
        <v>344</v>
      </c>
      <c r="B15" s="352">
        <v>524.4</v>
      </c>
      <c r="C15" s="352">
        <v>240065.7</v>
      </c>
      <c r="D15" s="355">
        <v>34201</v>
      </c>
      <c r="E15" s="355">
        <v>24388.9</v>
      </c>
      <c r="F15" s="353">
        <v>3070.2</v>
      </c>
      <c r="G15" s="352">
        <v>10737.4</v>
      </c>
      <c r="H15" s="352" t="s">
        <v>306</v>
      </c>
      <c r="I15" s="353" t="s">
        <v>306</v>
      </c>
      <c r="J15" s="353">
        <v>1507</v>
      </c>
      <c r="K15" s="353">
        <v>42</v>
      </c>
      <c r="L15" s="353">
        <v>100.8</v>
      </c>
      <c r="M15" s="352" t="s">
        <v>306</v>
      </c>
      <c r="N15" s="352" t="s">
        <v>306</v>
      </c>
      <c r="O15" s="353">
        <v>1498.6</v>
      </c>
      <c r="P15" s="353">
        <v>3716.9</v>
      </c>
      <c r="Q15" s="353">
        <v>3716</v>
      </c>
      <c r="R15" s="352" t="s">
        <v>306</v>
      </c>
      <c r="S15"/>
      <c r="T15" s="351"/>
    </row>
    <row r="16" spans="1:20" ht="15" customHeight="1">
      <c r="A16" s="354" t="s">
        <v>343</v>
      </c>
      <c r="B16" s="352">
        <v>376.1</v>
      </c>
      <c r="C16" s="352">
        <v>225592.7</v>
      </c>
      <c r="D16" s="355">
        <v>27998.7</v>
      </c>
      <c r="E16" s="355">
        <v>19462.400000000001</v>
      </c>
      <c r="F16" s="352">
        <v>2486.6</v>
      </c>
      <c r="G16" s="353">
        <v>704.3</v>
      </c>
      <c r="H16" s="353" t="s">
        <v>306</v>
      </c>
      <c r="I16" s="353" t="s">
        <v>306</v>
      </c>
      <c r="J16" s="353">
        <v>3705</v>
      </c>
      <c r="K16" s="353">
        <v>245.8</v>
      </c>
      <c r="L16" s="352" t="s">
        <v>306</v>
      </c>
      <c r="M16" s="352" t="s">
        <v>306</v>
      </c>
      <c r="N16" s="352" t="s">
        <v>306</v>
      </c>
      <c r="O16" s="353">
        <v>12232.7</v>
      </c>
      <c r="P16" s="353" t="s">
        <v>306</v>
      </c>
      <c r="Q16" s="353">
        <v>88</v>
      </c>
      <c r="R16" s="352" t="s">
        <v>306</v>
      </c>
      <c r="S16"/>
      <c r="T16" s="351"/>
    </row>
    <row r="17" spans="1:20" ht="15" customHeight="1">
      <c r="A17" s="354" t="s">
        <v>18</v>
      </c>
      <c r="B17" s="352" t="s">
        <v>306</v>
      </c>
      <c r="C17" s="353">
        <v>53950</v>
      </c>
      <c r="D17" s="355">
        <v>22775</v>
      </c>
      <c r="E17" s="355">
        <v>16594.2</v>
      </c>
      <c r="F17" s="353">
        <v>2662.7</v>
      </c>
      <c r="G17" s="353">
        <v>914.4</v>
      </c>
      <c r="H17" s="352" t="s">
        <v>306</v>
      </c>
      <c r="I17" s="352">
        <v>7785.8</v>
      </c>
      <c r="J17" s="352" t="s">
        <v>306</v>
      </c>
      <c r="K17" s="352" t="s">
        <v>306</v>
      </c>
      <c r="L17" s="352" t="s">
        <v>306</v>
      </c>
      <c r="M17" s="352" t="s">
        <v>306</v>
      </c>
      <c r="N17" s="353">
        <v>350</v>
      </c>
      <c r="O17" s="353">
        <v>4881.3</v>
      </c>
      <c r="P17" s="352" t="s">
        <v>306</v>
      </c>
      <c r="Q17" s="353" t="s">
        <v>306</v>
      </c>
      <c r="R17" s="352" t="s">
        <v>306</v>
      </c>
      <c r="S17"/>
      <c r="T17" s="351"/>
    </row>
    <row r="18" spans="1:20" ht="15" customHeight="1">
      <c r="A18" s="354" t="s">
        <v>342</v>
      </c>
      <c r="B18" s="352" t="s">
        <v>306</v>
      </c>
      <c r="C18" s="352">
        <v>-454.5</v>
      </c>
      <c r="D18" s="355">
        <v>31974</v>
      </c>
      <c r="E18" s="355">
        <v>10712.7</v>
      </c>
      <c r="F18" s="354">
        <v>7614.1</v>
      </c>
      <c r="G18" s="355">
        <v>2155</v>
      </c>
      <c r="H18" s="352" t="s">
        <v>306</v>
      </c>
      <c r="I18" s="352" t="s">
        <v>306</v>
      </c>
      <c r="J18" s="355">
        <v>943.6</v>
      </c>
      <c r="K18" s="352" t="s">
        <v>306</v>
      </c>
      <c r="L18" s="352" t="s">
        <v>306</v>
      </c>
      <c r="M18" s="352" t="s">
        <v>306</v>
      </c>
      <c r="N18" s="353" t="s">
        <v>306</v>
      </c>
      <c r="O18" s="352" t="s">
        <v>306</v>
      </c>
      <c r="P18" s="352" t="s">
        <v>306</v>
      </c>
      <c r="Q18" s="353" t="s">
        <v>306</v>
      </c>
      <c r="R18" s="352" t="s">
        <v>306</v>
      </c>
      <c r="S18"/>
      <c r="T18" s="351"/>
    </row>
    <row r="19" spans="1:20" ht="15" customHeight="1">
      <c r="A19" s="354" t="s">
        <v>341</v>
      </c>
      <c r="B19" s="353">
        <v>22840.3</v>
      </c>
      <c r="C19" s="353">
        <v>180368.7</v>
      </c>
      <c r="D19" s="354">
        <v>24847.3</v>
      </c>
      <c r="E19" s="355">
        <v>16135</v>
      </c>
      <c r="F19" s="355">
        <v>8392.7999999999993</v>
      </c>
      <c r="G19" s="355">
        <v>1853.2</v>
      </c>
      <c r="H19" s="353">
        <v>12</v>
      </c>
      <c r="I19" s="355" t="s">
        <v>306</v>
      </c>
      <c r="J19" s="355">
        <v>376.3</v>
      </c>
      <c r="K19" s="352">
        <v>1036.7</v>
      </c>
      <c r="L19" s="352" t="s">
        <v>306</v>
      </c>
      <c r="M19" s="352" t="s">
        <v>306</v>
      </c>
      <c r="N19" s="353" t="s">
        <v>306</v>
      </c>
      <c r="O19" s="352">
        <v>552.1</v>
      </c>
      <c r="P19" s="353">
        <v>410</v>
      </c>
      <c r="Q19" s="355">
        <v>3501.9</v>
      </c>
      <c r="R19" s="352" t="s">
        <v>306</v>
      </c>
      <c r="S19"/>
      <c r="T19" s="351"/>
    </row>
    <row r="20" spans="1:20" ht="15" customHeight="1">
      <c r="A20" s="354" t="s">
        <v>340</v>
      </c>
      <c r="B20" s="352">
        <v>30575.1</v>
      </c>
      <c r="C20" s="352">
        <v>227236.8</v>
      </c>
      <c r="D20" s="354">
        <v>35830.5</v>
      </c>
      <c r="E20" s="355">
        <v>3405</v>
      </c>
      <c r="F20" s="353" t="s">
        <v>306</v>
      </c>
      <c r="G20" s="353">
        <v>1881</v>
      </c>
      <c r="H20" s="352">
        <v>89.6</v>
      </c>
      <c r="I20" s="353">
        <v>1434.4</v>
      </c>
      <c r="J20" s="352" t="s">
        <v>306</v>
      </c>
      <c r="K20" s="352" t="s">
        <v>306</v>
      </c>
      <c r="L20" s="352" t="s">
        <v>306</v>
      </c>
      <c r="M20" s="352" t="s">
        <v>306</v>
      </c>
      <c r="N20" s="353" t="s">
        <v>306</v>
      </c>
      <c r="O20" s="353" t="s">
        <v>306</v>
      </c>
      <c r="P20" s="353" t="s">
        <v>306</v>
      </c>
      <c r="Q20" s="353" t="s">
        <v>306</v>
      </c>
      <c r="R20" s="352" t="s">
        <v>306</v>
      </c>
      <c r="S20"/>
      <c r="T20" s="351"/>
    </row>
    <row r="21" spans="1:20" ht="15" customHeight="1">
      <c r="A21" s="354" t="s">
        <v>339</v>
      </c>
      <c r="B21" s="353">
        <v>27525</v>
      </c>
      <c r="C21" s="353">
        <v>158549.29999999999</v>
      </c>
      <c r="D21" s="354">
        <v>22553.4</v>
      </c>
      <c r="E21" s="354">
        <v>71951.8</v>
      </c>
      <c r="F21" s="353" t="s">
        <v>306</v>
      </c>
      <c r="G21" s="353">
        <v>1040</v>
      </c>
      <c r="H21" s="353" t="s">
        <v>306</v>
      </c>
      <c r="I21" s="353" t="s">
        <v>306</v>
      </c>
      <c r="J21" s="353" t="s">
        <v>306</v>
      </c>
      <c r="K21" s="352" t="s">
        <v>306</v>
      </c>
      <c r="L21" s="353" t="s">
        <v>306</v>
      </c>
      <c r="M21" s="352" t="s">
        <v>306</v>
      </c>
      <c r="N21" s="353" t="s">
        <v>306</v>
      </c>
      <c r="O21" s="353">
        <v>2911.8</v>
      </c>
      <c r="P21" s="353" t="s">
        <v>306</v>
      </c>
      <c r="Q21" s="353">
        <v>68000</v>
      </c>
      <c r="R21" s="352" t="s">
        <v>306</v>
      </c>
      <c r="S21"/>
      <c r="T21" s="351"/>
    </row>
    <row r="22" spans="1:20" ht="15" customHeight="1">
      <c r="A22" s="354" t="s">
        <v>23</v>
      </c>
      <c r="B22" s="352">
        <v>1972.6</v>
      </c>
      <c r="C22" s="352">
        <v>9183.2999999999993</v>
      </c>
      <c r="D22" s="354">
        <v>51703.5</v>
      </c>
      <c r="E22" s="355">
        <v>28696</v>
      </c>
      <c r="F22" s="352">
        <v>5535.2</v>
      </c>
      <c r="G22" s="353">
        <v>5180.5</v>
      </c>
      <c r="H22" s="353">
        <v>8.6999999999999993</v>
      </c>
      <c r="I22" s="352">
        <v>23.2</v>
      </c>
      <c r="J22" s="353">
        <v>10535.6</v>
      </c>
      <c r="K22" s="352" t="s">
        <v>306</v>
      </c>
      <c r="L22" s="353" t="s">
        <v>306</v>
      </c>
      <c r="M22" s="353" t="s">
        <v>306</v>
      </c>
      <c r="N22" s="353" t="s">
        <v>306</v>
      </c>
      <c r="O22" s="352">
        <v>6632.9</v>
      </c>
      <c r="P22" s="352" t="s">
        <v>306</v>
      </c>
      <c r="Q22" s="352">
        <v>779.9</v>
      </c>
      <c r="R22" s="352" t="s">
        <v>306</v>
      </c>
      <c r="S22"/>
      <c r="T22" s="351"/>
    </row>
    <row r="23" spans="1:20" ht="15" customHeight="1">
      <c r="A23" s="354" t="s">
        <v>338</v>
      </c>
      <c r="B23" s="352">
        <v>504.5</v>
      </c>
      <c r="C23" s="352">
        <v>212430.4</v>
      </c>
      <c r="D23" s="355">
        <v>9579.6</v>
      </c>
      <c r="E23" s="355">
        <v>6363.5</v>
      </c>
      <c r="F23" s="355">
        <v>3000</v>
      </c>
      <c r="G23" s="353">
        <v>330</v>
      </c>
      <c r="H23" s="352" t="s">
        <v>306</v>
      </c>
      <c r="I23" s="352" t="s">
        <v>306</v>
      </c>
      <c r="J23" s="353">
        <v>405</v>
      </c>
      <c r="K23" s="352" t="s">
        <v>306</v>
      </c>
      <c r="L23" s="353" t="s">
        <v>306</v>
      </c>
      <c r="M23" s="352" t="s">
        <v>306</v>
      </c>
      <c r="N23" s="352" t="s">
        <v>306</v>
      </c>
      <c r="O23" s="353">
        <v>2013</v>
      </c>
      <c r="P23" s="353" t="s">
        <v>306</v>
      </c>
      <c r="Q23" s="352" t="s">
        <v>306</v>
      </c>
      <c r="R23" s="353">
        <v>615.5</v>
      </c>
      <c r="S23"/>
      <c r="T23" s="351"/>
    </row>
    <row r="24" spans="1:20" ht="15" customHeight="1">
      <c r="A24" s="354" t="s">
        <v>337</v>
      </c>
      <c r="B24" s="352">
        <v>2936.9</v>
      </c>
      <c r="C24" s="352">
        <v>189905.4</v>
      </c>
      <c r="D24" s="355">
        <v>51234.8</v>
      </c>
      <c r="E24" s="355">
        <v>2613.8000000000002</v>
      </c>
      <c r="F24" s="352" t="s">
        <v>306</v>
      </c>
      <c r="G24" s="353">
        <v>370</v>
      </c>
      <c r="H24" s="353" t="s">
        <v>306</v>
      </c>
      <c r="I24" s="352" t="s">
        <v>306</v>
      </c>
      <c r="J24" s="352">
        <v>169.8</v>
      </c>
      <c r="K24" s="353">
        <v>16</v>
      </c>
      <c r="L24" s="352" t="s">
        <v>306</v>
      </c>
      <c r="M24" s="352" t="s">
        <v>306</v>
      </c>
      <c r="N24" s="353" t="s">
        <v>306</v>
      </c>
      <c r="O24" s="352" t="s">
        <v>306</v>
      </c>
      <c r="P24" s="352" t="s">
        <v>306</v>
      </c>
      <c r="Q24" s="352">
        <v>407.4</v>
      </c>
      <c r="R24" s="352">
        <v>1650.6</v>
      </c>
      <c r="S24"/>
      <c r="T24" s="351"/>
    </row>
    <row r="25" spans="1:20" ht="15" customHeight="1">
      <c r="A25" s="354" t="s">
        <v>26</v>
      </c>
      <c r="B25" s="352" t="s">
        <v>306</v>
      </c>
      <c r="C25" s="352" t="s">
        <v>306</v>
      </c>
      <c r="D25" s="354">
        <v>3897.3</v>
      </c>
      <c r="E25" s="354">
        <v>-5515.5</v>
      </c>
      <c r="F25" s="353">
        <v>-2414</v>
      </c>
      <c r="G25" s="353" t="s">
        <v>306</v>
      </c>
      <c r="H25" s="353" t="s">
        <v>306</v>
      </c>
      <c r="I25" s="353" t="s">
        <v>306</v>
      </c>
      <c r="J25" s="353">
        <v>18.3</v>
      </c>
      <c r="K25" s="353" t="s">
        <v>306</v>
      </c>
      <c r="L25" s="353">
        <v>-18.3</v>
      </c>
      <c r="M25" s="353" t="s">
        <v>306</v>
      </c>
      <c r="N25" s="353">
        <v>-3101.5</v>
      </c>
      <c r="O25" s="353" t="s">
        <v>306</v>
      </c>
      <c r="P25" s="353" t="s">
        <v>306</v>
      </c>
      <c r="Q25" s="353" t="s">
        <v>306</v>
      </c>
      <c r="R25" s="353" t="s">
        <v>306</v>
      </c>
      <c r="S25"/>
      <c r="T25" s="351"/>
    </row>
    <row r="26" spans="1:20" ht="15" customHeight="1">
      <c r="A26" s="354" t="s">
        <v>336</v>
      </c>
      <c r="B26" s="353">
        <v>34570.400000000001</v>
      </c>
      <c r="C26" s="353">
        <v>19093.2</v>
      </c>
      <c r="D26" s="355">
        <v>323780.40000000002</v>
      </c>
      <c r="E26" s="355">
        <v>153954.70000000001</v>
      </c>
      <c r="F26" s="354">
        <v>56729.2</v>
      </c>
      <c r="G26" s="354">
        <v>10155.4</v>
      </c>
      <c r="H26" s="355">
        <v>8645</v>
      </c>
      <c r="I26" s="355">
        <v>10021</v>
      </c>
      <c r="J26" s="355">
        <v>176.6</v>
      </c>
      <c r="K26" s="355">
        <v>1028</v>
      </c>
      <c r="L26" s="353" t="s">
        <v>306</v>
      </c>
      <c r="M26" s="352" t="s">
        <v>306</v>
      </c>
      <c r="N26" s="355">
        <v>3894</v>
      </c>
      <c r="O26" s="353" t="s">
        <v>306</v>
      </c>
      <c r="P26" s="355">
        <v>7844</v>
      </c>
      <c r="Q26" s="355">
        <v>55461.5</v>
      </c>
      <c r="R26" s="353" t="s">
        <v>306</v>
      </c>
      <c r="S26"/>
      <c r="T26" s="351"/>
    </row>
    <row r="27" spans="1:20" ht="15" customHeight="1">
      <c r="A27" s="354" t="s">
        <v>28</v>
      </c>
      <c r="B27" s="353">
        <v>1400</v>
      </c>
      <c r="C27" s="353">
        <v>204042.4</v>
      </c>
      <c r="D27" s="354">
        <v>18386.7</v>
      </c>
      <c r="E27" s="354">
        <v>5334.6</v>
      </c>
      <c r="F27" s="352" t="s">
        <v>306</v>
      </c>
      <c r="G27" s="353" t="s">
        <v>306</v>
      </c>
      <c r="H27" s="352" t="s">
        <v>306</v>
      </c>
      <c r="I27" s="353" t="s">
        <v>306</v>
      </c>
      <c r="J27" s="353">
        <v>230</v>
      </c>
      <c r="K27" s="352" t="s">
        <v>306</v>
      </c>
      <c r="L27" s="352" t="s">
        <v>306</v>
      </c>
      <c r="M27" s="352" t="s">
        <v>306</v>
      </c>
      <c r="N27" s="352">
        <v>244.8</v>
      </c>
      <c r="O27" s="353">
        <v>3536</v>
      </c>
      <c r="P27" s="352">
        <v>285.3</v>
      </c>
      <c r="Q27" s="353">
        <v>1038.5</v>
      </c>
      <c r="R27" s="352" t="s">
        <v>306</v>
      </c>
      <c r="S27"/>
      <c r="T27" s="351"/>
    </row>
    <row r="28" spans="1:20" ht="15" customHeight="1">
      <c r="A28" s="354" t="s">
        <v>29</v>
      </c>
      <c r="B28" s="352">
        <v>-367.6</v>
      </c>
      <c r="C28" s="352">
        <v>175187.4</v>
      </c>
      <c r="D28" s="354">
        <v>15429.9</v>
      </c>
      <c r="E28" s="354">
        <v>1139.8</v>
      </c>
      <c r="F28" s="352" t="s">
        <v>306</v>
      </c>
      <c r="G28" s="352" t="s">
        <v>306</v>
      </c>
      <c r="H28" s="352" t="s">
        <v>306</v>
      </c>
      <c r="I28" s="352" t="s">
        <v>306</v>
      </c>
      <c r="J28" s="353" t="s">
        <v>306</v>
      </c>
      <c r="K28" s="353">
        <v>62</v>
      </c>
      <c r="L28" s="352" t="s">
        <v>306</v>
      </c>
      <c r="M28" s="352" t="s">
        <v>306</v>
      </c>
      <c r="N28" s="352" t="s">
        <v>306</v>
      </c>
      <c r="O28" s="352">
        <v>1062.8</v>
      </c>
      <c r="P28" s="352" t="s">
        <v>306</v>
      </c>
      <c r="Q28" s="353">
        <v>15</v>
      </c>
      <c r="R28" s="352" t="s">
        <v>306</v>
      </c>
      <c r="S28"/>
      <c r="T28" s="351"/>
    </row>
    <row r="29" spans="1:20" ht="40.5" customHeight="1" thickBot="1">
      <c r="A29" s="350" t="s">
        <v>355</v>
      </c>
      <c r="B29" s="346">
        <v>9067.7999999999993</v>
      </c>
      <c r="C29" s="346">
        <v>5555</v>
      </c>
      <c r="D29" s="349">
        <v>99626.6</v>
      </c>
      <c r="E29" s="349">
        <v>32716.5</v>
      </c>
      <c r="F29" s="347">
        <v>6353.2</v>
      </c>
      <c r="G29" s="347">
        <v>270.89999999999998</v>
      </c>
      <c r="H29" s="348" t="s">
        <v>306</v>
      </c>
      <c r="I29" s="349">
        <v>8225.7999999999993</v>
      </c>
      <c r="J29" s="347">
        <v>6966.3</v>
      </c>
      <c r="K29" s="347">
        <v>647.6</v>
      </c>
      <c r="L29" s="348" t="s">
        <v>306</v>
      </c>
      <c r="M29" s="346" t="s">
        <v>306</v>
      </c>
      <c r="N29" s="347">
        <v>3146.2</v>
      </c>
      <c r="O29" s="348">
        <v>-3082.2</v>
      </c>
      <c r="P29" s="346">
        <v>2559</v>
      </c>
      <c r="Q29" s="347">
        <v>7629.7</v>
      </c>
      <c r="R29" s="346" t="s">
        <v>306</v>
      </c>
      <c r="S29"/>
      <c r="T29" s="342"/>
    </row>
    <row r="30" spans="1:20" ht="15">
      <c r="A30" s="345"/>
      <c r="B30" s="345"/>
      <c r="C30" s="345"/>
      <c r="D30" s="345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45"/>
      <c r="S30"/>
      <c r="T30" s="342"/>
    </row>
    <row r="31" spans="1:20" ht="15">
      <c r="D31" s="344"/>
      <c r="E31" s="344"/>
      <c r="S31"/>
      <c r="T31" s="343"/>
    </row>
    <row r="32" spans="1:20" ht="15">
      <c r="S32"/>
      <c r="T32" s="343"/>
    </row>
    <row r="33" spans="19:20" ht="15">
      <c r="S33"/>
      <c r="T33" s="343"/>
    </row>
    <row r="34" spans="19:20" ht="15">
      <c r="S34"/>
      <c r="T34" s="343"/>
    </row>
    <row r="35" spans="19:20" ht="15">
      <c r="S35"/>
      <c r="T35" s="343"/>
    </row>
    <row r="36" spans="19:20" ht="15">
      <c r="S36"/>
      <c r="T36" s="343"/>
    </row>
    <row r="37" spans="19:20" ht="15">
      <c r="S37"/>
      <c r="T37" s="343"/>
    </row>
    <row r="38" spans="19:20" ht="15">
      <c r="S38"/>
      <c r="T38" s="343"/>
    </row>
    <row r="39" spans="19:20" ht="15">
      <c r="S39"/>
      <c r="T39" s="343"/>
    </row>
    <row r="40" spans="19:20" ht="15">
      <c r="S40"/>
      <c r="T40" s="342"/>
    </row>
    <row r="41" spans="19:20" ht="15">
      <c r="S41"/>
      <c r="T41" s="342"/>
    </row>
  </sheetData>
  <mergeCells count="5">
    <mergeCell ref="F2:R2"/>
    <mergeCell ref="A1:R1"/>
    <mergeCell ref="A2:A3"/>
    <mergeCell ref="B2:C2"/>
    <mergeCell ref="D2:E2"/>
  </mergeCells>
  <pageMargins left="0" right="0" top="0.75" bottom="0.75" header="0.3" footer="0.3"/>
  <pageSetup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1"/>
  <sheetViews>
    <sheetView workbookViewId="0">
      <selection activeCell="L7" sqref="L7"/>
    </sheetView>
  </sheetViews>
  <sheetFormatPr defaultRowHeight="12.75"/>
  <cols>
    <col min="1" max="1" width="16" style="386" customWidth="1"/>
    <col min="2" max="2" width="11" style="386" customWidth="1"/>
    <col min="3" max="3" width="10.5703125" style="386" customWidth="1"/>
    <col min="4" max="4" width="8.42578125" style="387" customWidth="1"/>
    <col min="5" max="5" width="11.42578125" style="386" customWidth="1"/>
    <col min="6" max="7" width="10.5703125" style="386" customWidth="1"/>
    <col min="8" max="8" width="11.140625" style="386" customWidth="1"/>
    <col min="9" max="9" width="11.42578125" style="386" customWidth="1"/>
    <col min="10" max="26" width="9.140625" style="386" customWidth="1"/>
    <col min="27" max="161" width="9.140625" style="386"/>
    <col min="162" max="162" width="16.7109375" style="386" customWidth="1"/>
    <col min="163" max="168" width="9.7109375" style="386" customWidth="1"/>
    <col min="169" max="417" width="9.140625" style="386"/>
    <col min="418" max="418" width="16.7109375" style="386" customWidth="1"/>
    <col min="419" max="424" width="9.7109375" style="386" customWidth="1"/>
    <col min="425" max="673" width="9.140625" style="386"/>
    <col min="674" max="674" width="16.7109375" style="386" customWidth="1"/>
    <col min="675" max="680" width="9.7109375" style="386" customWidth="1"/>
    <col min="681" max="929" width="9.140625" style="386"/>
    <col min="930" max="930" width="16.7109375" style="386" customWidth="1"/>
    <col min="931" max="936" width="9.7109375" style="386" customWidth="1"/>
    <col min="937" max="1185" width="9.140625" style="386"/>
    <col min="1186" max="1186" width="16.7109375" style="386" customWidth="1"/>
    <col min="1187" max="1192" width="9.7109375" style="386" customWidth="1"/>
    <col min="1193" max="1441" width="9.140625" style="386"/>
    <col min="1442" max="1442" width="16.7109375" style="386" customWidth="1"/>
    <col min="1443" max="1448" width="9.7109375" style="386" customWidth="1"/>
    <col min="1449" max="1697" width="9.140625" style="386"/>
    <col min="1698" max="1698" width="16.7109375" style="386" customWidth="1"/>
    <col min="1699" max="1704" width="9.7109375" style="386" customWidth="1"/>
    <col min="1705" max="1953" width="9.140625" style="386"/>
    <col min="1954" max="1954" width="16.7109375" style="386" customWidth="1"/>
    <col min="1955" max="1960" width="9.7109375" style="386" customWidth="1"/>
    <col min="1961" max="2209" width="9.140625" style="386"/>
    <col min="2210" max="2210" width="16.7109375" style="386" customWidth="1"/>
    <col min="2211" max="2216" width="9.7109375" style="386" customWidth="1"/>
    <col min="2217" max="2465" width="9.140625" style="386"/>
    <col min="2466" max="2466" width="16.7109375" style="386" customWidth="1"/>
    <col min="2467" max="2472" width="9.7109375" style="386" customWidth="1"/>
    <col min="2473" max="2721" width="9.140625" style="386"/>
    <col min="2722" max="2722" width="16.7109375" style="386" customWidth="1"/>
    <col min="2723" max="2728" width="9.7109375" style="386" customWidth="1"/>
    <col min="2729" max="2977" width="9.140625" style="386"/>
    <col min="2978" max="2978" width="16.7109375" style="386" customWidth="1"/>
    <col min="2979" max="2984" width="9.7109375" style="386" customWidth="1"/>
    <col min="2985" max="3233" width="9.140625" style="386"/>
    <col min="3234" max="3234" width="16.7109375" style="386" customWidth="1"/>
    <col min="3235" max="3240" width="9.7109375" style="386" customWidth="1"/>
    <col min="3241" max="3489" width="9.140625" style="386"/>
    <col min="3490" max="3490" width="16.7109375" style="386" customWidth="1"/>
    <col min="3491" max="3496" width="9.7109375" style="386" customWidth="1"/>
    <col min="3497" max="3745" width="9.140625" style="386"/>
    <col min="3746" max="3746" width="16.7109375" style="386" customWidth="1"/>
    <col min="3747" max="3752" width="9.7109375" style="386" customWidth="1"/>
    <col min="3753" max="4001" width="9.140625" style="386"/>
    <col min="4002" max="4002" width="16.7109375" style="386" customWidth="1"/>
    <col min="4003" max="4008" width="9.7109375" style="386" customWidth="1"/>
    <col min="4009" max="4257" width="9.140625" style="386"/>
    <col min="4258" max="4258" width="16.7109375" style="386" customWidth="1"/>
    <col min="4259" max="4264" width="9.7109375" style="386" customWidth="1"/>
    <col min="4265" max="4513" width="9.140625" style="386"/>
    <col min="4514" max="4514" width="16.7109375" style="386" customWidth="1"/>
    <col min="4515" max="4520" width="9.7109375" style="386" customWidth="1"/>
    <col min="4521" max="4769" width="9.140625" style="386"/>
    <col min="4770" max="4770" width="16.7109375" style="386" customWidth="1"/>
    <col min="4771" max="4776" width="9.7109375" style="386" customWidth="1"/>
    <col min="4777" max="5025" width="9.140625" style="386"/>
    <col min="5026" max="5026" width="16.7109375" style="386" customWidth="1"/>
    <col min="5027" max="5032" width="9.7109375" style="386" customWidth="1"/>
    <col min="5033" max="5281" width="9.140625" style="386"/>
    <col min="5282" max="5282" width="16.7109375" style="386" customWidth="1"/>
    <col min="5283" max="5288" width="9.7109375" style="386" customWidth="1"/>
    <col min="5289" max="5537" width="9.140625" style="386"/>
    <col min="5538" max="5538" width="16.7109375" style="386" customWidth="1"/>
    <col min="5539" max="5544" width="9.7109375" style="386" customWidth="1"/>
    <col min="5545" max="5793" width="9.140625" style="386"/>
    <col min="5794" max="5794" width="16.7109375" style="386" customWidth="1"/>
    <col min="5795" max="5800" width="9.7109375" style="386" customWidth="1"/>
    <col min="5801" max="6049" width="9.140625" style="386"/>
    <col min="6050" max="6050" width="16.7109375" style="386" customWidth="1"/>
    <col min="6051" max="6056" width="9.7109375" style="386" customWidth="1"/>
    <col min="6057" max="6305" width="9.140625" style="386"/>
    <col min="6306" max="6306" width="16.7109375" style="386" customWidth="1"/>
    <col min="6307" max="6312" width="9.7109375" style="386" customWidth="1"/>
    <col min="6313" max="6561" width="9.140625" style="386"/>
    <col min="6562" max="6562" width="16.7109375" style="386" customWidth="1"/>
    <col min="6563" max="6568" width="9.7109375" style="386" customWidth="1"/>
    <col min="6569" max="6817" width="9.140625" style="386"/>
    <col min="6818" max="6818" width="16.7109375" style="386" customWidth="1"/>
    <col min="6819" max="6824" width="9.7109375" style="386" customWidth="1"/>
    <col min="6825" max="7073" width="9.140625" style="386"/>
    <col min="7074" max="7074" width="16.7109375" style="386" customWidth="1"/>
    <col min="7075" max="7080" width="9.7109375" style="386" customWidth="1"/>
    <col min="7081" max="7329" width="9.140625" style="386"/>
    <col min="7330" max="7330" width="16.7109375" style="386" customWidth="1"/>
    <col min="7331" max="7336" width="9.7109375" style="386" customWidth="1"/>
    <col min="7337" max="7585" width="9.140625" style="386"/>
    <col min="7586" max="7586" width="16.7109375" style="386" customWidth="1"/>
    <col min="7587" max="7592" width="9.7109375" style="386" customWidth="1"/>
    <col min="7593" max="7841" width="9.140625" style="386"/>
    <col min="7842" max="7842" width="16.7109375" style="386" customWidth="1"/>
    <col min="7843" max="7848" width="9.7109375" style="386" customWidth="1"/>
    <col min="7849" max="8097" width="9.140625" style="386"/>
    <col min="8098" max="8098" width="16.7109375" style="386" customWidth="1"/>
    <col min="8099" max="8104" width="9.7109375" style="386" customWidth="1"/>
    <col min="8105" max="8353" width="9.140625" style="386"/>
    <col min="8354" max="8354" width="16.7109375" style="386" customWidth="1"/>
    <col min="8355" max="8360" width="9.7109375" style="386" customWidth="1"/>
    <col min="8361" max="8609" width="9.140625" style="386"/>
    <col min="8610" max="8610" width="16.7109375" style="386" customWidth="1"/>
    <col min="8611" max="8616" width="9.7109375" style="386" customWidth="1"/>
    <col min="8617" max="8865" width="9.140625" style="386"/>
    <col min="8866" max="8866" width="16.7109375" style="386" customWidth="1"/>
    <col min="8867" max="8872" width="9.7109375" style="386" customWidth="1"/>
    <col min="8873" max="9121" width="9.140625" style="386"/>
    <col min="9122" max="9122" width="16.7109375" style="386" customWidth="1"/>
    <col min="9123" max="9128" width="9.7109375" style="386" customWidth="1"/>
    <col min="9129" max="9377" width="9.140625" style="386"/>
    <col min="9378" max="9378" width="16.7109375" style="386" customWidth="1"/>
    <col min="9379" max="9384" width="9.7109375" style="386" customWidth="1"/>
    <col min="9385" max="9633" width="9.140625" style="386"/>
    <col min="9634" max="9634" width="16.7109375" style="386" customWidth="1"/>
    <col min="9635" max="9640" width="9.7109375" style="386" customWidth="1"/>
    <col min="9641" max="9889" width="9.140625" style="386"/>
    <col min="9890" max="9890" width="16.7109375" style="386" customWidth="1"/>
    <col min="9891" max="9896" width="9.7109375" style="386" customWidth="1"/>
    <col min="9897" max="10145" width="9.140625" style="386"/>
    <col min="10146" max="10146" width="16.7109375" style="386" customWidth="1"/>
    <col min="10147" max="10152" width="9.7109375" style="386" customWidth="1"/>
    <col min="10153" max="10401" width="9.140625" style="386"/>
    <col min="10402" max="10402" width="16.7109375" style="386" customWidth="1"/>
    <col min="10403" max="10408" width="9.7109375" style="386" customWidth="1"/>
    <col min="10409" max="10657" width="9.140625" style="386"/>
    <col min="10658" max="10658" width="16.7109375" style="386" customWidth="1"/>
    <col min="10659" max="10664" width="9.7109375" style="386" customWidth="1"/>
    <col min="10665" max="10913" width="9.140625" style="386"/>
    <col min="10914" max="10914" width="16.7109375" style="386" customWidth="1"/>
    <col min="10915" max="10920" width="9.7109375" style="386" customWidth="1"/>
    <col min="10921" max="11169" width="9.140625" style="386"/>
    <col min="11170" max="11170" width="16.7109375" style="386" customWidth="1"/>
    <col min="11171" max="11176" width="9.7109375" style="386" customWidth="1"/>
    <col min="11177" max="11425" width="9.140625" style="386"/>
    <col min="11426" max="11426" width="16.7109375" style="386" customWidth="1"/>
    <col min="11427" max="11432" width="9.7109375" style="386" customWidth="1"/>
    <col min="11433" max="11681" width="9.140625" style="386"/>
    <col min="11682" max="11682" width="16.7109375" style="386" customWidth="1"/>
    <col min="11683" max="11688" width="9.7109375" style="386" customWidth="1"/>
    <col min="11689" max="11937" width="9.140625" style="386"/>
    <col min="11938" max="11938" width="16.7109375" style="386" customWidth="1"/>
    <col min="11939" max="11944" width="9.7109375" style="386" customWidth="1"/>
    <col min="11945" max="12193" width="9.140625" style="386"/>
    <col min="12194" max="12194" width="16.7109375" style="386" customWidth="1"/>
    <col min="12195" max="12200" width="9.7109375" style="386" customWidth="1"/>
    <col min="12201" max="12449" width="9.140625" style="386"/>
    <col min="12450" max="12450" width="16.7109375" style="386" customWidth="1"/>
    <col min="12451" max="12456" width="9.7109375" style="386" customWidth="1"/>
    <col min="12457" max="12705" width="9.140625" style="386"/>
    <col min="12706" max="12706" width="16.7109375" style="386" customWidth="1"/>
    <col min="12707" max="12712" width="9.7109375" style="386" customWidth="1"/>
    <col min="12713" max="12961" width="9.140625" style="386"/>
    <col min="12962" max="12962" width="16.7109375" style="386" customWidth="1"/>
    <col min="12963" max="12968" width="9.7109375" style="386" customWidth="1"/>
    <col min="12969" max="13217" width="9.140625" style="386"/>
    <col min="13218" max="13218" width="16.7109375" style="386" customWidth="1"/>
    <col min="13219" max="13224" width="9.7109375" style="386" customWidth="1"/>
    <col min="13225" max="13473" width="9.140625" style="386"/>
    <col min="13474" max="13474" width="16.7109375" style="386" customWidth="1"/>
    <col min="13475" max="13480" width="9.7109375" style="386" customWidth="1"/>
    <col min="13481" max="13729" width="9.140625" style="386"/>
    <col min="13730" max="13730" width="16.7109375" style="386" customWidth="1"/>
    <col min="13731" max="13736" width="9.7109375" style="386" customWidth="1"/>
    <col min="13737" max="13985" width="9.140625" style="386"/>
    <col min="13986" max="13986" width="16.7109375" style="386" customWidth="1"/>
    <col min="13987" max="13992" width="9.7109375" style="386" customWidth="1"/>
    <col min="13993" max="14241" width="9.140625" style="386"/>
    <col min="14242" max="14242" width="16.7109375" style="386" customWidth="1"/>
    <col min="14243" max="14248" width="9.7109375" style="386" customWidth="1"/>
    <col min="14249" max="14497" width="9.140625" style="386"/>
    <col min="14498" max="14498" width="16.7109375" style="386" customWidth="1"/>
    <col min="14499" max="14504" width="9.7109375" style="386" customWidth="1"/>
    <col min="14505" max="14753" width="9.140625" style="386"/>
    <col min="14754" max="14754" width="16.7109375" style="386" customWidth="1"/>
    <col min="14755" max="14760" width="9.7109375" style="386" customWidth="1"/>
    <col min="14761" max="15009" width="9.140625" style="386"/>
    <col min="15010" max="15010" width="16.7109375" style="386" customWidth="1"/>
    <col min="15011" max="15016" width="9.7109375" style="386" customWidth="1"/>
    <col min="15017" max="15265" width="9.140625" style="386"/>
    <col min="15266" max="15266" width="16.7109375" style="386" customWidth="1"/>
    <col min="15267" max="15272" width="9.7109375" style="386" customWidth="1"/>
    <col min="15273" max="15521" width="9.140625" style="386"/>
    <col min="15522" max="15522" width="16.7109375" style="386" customWidth="1"/>
    <col min="15523" max="15528" width="9.7109375" style="386" customWidth="1"/>
    <col min="15529" max="15777" width="9.140625" style="386"/>
    <col min="15778" max="15778" width="16.7109375" style="386" customWidth="1"/>
    <col min="15779" max="15784" width="9.7109375" style="386" customWidth="1"/>
    <col min="15785" max="16033" width="9.140625" style="386"/>
    <col min="16034" max="16034" width="16.7109375" style="386" customWidth="1"/>
    <col min="16035" max="16040" width="9.7109375" style="386" customWidth="1"/>
    <col min="16041" max="16384" width="9.140625" style="386"/>
  </cols>
  <sheetData>
    <row r="1" spans="1:22">
      <c r="A1" s="508" t="s">
        <v>392</v>
      </c>
      <c r="B1" s="508"/>
      <c r="C1" s="508"/>
      <c r="D1" s="508"/>
      <c r="E1" s="508"/>
      <c r="F1" s="508"/>
      <c r="G1" s="508"/>
      <c r="H1" s="508"/>
      <c r="I1" s="508"/>
    </row>
    <row r="2" spans="1:22" ht="14.25" customHeight="1">
      <c r="A2" s="395"/>
      <c r="B2" s="395"/>
      <c r="C2" s="395"/>
      <c r="D2" s="400"/>
    </row>
    <row r="3" spans="1:22" ht="28.5" customHeight="1">
      <c r="A3" s="509" t="s">
        <v>249</v>
      </c>
      <c r="B3" s="505">
        <v>2016</v>
      </c>
      <c r="C3" s="505"/>
      <c r="D3" s="505"/>
      <c r="E3" s="505">
        <v>2017</v>
      </c>
      <c r="F3" s="505"/>
      <c r="G3" s="505"/>
      <c r="H3" s="506" t="s">
        <v>391</v>
      </c>
      <c r="I3" s="507"/>
    </row>
    <row r="4" spans="1:22" ht="38.25" customHeight="1">
      <c r="A4" s="510"/>
      <c r="B4" s="397" t="s">
        <v>389</v>
      </c>
      <c r="C4" s="399" t="s">
        <v>388</v>
      </c>
      <c r="D4" s="398" t="s">
        <v>330</v>
      </c>
      <c r="E4" s="397" t="s">
        <v>389</v>
      </c>
      <c r="F4" s="399" t="s">
        <v>388</v>
      </c>
      <c r="G4" s="398" t="s">
        <v>330</v>
      </c>
      <c r="H4" s="397" t="s">
        <v>389</v>
      </c>
      <c r="I4" s="396" t="s">
        <v>388</v>
      </c>
      <c r="J4" s="395"/>
    </row>
    <row r="5" spans="1:22" ht="22.5" customHeight="1">
      <c r="A5" s="394" t="s">
        <v>4</v>
      </c>
      <c r="B5" s="393">
        <f>SUM(B6:B29)</f>
        <v>14026638.9</v>
      </c>
      <c r="C5" s="393">
        <f>SUM(C6:C29)</f>
        <v>14737116.200000001</v>
      </c>
      <c r="D5" s="393">
        <f t="shared" ref="D5:D29" si="0">C5/B5*100</f>
        <v>105.06519990330685</v>
      </c>
      <c r="E5" s="393">
        <f>SUM(E6:E29)</f>
        <v>15365153.699999997</v>
      </c>
      <c r="F5" s="393">
        <f>SUM(F6:F29)</f>
        <v>16307830.299999999</v>
      </c>
      <c r="G5" s="393">
        <f t="shared" ref="G5:G29" si="1">F5/E5*100</f>
        <v>106.13515893433596</v>
      </c>
      <c r="H5" s="393">
        <f t="shared" ref="H5:H29" si="2">E5-B5</f>
        <v>1338514.799999997</v>
      </c>
      <c r="I5" s="393">
        <f t="shared" ref="I5:I29" si="3">F5-C5</f>
        <v>1570714.0999999978</v>
      </c>
      <c r="O5" s="389"/>
    </row>
    <row r="6" spans="1:22" ht="15.75" customHeight="1">
      <c r="A6" s="391" t="s">
        <v>6</v>
      </c>
      <c r="B6" s="388">
        <v>210439.5</v>
      </c>
      <c r="C6" s="388">
        <v>205748.4</v>
      </c>
      <c r="D6" s="390">
        <f t="shared" si="0"/>
        <v>97.770808237046751</v>
      </c>
      <c r="E6" s="388">
        <v>228804.8</v>
      </c>
      <c r="F6" s="388">
        <v>219458.3</v>
      </c>
      <c r="G6" s="390">
        <f t="shared" si="1"/>
        <v>95.915076956427498</v>
      </c>
      <c r="H6" s="388">
        <f t="shared" si="2"/>
        <v>18365.299999999988</v>
      </c>
      <c r="I6" s="388">
        <f t="shared" si="3"/>
        <v>13709.899999999994</v>
      </c>
      <c r="K6" s="388"/>
      <c r="O6" s="389"/>
      <c r="V6" s="388"/>
    </row>
    <row r="7" spans="1:22" ht="15.75" customHeight="1">
      <c r="A7" s="391" t="s">
        <v>7</v>
      </c>
      <c r="B7" s="388">
        <v>189839.3</v>
      </c>
      <c r="C7" s="388">
        <v>212482.7</v>
      </c>
      <c r="D7" s="390">
        <f t="shared" si="0"/>
        <v>111.92766724276797</v>
      </c>
      <c r="E7" s="388">
        <v>206406.8</v>
      </c>
      <c r="F7" s="388">
        <v>225255.7</v>
      </c>
      <c r="G7" s="390">
        <f t="shared" si="1"/>
        <v>109.13191813448009</v>
      </c>
      <c r="H7" s="388">
        <f t="shared" si="2"/>
        <v>16567.5</v>
      </c>
      <c r="I7" s="388">
        <f t="shared" si="3"/>
        <v>12773</v>
      </c>
      <c r="O7" s="389"/>
    </row>
    <row r="8" spans="1:22" ht="15.75" customHeight="1">
      <c r="A8" s="391" t="s">
        <v>271</v>
      </c>
      <c r="B8" s="388">
        <v>252773.3</v>
      </c>
      <c r="C8" s="388">
        <v>238239.8</v>
      </c>
      <c r="D8" s="390">
        <f t="shared" si="0"/>
        <v>94.250381666101603</v>
      </c>
      <c r="E8" s="388">
        <v>274833.2</v>
      </c>
      <c r="F8" s="388">
        <v>259019.7</v>
      </c>
      <c r="G8" s="390">
        <f t="shared" si="1"/>
        <v>94.246146389883023</v>
      </c>
      <c r="H8" s="388">
        <f t="shared" si="2"/>
        <v>22059.900000000023</v>
      </c>
      <c r="I8" s="388">
        <f t="shared" si="3"/>
        <v>20779.900000000023</v>
      </c>
      <c r="O8" s="389"/>
    </row>
    <row r="9" spans="1:22" ht="15.75" customHeight="1">
      <c r="A9" s="391" t="s">
        <v>9</v>
      </c>
      <c r="B9" s="388">
        <v>235354.6</v>
      </c>
      <c r="C9" s="388">
        <v>275418.7</v>
      </c>
      <c r="D9" s="390">
        <f t="shared" si="0"/>
        <v>117.02286677209624</v>
      </c>
      <c r="E9" s="388">
        <v>255894.3</v>
      </c>
      <c r="F9" s="388">
        <v>290348.09999999998</v>
      </c>
      <c r="G9" s="390">
        <f t="shared" si="1"/>
        <v>113.46407481526552</v>
      </c>
      <c r="H9" s="388">
        <f t="shared" si="2"/>
        <v>20539.699999999983</v>
      </c>
      <c r="I9" s="388">
        <f t="shared" si="3"/>
        <v>14929.399999999965</v>
      </c>
      <c r="O9" s="389"/>
    </row>
    <row r="10" spans="1:22" ht="15.75" customHeight="1">
      <c r="A10" s="391" t="s">
        <v>10</v>
      </c>
      <c r="B10" s="388">
        <v>315966.59999999998</v>
      </c>
      <c r="C10" s="388">
        <v>331546.40000000002</v>
      </c>
      <c r="D10" s="390">
        <f t="shared" si="0"/>
        <v>104.93083762650863</v>
      </c>
      <c r="E10" s="388">
        <v>343541.4</v>
      </c>
      <c r="F10" s="388">
        <v>303509</v>
      </c>
      <c r="G10" s="390">
        <f t="shared" si="1"/>
        <v>88.347139529617095</v>
      </c>
      <c r="H10" s="388">
        <f t="shared" si="2"/>
        <v>27574.800000000047</v>
      </c>
      <c r="I10" s="388">
        <f t="shared" si="3"/>
        <v>-28037.400000000023</v>
      </c>
      <c r="O10" s="389"/>
    </row>
    <row r="11" spans="1:22" ht="15.75" customHeight="1">
      <c r="A11" s="391" t="s">
        <v>11</v>
      </c>
      <c r="B11" s="388">
        <v>318401.3</v>
      </c>
      <c r="C11" s="388">
        <v>328972.79999999999</v>
      </c>
      <c r="D11" s="390">
        <f t="shared" si="0"/>
        <v>103.32018116760202</v>
      </c>
      <c r="E11" s="388">
        <v>346188.6</v>
      </c>
      <c r="F11" s="388">
        <v>312478.5</v>
      </c>
      <c r="G11" s="390">
        <f t="shared" si="1"/>
        <v>90.262504311233826</v>
      </c>
      <c r="H11" s="388">
        <f t="shared" si="2"/>
        <v>27787.299999999988</v>
      </c>
      <c r="I11" s="388">
        <f t="shared" si="3"/>
        <v>-16494.299999999988</v>
      </c>
      <c r="O11" s="389"/>
    </row>
    <row r="12" spans="1:22" ht="15.75" customHeight="1">
      <c r="A12" s="391" t="s">
        <v>267</v>
      </c>
      <c r="B12" s="388">
        <v>323585.59999999998</v>
      </c>
      <c r="C12" s="388">
        <v>362533.3</v>
      </c>
      <c r="D12" s="390">
        <f t="shared" si="0"/>
        <v>112.03628962475463</v>
      </c>
      <c r="E12" s="388">
        <v>351825.4</v>
      </c>
      <c r="F12" s="388">
        <v>351626.6</v>
      </c>
      <c r="G12" s="390">
        <f t="shared" si="1"/>
        <v>99.943494699359377</v>
      </c>
      <c r="H12" s="388">
        <f t="shared" si="2"/>
        <v>28239.800000000047</v>
      </c>
      <c r="I12" s="388">
        <f t="shared" si="3"/>
        <v>-10906.700000000012</v>
      </c>
      <c r="O12" s="389"/>
    </row>
    <row r="13" spans="1:22" ht="15.75" customHeight="1">
      <c r="A13" s="391" t="s">
        <v>266</v>
      </c>
      <c r="B13" s="388">
        <v>320171.8</v>
      </c>
      <c r="C13" s="392">
        <v>322149.5</v>
      </c>
      <c r="D13" s="390">
        <f t="shared" si="0"/>
        <v>100.61769962251516</v>
      </c>
      <c r="E13" s="388">
        <v>348113.7</v>
      </c>
      <c r="F13" s="392">
        <v>333152.40000000002</v>
      </c>
      <c r="G13" s="390">
        <f t="shared" si="1"/>
        <v>95.702180063582674</v>
      </c>
      <c r="H13" s="388">
        <f t="shared" si="2"/>
        <v>27941.900000000023</v>
      </c>
      <c r="I13" s="388">
        <f t="shared" si="3"/>
        <v>11002.900000000023</v>
      </c>
      <c r="O13" s="389"/>
    </row>
    <row r="14" spans="1:22" ht="15.75" customHeight="1">
      <c r="A14" s="391" t="s">
        <v>390</v>
      </c>
      <c r="B14" s="388">
        <v>311411.20000000001</v>
      </c>
      <c r="C14" s="392">
        <v>279043.8</v>
      </c>
      <c r="D14" s="390">
        <f t="shared" si="0"/>
        <v>89.606218401907185</v>
      </c>
      <c r="E14" s="388">
        <v>338588.5</v>
      </c>
      <c r="F14" s="392">
        <v>282637.8</v>
      </c>
      <c r="G14" s="390">
        <f t="shared" si="1"/>
        <v>83.475310000191968</v>
      </c>
      <c r="H14" s="388">
        <f t="shared" si="2"/>
        <v>27177.299999999988</v>
      </c>
      <c r="I14" s="388">
        <f t="shared" si="3"/>
        <v>3594</v>
      </c>
      <c r="O14" s="389"/>
    </row>
    <row r="15" spans="1:22" ht="15.75" customHeight="1">
      <c r="A15" s="391" t="s">
        <v>264</v>
      </c>
      <c r="B15" s="388">
        <v>477932.6</v>
      </c>
      <c r="C15" s="392">
        <v>438612</v>
      </c>
      <c r="D15" s="390">
        <f t="shared" si="0"/>
        <v>91.772772980960085</v>
      </c>
      <c r="E15" s="388">
        <v>519642.5</v>
      </c>
      <c r="F15" s="392">
        <v>496552.8</v>
      </c>
      <c r="G15" s="390">
        <f t="shared" si="1"/>
        <v>95.556618251971301</v>
      </c>
      <c r="H15" s="388">
        <f t="shared" si="2"/>
        <v>41709.900000000023</v>
      </c>
      <c r="I15" s="388">
        <f t="shared" si="3"/>
        <v>57940.799999999988</v>
      </c>
      <c r="O15" s="389"/>
    </row>
    <row r="16" spans="1:22" ht="15.75" customHeight="1">
      <c r="A16" s="391" t="s">
        <v>16</v>
      </c>
      <c r="B16" s="388">
        <v>281299.8</v>
      </c>
      <c r="C16" s="392">
        <v>327804.5</v>
      </c>
      <c r="D16" s="390">
        <f t="shared" si="0"/>
        <v>116.53207716464782</v>
      </c>
      <c r="E16" s="388">
        <v>305849.3</v>
      </c>
      <c r="F16" s="392">
        <v>290186.2</v>
      </c>
      <c r="G16" s="390">
        <f t="shared" si="1"/>
        <v>94.878817770712573</v>
      </c>
      <c r="H16" s="388">
        <f t="shared" si="2"/>
        <v>24549.5</v>
      </c>
      <c r="I16" s="388">
        <f t="shared" si="3"/>
        <v>-37618.299999999988</v>
      </c>
      <c r="O16" s="389"/>
    </row>
    <row r="17" spans="1:15" ht="15.75" customHeight="1">
      <c r="A17" s="391" t="s">
        <v>262</v>
      </c>
      <c r="B17" s="388">
        <v>234169.4</v>
      </c>
      <c r="C17" s="388">
        <v>248264.8</v>
      </c>
      <c r="D17" s="390">
        <f t="shared" si="0"/>
        <v>106.01931763928165</v>
      </c>
      <c r="E17" s="388">
        <v>254605.7</v>
      </c>
      <c r="F17" s="388">
        <v>236211.3</v>
      </c>
      <c r="G17" s="390">
        <f t="shared" si="1"/>
        <v>92.775338493992862</v>
      </c>
      <c r="H17" s="388">
        <f t="shared" si="2"/>
        <v>20436.300000000017</v>
      </c>
      <c r="I17" s="388">
        <f t="shared" si="3"/>
        <v>-12053.5</v>
      </c>
      <c r="O17" s="389"/>
    </row>
    <row r="18" spans="1:15" ht="15.75" customHeight="1">
      <c r="A18" s="391" t="s">
        <v>18</v>
      </c>
      <c r="B18" s="388">
        <v>227366.7</v>
      </c>
      <c r="C18" s="388">
        <v>230106.2</v>
      </c>
      <c r="D18" s="390">
        <f t="shared" si="0"/>
        <v>101.20488180547108</v>
      </c>
      <c r="E18" s="388">
        <v>247209.3</v>
      </c>
      <c r="F18" s="388">
        <v>239111.6</v>
      </c>
      <c r="G18" s="390">
        <f t="shared" si="1"/>
        <v>96.724354625817071</v>
      </c>
      <c r="H18" s="388">
        <f t="shared" si="2"/>
        <v>19842.599999999977</v>
      </c>
      <c r="I18" s="388">
        <f t="shared" si="3"/>
        <v>9005.3999999999942</v>
      </c>
      <c r="O18" s="389"/>
    </row>
    <row r="19" spans="1:15" ht="15.75" customHeight="1">
      <c r="A19" s="391" t="s">
        <v>19</v>
      </c>
      <c r="B19" s="388">
        <v>322149.8</v>
      </c>
      <c r="C19" s="388">
        <v>318840.8</v>
      </c>
      <c r="D19" s="390">
        <f t="shared" si="0"/>
        <v>98.972838102025833</v>
      </c>
      <c r="E19" s="388">
        <v>350264.3</v>
      </c>
      <c r="F19" s="388">
        <v>336332.79999999999</v>
      </c>
      <c r="G19" s="390">
        <f t="shared" si="1"/>
        <v>96.02257495268573</v>
      </c>
      <c r="H19" s="388">
        <f t="shared" si="2"/>
        <v>28114.5</v>
      </c>
      <c r="I19" s="388">
        <f t="shared" si="3"/>
        <v>17492</v>
      </c>
      <c r="O19" s="389"/>
    </row>
    <row r="20" spans="1:15" ht="15.75" customHeight="1">
      <c r="A20" s="391" t="s">
        <v>20</v>
      </c>
      <c r="B20" s="388">
        <v>220299.7</v>
      </c>
      <c r="C20" s="388">
        <v>222157.9</v>
      </c>
      <c r="D20" s="390">
        <f t="shared" si="0"/>
        <v>100.84348730388648</v>
      </c>
      <c r="E20" s="388">
        <v>239525.6</v>
      </c>
      <c r="F20" s="388">
        <v>231112.5</v>
      </c>
      <c r="G20" s="390">
        <f t="shared" si="1"/>
        <v>96.487598820334867</v>
      </c>
      <c r="H20" s="388">
        <f t="shared" si="2"/>
        <v>19225.899999999994</v>
      </c>
      <c r="I20" s="388">
        <f t="shared" si="3"/>
        <v>8954.6000000000058</v>
      </c>
      <c r="O20" s="389"/>
    </row>
    <row r="21" spans="1:15" ht="15.75" customHeight="1">
      <c r="A21" s="391" t="s">
        <v>257</v>
      </c>
      <c r="B21" s="388">
        <v>304352.90000000002</v>
      </c>
      <c r="C21" s="388">
        <v>311540.90000000002</v>
      </c>
      <c r="D21" s="390">
        <f t="shared" si="0"/>
        <v>102.36173205512418</v>
      </c>
      <c r="E21" s="388">
        <v>330914.2</v>
      </c>
      <c r="F21" s="388">
        <v>339335</v>
      </c>
      <c r="G21" s="390">
        <f t="shared" si="1"/>
        <v>102.54470796357484</v>
      </c>
      <c r="H21" s="388">
        <f t="shared" si="2"/>
        <v>26561.299999999988</v>
      </c>
      <c r="I21" s="388">
        <f t="shared" si="3"/>
        <v>27794.099999999977</v>
      </c>
      <c r="O21" s="389"/>
    </row>
    <row r="22" spans="1:15" ht="15.75" customHeight="1">
      <c r="A22" s="391" t="s">
        <v>256</v>
      </c>
      <c r="B22" s="388">
        <v>222540.2</v>
      </c>
      <c r="C22" s="388">
        <v>204346.4</v>
      </c>
      <c r="D22" s="390">
        <f t="shared" si="0"/>
        <v>91.824488339634811</v>
      </c>
      <c r="E22" s="388">
        <v>241961.60000000001</v>
      </c>
      <c r="F22" s="388">
        <v>217850.6</v>
      </c>
      <c r="G22" s="390">
        <f t="shared" si="1"/>
        <v>90.035195667411699</v>
      </c>
      <c r="H22" s="388">
        <f t="shared" si="2"/>
        <v>19421.399999999994</v>
      </c>
      <c r="I22" s="388">
        <f t="shared" si="3"/>
        <v>13504.200000000012</v>
      </c>
      <c r="O22" s="389"/>
    </row>
    <row r="23" spans="1:15" ht="15.75" customHeight="1">
      <c r="A23" s="391" t="s">
        <v>23</v>
      </c>
      <c r="B23" s="388">
        <v>354527.3</v>
      </c>
      <c r="C23" s="388">
        <v>348308.3</v>
      </c>
      <c r="D23" s="390">
        <f t="shared" si="0"/>
        <v>98.245833254589982</v>
      </c>
      <c r="E23" s="388">
        <v>385467.3</v>
      </c>
      <c r="F23" s="388">
        <v>348304.9</v>
      </c>
      <c r="G23" s="390">
        <f t="shared" si="1"/>
        <v>90.359130333493937</v>
      </c>
      <c r="H23" s="388">
        <f t="shared" si="2"/>
        <v>30940</v>
      </c>
      <c r="I23" s="388">
        <f t="shared" si="3"/>
        <v>-3.3999999999650754</v>
      </c>
      <c r="O23" s="389"/>
    </row>
    <row r="24" spans="1:15" ht="15.75" customHeight="1">
      <c r="A24" s="391" t="s">
        <v>168</v>
      </c>
      <c r="B24" s="388">
        <v>247018.3</v>
      </c>
      <c r="C24" s="388">
        <v>305846</v>
      </c>
      <c r="D24" s="390">
        <f t="shared" si="0"/>
        <v>123.81511815116532</v>
      </c>
      <c r="E24" s="388">
        <v>268576</v>
      </c>
      <c r="F24" s="388">
        <v>225890.9</v>
      </c>
      <c r="G24" s="390">
        <f t="shared" si="1"/>
        <v>84.106882223281303</v>
      </c>
      <c r="H24" s="388">
        <f t="shared" si="2"/>
        <v>21557.700000000012</v>
      </c>
      <c r="I24" s="388">
        <f t="shared" si="3"/>
        <v>-79955.100000000006</v>
      </c>
      <c r="O24" s="389"/>
    </row>
    <row r="25" spans="1:15" ht="15.75" customHeight="1">
      <c r="A25" s="391" t="s">
        <v>253</v>
      </c>
      <c r="B25" s="388">
        <v>259291.9</v>
      </c>
      <c r="C25" s="388">
        <v>259245.1</v>
      </c>
      <c r="D25" s="390">
        <f t="shared" si="0"/>
        <v>99.98195084381733</v>
      </c>
      <c r="E25" s="388">
        <v>281920.7</v>
      </c>
      <c r="F25" s="388">
        <v>263773</v>
      </c>
      <c r="G25" s="390">
        <f t="shared" si="1"/>
        <v>93.562835222812652</v>
      </c>
      <c r="H25" s="388">
        <f t="shared" si="2"/>
        <v>22628.800000000017</v>
      </c>
      <c r="I25" s="388">
        <f t="shared" si="3"/>
        <v>4527.8999999999942</v>
      </c>
      <c r="O25" s="389"/>
    </row>
    <row r="26" spans="1:15" ht="15.75" customHeight="1">
      <c r="A26" s="391" t="s">
        <v>26</v>
      </c>
      <c r="B26" s="388">
        <v>297639.7</v>
      </c>
      <c r="C26" s="388">
        <v>302324.8</v>
      </c>
      <c r="D26" s="390">
        <f t="shared" si="0"/>
        <v>101.5740843711373</v>
      </c>
      <c r="E26" s="388">
        <v>323615.09999999998</v>
      </c>
      <c r="F26" s="388">
        <v>315558.40000000002</v>
      </c>
      <c r="G26" s="390">
        <f t="shared" si="1"/>
        <v>97.510406652841624</v>
      </c>
      <c r="H26" s="388">
        <f t="shared" si="2"/>
        <v>25975.399999999965</v>
      </c>
      <c r="I26" s="388">
        <f t="shared" si="3"/>
        <v>13233.600000000035</v>
      </c>
      <c r="O26" s="389"/>
    </row>
    <row r="27" spans="1:15" ht="15.75" customHeight="1">
      <c r="A27" s="391" t="s">
        <v>274</v>
      </c>
      <c r="B27" s="388">
        <v>7582763.5</v>
      </c>
      <c r="C27" s="388">
        <v>8234424.4000000004</v>
      </c>
      <c r="D27" s="390">
        <f t="shared" si="0"/>
        <v>108.59397632538585</v>
      </c>
      <c r="E27" s="388">
        <v>8358912.0999999996</v>
      </c>
      <c r="F27" s="388">
        <v>9715184.6999999993</v>
      </c>
      <c r="G27" s="390">
        <f t="shared" si="1"/>
        <v>116.22546790508778</v>
      </c>
      <c r="H27" s="388">
        <f t="shared" si="2"/>
        <v>776148.59999999963</v>
      </c>
      <c r="I27" s="388">
        <f t="shared" si="3"/>
        <v>1480760.2999999989</v>
      </c>
      <c r="O27" s="389"/>
    </row>
    <row r="28" spans="1:15" ht="15.75" customHeight="1">
      <c r="A28" s="391" t="s">
        <v>252</v>
      </c>
      <c r="B28" s="388">
        <v>320985.8</v>
      </c>
      <c r="C28" s="388">
        <v>255594.9</v>
      </c>
      <c r="D28" s="390">
        <f t="shared" si="0"/>
        <v>79.628101928496534</v>
      </c>
      <c r="E28" s="388">
        <v>348998.7</v>
      </c>
      <c r="F28" s="388">
        <v>257444.6</v>
      </c>
      <c r="G28" s="390">
        <f t="shared" si="1"/>
        <v>73.766635806952863</v>
      </c>
      <c r="H28" s="388">
        <f t="shared" si="2"/>
        <v>28012.900000000023</v>
      </c>
      <c r="I28" s="388">
        <f t="shared" si="3"/>
        <v>1849.7000000000116</v>
      </c>
      <c r="O28" s="389"/>
    </row>
    <row r="29" spans="1:15" ht="15.75" customHeight="1">
      <c r="A29" s="391" t="s">
        <v>258</v>
      </c>
      <c r="B29" s="388">
        <v>196358.1</v>
      </c>
      <c r="C29" s="388">
        <v>173563.8</v>
      </c>
      <c r="D29" s="390">
        <f t="shared" si="0"/>
        <v>88.391464370453761</v>
      </c>
      <c r="E29" s="388">
        <v>213494.6</v>
      </c>
      <c r="F29" s="388">
        <v>217494.9</v>
      </c>
      <c r="G29" s="390">
        <f t="shared" si="1"/>
        <v>101.87372420660756</v>
      </c>
      <c r="H29" s="388">
        <f t="shared" si="2"/>
        <v>17136.5</v>
      </c>
      <c r="I29" s="388">
        <f t="shared" si="3"/>
        <v>43931.100000000006</v>
      </c>
      <c r="O29" s="389"/>
    </row>
    <row r="30" spans="1:15" hidden="1"/>
    <row r="31" spans="1:15" hidden="1"/>
    <row r="32" spans="1:15" hidden="1"/>
    <row r="33" spans="5:7" s="386" customFormat="1" hidden="1"/>
    <row r="34" spans="5:7" s="386" customFormat="1" hidden="1"/>
    <row r="35" spans="5:7" s="386" customFormat="1" hidden="1"/>
    <row r="36" spans="5:7" s="386" customFormat="1" hidden="1"/>
    <row r="37" spans="5:7" s="386" customFormat="1" hidden="1"/>
    <row r="38" spans="5:7" s="386" customFormat="1" hidden="1">
      <c r="E38" s="386">
        <v>14806657.099999998</v>
      </c>
      <c r="F38" s="388">
        <v>12734473.399999999</v>
      </c>
      <c r="G38" s="388"/>
    </row>
    <row r="39" spans="5:7" s="386" customFormat="1" hidden="1">
      <c r="E39" s="386">
        <v>14026638.9</v>
      </c>
      <c r="F39" s="386">
        <v>14737116.200000001</v>
      </c>
    </row>
    <row r="40" spans="5:7" s="386" customFormat="1" hidden="1"/>
    <row r="41" spans="5:7" s="386" customFormat="1" hidden="1"/>
    <row r="42" spans="5:7" s="386" customFormat="1" hidden="1">
      <c r="F42" s="386">
        <v>2015</v>
      </c>
      <c r="G42" s="386">
        <v>2016</v>
      </c>
    </row>
    <row r="43" spans="5:7" s="386" customFormat="1" hidden="1">
      <c r="E43" s="386" t="s">
        <v>389</v>
      </c>
      <c r="F43" s="386">
        <v>14806.7</v>
      </c>
      <c r="G43" s="386">
        <v>14026.6</v>
      </c>
    </row>
    <row r="44" spans="5:7" s="386" customFormat="1" hidden="1">
      <c r="E44" s="386" t="s">
        <v>388</v>
      </c>
      <c r="F44" s="386">
        <v>12734.5</v>
      </c>
      <c r="G44" s="386">
        <v>14737.1</v>
      </c>
    </row>
    <row r="45" spans="5:7" s="386" customFormat="1" hidden="1"/>
    <row r="46" spans="5:7" s="386" customFormat="1" hidden="1"/>
    <row r="47" spans="5:7" s="386" customFormat="1" hidden="1"/>
    <row r="48" spans="5:7" s="386" customFormat="1" hidden="1"/>
    <row r="49" s="386" customFormat="1" hidden="1"/>
    <row r="50" s="386" customFormat="1" hidden="1"/>
    <row r="51" s="386" customFormat="1" hidden="1"/>
  </sheetData>
  <mergeCells count="5">
    <mergeCell ref="B3:D3"/>
    <mergeCell ref="E3:G3"/>
    <mergeCell ref="H3:I3"/>
    <mergeCell ref="A1:I1"/>
    <mergeCell ref="A3:A4"/>
  </mergeCells>
  <pageMargins left="0.6" right="0" top="0.47" bottom="0.28000000000000003" header="0" footer="0.3"/>
  <pageSetup paperSize="9" scale="95" orientation="portrait" r:id="rId1"/>
  <headerFooter scaleWithDoc="0">
    <oddFooter>&amp;R8</oddFooter>
  </headerFooter>
  <drawing r:id="rId2"/>
  <legacyDrawing r:id="rId3"/>
  <oleObjects>
    <mc:AlternateContent xmlns:mc="http://schemas.openxmlformats.org/markup-compatibility/2006">
      <mc:Choice Requires="x14">
        <oleObject progId="Excel.Chart.8" shapeId="8193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9</xdr:col>
                <xdr:colOff>0</xdr:colOff>
                <xdr:row>29</xdr:row>
                <xdr:rowOff>0</xdr:rowOff>
              </to>
            </anchor>
          </objectPr>
        </oleObject>
      </mc:Choice>
      <mc:Fallback>
        <oleObject progId="Excel.Chart.8"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</vt:i4>
      </vt:variant>
    </vt:vector>
  </HeadingPairs>
  <TitlesOfParts>
    <vt:vector size="31" baseType="lpstr">
      <vt:lpstr>em1</vt:lpstr>
      <vt:lpstr>em2</vt:lpstr>
      <vt:lpstr>em3</vt:lpstr>
      <vt:lpstr>em4</vt:lpstr>
      <vt:lpstr>nuur</vt:lpstr>
      <vt:lpstr>negdsen tusuv</vt:lpstr>
      <vt:lpstr>tatvariin orlogo</vt:lpstr>
      <vt:lpstr>tusviin ur, avlaga</vt:lpstr>
      <vt:lpstr>ND1</vt:lpstr>
      <vt:lpstr>ND2</vt:lpstr>
      <vt:lpstr>barilga</vt:lpstr>
      <vt:lpstr>teever holboo</vt:lpstr>
      <vt:lpstr>aj uildveriin uildverlelt</vt:lpstr>
      <vt:lpstr>aj uildveriin borluulalt</vt:lpstr>
      <vt:lpstr>horogdol aimgiin dungeer</vt:lpstr>
      <vt:lpstr>horsum</vt:lpstr>
      <vt:lpstr>Maliin une</vt:lpstr>
      <vt:lpstr>tul</vt:lpstr>
      <vt:lpstr>telsum </vt:lpstr>
      <vt:lpstr>urgats</vt:lpstr>
      <vt:lpstr>ebs </vt:lpstr>
      <vt:lpstr>gx1</vt:lpstr>
      <vt:lpstr>gx2</vt:lpstr>
      <vt:lpstr>gx3</vt:lpstr>
      <vt:lpstr>gx4</vt:lpstr>
      <vt:lpstr>em1 </vt:lpstr>
      <vt:lpstr>em3 </vt:lpstr>
      <vt:lpstr>em2 </vt:lpstr>
      <vt:lpstr>em4 </vt:lpstr>
      <vt:lpstr>Sheet5</vt:lpstr>
      <vt:lpstr>barilga!Print_Titles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Badamgarav</dc:creator>
  <cp:lastModifiedBy>Ochirsusen</cp:lastModifiedBy>
  <cp:lastPrinted>2016-04-08T01:18:01Z</cp:lastPrinted>
  <dcterms:created xsi:type="dcterms:W3CDTF">2016-01-12T02:11:21Z</dcterms:created>
  <dcterms:modified xsi:type="dcterms:W3CDTF">2017-10-14T05:17:43Z</dcterms:modified>
</cp:coreProperties>
</file>