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chig hereg\TANILTSUULGA\Sar buriin taniltsuulga\2017\3 sar taniltsuulga\"/>
    </mc:Choice>
  </mc:AlternateContent>
  <bookViews>
    <workbookView xWindow="240" yWindow="60" windowWidth="21075" windowHeight="9990" firstSheet="2" activeTab="2"/>
  </bookViews>
  <sheets>
    <sheet name="negdsen tusuv" sheetId="1" state="hidden" r:id="rId1"/>
    <sheet name="tusuv" sheetId="4" state="hidden" r:id="rId2"/>
    <sheet name="orlogo" sheetId="2" r:id="rId3"/>
    <sheet name="zarlaga" sheetId="5" r:id="rId4"/>
    <sheet name="tatvariin orlogo" sheetId="7" r:id="rId5"/>
    <sheet name="tusviin ur, avlaga" sheetId="11" state="hidden" r:id="rId6"/>
    <sheet name="aj uildveriin uildverlelt" sheetId="8" r:id="rId7"/>
    <sheet name="aj uildveriin borluulalt" sheetId="9" r:id="rId8"/>
    <sheet name="horogdol aimgiin dungeer" sheetId="24" r:id="rId9"/>
    <sheet name="horsum" sheetId="25" r:id="rId10"/>
    <sheet name="Maliin une" sheetId="26" r:id="rId11"/>
    <sheet name="tul" sheetId="27" r:id="rId12"/>
    <sheet name="telsum " sheetId="28" r:id="rId13"/>
    <sheet name="ND1" sheetId="12" r:id="rId14"/>
    <sheet name="ND2" sheetId="13" r:id="rId15"/>
    <sheet name="teever  " sheetId="15" state="hidden" r:id="rId16"/>
    <sheet name="Bank" sheetId="14" r:id="rId17"/>
    <sheet name="em2" sheetId="16" r:id="rId18"/>
    <sheet name="em4" sheetId="17" r:id="rId19"/>
    <sheet name="em5" sheetId="18" r:id="rId20"/>
    <sheet name="em6" sheetId="19" r:id="rId21"/>
    <sheet name="em7" sheetId="20" r:id="rId22"/>
    <sheet name="gx2" sheetId="21" r:id="rId23"/>
    <sheet name="gx4" sheetId="22" r:id="rId24"/>
    <sheet name="gx5" sheetId="23" r:id="rId25"/>
  </sheets>
  <externalReferences>
    <externalReference r:id="rId26"/>
    <externalReference r:id="rId27"/>
  </externalReferences>
  <definedNames>
    <definedName name="_Sort" localSheetId="16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hidden="1">#REF!</definedName>
    <definedName name="maltaiiiii" hidden="1">#REF!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" i="2"/>
  <c r="F3" i="2"/>
  <c r="E3" i="9" l="1"/>
  <c r="E3" i="8"/>
  <c r="H30" i="28" l="1"/>
  <c r="I30" i="28" s="1"/>
  <c r="F30" i="28"/>
  <c r="G30" i="28" s="1"/>
  <c r="C30" i="28"/>
  <c r="D30" i="28" s="1"/>
  <c r="I29" i="28"/>
  <c r="G29" i="28"/>
  <c r="D29" i="28"/>
  <c r="I28" i="28"/>
  <c r="G28" i="28"/>
  <c r="D28" i="28"/>
  <c r="I27" i="28"/>
  <c r="G27" i="28"/>
  <c r="D27" i="28"/>
  <c r="I26" i="28"/>
  <c r="G26" i="28"/>
  <c r="D26" i="28"/>
  <c r="I25" i="28"/>
  <c r="G25" i="28"/>
  <c r="D25" i="28"/>
  <c r="I24" i="28"/>
  <c r="G24" i="28"/>
  <c r="D24" i="28"/>
  <c r="I23" i="28"/>
  <c r="G23" i="28"/>
  <c r="D23" i="28"/>
  <c r="I22" i="28"/>
  <c r="G22" i="28"/>
  <c r="D22" i="28"/>
  <c r="I21" i="28"/>
  <c r="G21" i="28"/>
  <c r="D21" i="28"/>
  <c r="I20" i="28"/>
  <c r="G20" i="28"/>
  <c r="D20" i="28"/>
  <c r="I19" i="28"/>
  <c r="G19" i="28"/>
  <c r="D19" i="28"/>
  <c r="I18" i="28"/>
  <c r="G18" i="28"/>
  <c r="D18" i="28"/>
  <c r="I17" i="28"/>
  <c r="G17" i="28"/>
  <c r="D17" i="28"/>
  <c r="I16" i="28"/>
  <c r="G16" i="28"/>
  <c r="D16" i="28"/>
  <c r="I15" i="28"/>
  <c r="G15" i="28"/>
  <c r="D15" i="28"/>
  <c r="I14" i="28"/>
  <c r="G14" i="28"/>
  <c r="D14" i="28"/>
  <c r="I13" i="28"/>
  <c r="G13" i="28"/>
  <c r="D13" i="28"/>
  <c r="I12" i="28"/>
  <c r="G12" i="28"/>
  <c r="D12" i="28"/>
  <c r="I11" i="28"/>
  <c r="G11" i="28"/>
  <c r="D11" i="28"/>
  <c r="I10" i="28"/>
  <c r="G10" i="28"/>
  <c r="D10" i="28"/>
  <c r="I9" i="28"/>
  <c r="G9" i="28"/>
  <c r="D9" i="28"/>
  <c r="I8" i="28"/>
  <c r="G8" i="28"/>
  <c r="D8" i="28"/>
  <c r="I7" i="28"/>
  <c r="G7" i="28"/>
  <c r="D7" i="28"/>
  <c r="H30" i="27"/>
  <c r="F30" i="27"/>
  <c r="H29" i="27"/>
  <c r="F29" i="27"/>
  <c r="H28" i="27"/>
  <c r="F28" i="27"/>
  <c r="H27" i="27"/>
  <c r="F27" i="27"/>
  <c r="H26" i="27"/>
  <c r="F26" i="27"/>
  <c r="H25" i="27"/>
  <c r="F25" i="27"/>
  <c r="H22" i="27"/>
  <c r="F22" i="27"/>
  <c r="H21" i="27"/>
  <c r="F21" i="27"/>
  <c r="H20" i="27"/>
  <c r="F20" i="27"/>
  <c r="H19" i="27"/>
  <c r="F19" i="27"/>
  <c r="H18" i="27"/>
  <c r="F18" i="27"/>
  <c r="H17" i="27"/>
  <c r="F17" i="27"/>
  <c r="H14" i="27"/>
  <c r="F14" i="27"/>
  <c r="H13" i="27"/>
  <c r="F13" i="27"/>
  <c r="H12" i="27"/>
  <c r="F12" i="27"/>
  <c r="H11" i="27"/>
  <c r="F11" i="27"/>
  <c r="H10" i="27"/>
  <c r="F10" i="27"/>
  <c r="H9" i="27"/>
  <c r="F9" i="27"/>
  <c r="G55" i="26"/>
  <c r="F55" i="26"/>
  <c r="G54" i="26"/>
  <c r="G53" i="26"/>
  <c r="F53" i="26"/>
  <c r="G52" i="26"/>
  <c r="F52" i="26"/>
  <c r="G51" i="26"/>
  <c r="F51" i="26"/>
  <c r="G50" i="26"/>
  <c r="G49" i="26"/>
  <c r="G48" i="26"/>
  <c r="F48" i="26"/>
  <c r="G47" i="26"/>
  <c r="F47" i="26"/>
  <c r="G46" i="26"/>
  <c r="F46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5" i="26"/>
  <c r="F5" i="26"/>
  <c r="H30" i="25"/>
  <c r="I30" i="25" s="1"/>
  <c r="F30" i="25"/>
  <c r="E30" i="25"/>
  <c r="G30" i="25" s="1"/>
  <c r="I29" i="25"/>
  <c r="G29" i="25"/>
  <c r="F29" i="25"/>
  <c r="I28" i="25"/>
  <c r="G28" i="25"/>
  <c r="F28" i="25"/>
  <c r="I27" i="25"/>
  <c r="G27" i="25"/>
  <c r="F27" i="25"/>
  <c r="I26" i="25"/>
  <c r="G26" i="25"/>
  <c r="F26" i="25"/>
  <c r="I25" i="25"/>
  <c r="G25" i="25"/>
  <c r="F25" i="25"/>
  <c r="I24" i="25"/>
  <c r="G24" i="25"/>
  <c r="F24" i="25"/>
  <c r="I23" i="25"/>
  <c r="G23" i="25"/>
  <c r="F23" i="25"/>
  <c r="I22" i="25"/>
  <c r="G22" i="25"/>
  <c r="F22" i="25"/>
  <c r="I21" i="25"/>
  <c r="G21" i="25"/>
  <c r="F21" i="25"/>
  <c r="I20" i="25"/>
  <c r="G20" i="25"/>
  <c r="F20" i="25"/>
  <c r="I19" i="25"/>
  <c r="G19" i="25"/>
  <c r="F19" i="25"/>
  <c r="I18" i="25"/>
  <c r="G18" i="25"/>
  <c r="F18" i="25"/>
  <c r="I17" i="25"/>
  <c r="G17" i="25"/>
  <c r="F17" i="25"/>
  <c r="I16" i="25"/>
  <c r="G16" i="25"/>
  <c r="F16" i="25"/>
  <c r="I15" i="25"/>
  <c r="G15" i="25"/>
  <c r="F15" i="25"/>
  <c r="I14" i="25"/>
  <c r="G14" i="25"/>
  <c r="F14" i="25"/>
  <c r="I13" i="25"/>
  <c r="G13" i="25"/>
  <c r="F13" i="25"/>
  <c r="I12" i="25"/>
  <c r="G12" i="25"/>
  <c r="F12" i="25"/>
  <c r="I11" i="25"/>
  <c r="G11" i="25"/>
  <c r="F11" i="25"/>
  <c r="I10" i="25"/>
  <c r="G10" i="25"/>
  <c r="F10" i="25"/>
  <c r="I9" i="25"/>
  <c r="G9" i="25"/>
  <c r="F9" i="25"/>
  <c r="I8" i="25"/>
  <c r="G8" i="25"/>
  <c r="F8" i="25"/>
  <c r="I7" i="25"/>
  <c r="G7" i="25"/>
  <c r="F7" i="25"/>
  <c r="L20" i="24"/>
  <c r="F20" i="24"/>
  <c r="H20" i="24" s="1"/>
  <c r="L19" i="24"/>
  <c r="F19" i="24"/>
  <c r="H19" i="24" s="1"/>
  <c r="L18" i="24"/>
  <c r="H18" i="24"/>
  <c r="F18" i="24"/>
  <c r="L17" i="24"/>
  <c r="F17" i="24"/>
  <c r="H17" i="24" s="1"/>
  <c r="L16" i="24"/>
  <c r="F16" i="24"/>
  <c r="H16" i="24" s="1"/>
  <c r="L15" i="24"/>
  <c r="F15" i="24"/>
  <c r="H15" i="24" s="1"/>
  <c r="F13" i="24"/>
  <c r="H13" i="24" s="1"/>
  <c r="F10" i="24"/>
  <c r="H10" i="24" s="1"/>
  <c r="F9" i="24"/>
  <c r="H9" i="24" s="1"/>
  <c r="F8" i="24"/>
  <c r="H8" i="24" s="1"/>
  <c r="F7" i="24"/>
  <c r="H7" i="24" s="1"/>
  <c r="F6" i="24"/>
  <c r="H6" i="24" s="1"/>
  <c r="F5" i="24"/>
  <c r="H5" i="24" s="1"/>
  <c r="J4" i="20" l="1"/>
  <c r="I4" i="20"/>
  <c r="H4" i="20"/>
  <c r="G4" i="20"/>
  <c r="F4" i="20"/>
  <c r="E4" i="20"/>
  <c r="D4" i="20"/>
  <c r="C4" i="20"/>
  <c r="B4" i="20"/>
  <c r="I4" i="19"/>
  <c r="H4" i="19"/>
  <c r="G4" i="19"/>
  <c r="F4" i="19"/>
  <c r="E4" i="19"/>
  <c r="D4" i="19"/>
  <c r="C4" i="19"/>
  <c r="B4" i="19"/>
  <c r="G3" i="18"/>
  <c r="G3" i="17"/>
  <c r="M5" i="16"/>
  <c r="L5" i="16"/>
  <c r="K5" i="16"/>
  <c r="J5" i="16"/>
  <c r="I5" i="16"/>
  <c r="H5" i="16"/>
  <c r="G5" i="16"/>
  <c r="F5" i="16"/>
  <c r="E5" i="16"/>
  <c r="D5" i="16"/>
  <c r="C5" i="16"/>
  <c r="B5" i="16"/>
  <c r="F32" i="14" l="1"/>
  <c r="B32" i="14"/>
  <c r="H20" i="14"/>
  <c r="F20" i="14"/>
  <c r="D20" i="14"/>
  <c r="H8" i="14"/>
  <c r="F8" i="14"/>
  <c r="D8" i="14"/>
  <c r="B8" i="14"/>
  <c r="C5" i="13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C5" i="12"/>
  <c r="D5" i="12" s="1"/>
  <c r="B5" i="12"/>
  <c r="F9" i="15"/>
  <c r="F10" i="15"/>
  <c r="F11" i="15"/>
  <c r="F12" i="15"/>
  <c r="F19" i="15"/>
  <c r="F20" i="15"/>
  <c r="F21" i="15"/>
  <c r="C8" i="14"/>
  <c r="E8" i="14"/>
  <c r="G8" i="14"/>
  <c r="I8" i="14"/>
  <c r="E20" i="14"/>
  <c r="G20" i="14"/>
  <c r="I20" i="14"/>
  <c r="D32" i="14"/>
  <c r="H32" i="14"/>
  <c r="D5" i="13"/>
  <c r="B5" i="13" s="1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I6" i="12"/>
  <c r="H6" i="12"/>
  <c r="G6" i="12"/>
  <c r="F5" i="12"/>
  <c r="K7" i="12" s="1"/>
  <c r="E5" i="12"/>
  <c r="H5" i="12" s="1"/>
  <c r="G5" i="12" l="1"/>
  <c r="I5" i="12"/>
  <c r="K6" i="12"/>
</calcChain>
</file>

<file path=xl/sharedStrings.xml><?xml version="1.0" encoding="utf-8"?>
<sst xmlns="http://schemas.openxmlformats.org/spreadsheetml/2006/main" count="876" uniqueCount="451">
  <si>
    <t>Үзүүлэлт</t>
  </si>
  <si>
    <t>Хувь</t>
  </si>
  <si>
    <t>төлөвлөгөө</t>
  </si>
  <si>
    <t>гүйцэтгэл</t>
  </si>
  <si>
    <t xml:space="preserve">  I А. ОÐËОГО /II+Y/</t>
  </si>
  <si>
    <t xml:space="preserve">      1. Орлогын албан татвар /1,1+1,2/</t>
  </si>
  <si>
    <t xml:space="preserve">      1.1 Хүн ам орлогын албан татвар</t>
  </si>
  <si>
    <t xml:space="preserve">          Хувиараа аж ахуй эрхэлсний орлого</t>
  </si>
  <si>
    <t xml:space="preserve">          Хувийн мал бүхий иргэний орлого</t>
  </si>
  <si>
    <t xml:space="preserve">          Бусад орлого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</si>
  <si>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</si>
  <si>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</si>
  <si>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</si>
  <si>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</si>
  <si>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</si>
  <si>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</si>
  <si>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</si>
  <si>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</si>
  <si>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</si>
  <si>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Газрын төлбөр</t>
  </si>
  <si>
    <t xml:space="preserve">          Байгалийн ургамал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</si>
  <si>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</si>
  <si>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</si>
  <si>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</si>
  <si>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</si>
  <si>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</si>
  <si>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</si>
  <si>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</si>
  <si>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</si>
  <si>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           Дүн</t>
  </si>
  <si>
    <t xml:space="preserve">      Урсгал орлого /III+IY/II</t>
  </si>
  <si>
    <t xml:space="preserve">      Татварын орлого /1+2+3+4/III</t>
  </si>
  <si>
    <t>-</t>
  </si>
  <si>
    <t xml:space="preserve">          Цалин, хөдөлмөрийн хөлс, түүнтэй адилтгах орлого</t>
  </si>
  <si>
    <t xml:space="preserve">      1.2. Аж ахуйн нэгж, байгууллагын орлогын албан татвар</t>
  </si>
  <si>
    <t xml:space="preserve">          Орон нутгийн хөгжлийн нэгдсэн сангийн орлогын шилжүүлэг</t>
  </si>
  <si>
    <t xml:space="preserve">          Авто тээврийн болон өөрөө явагч хэрэгслийн албан татвар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</si>
  <si>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</si>
  <si>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</si>
  <si>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</si>
  <si>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</si>
  <si>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Орлогыг нь тухай бүр тодорхойлох боломжгүй ажил, хувиараа эрхлэгч иргэний орлогын албан татвар</t>
  </si>
  <si>
    <t>Сум</t>
  </si>
  <si>
    <t xml:space="preserve">Алаг-Эрдэнэ </t>
  </si>
  <si>
    <t xml:space="preserve">Арбулаг </t>
  </si>
  <si>
    <t xml:space="preserve">Баянзүрх </t>
  </si>
  <si>
    <t>Бүрэнтогтох</t>
  </si>
  <si>
    <t xml:space="preserve">Галт </t>
  </si>
  <si>
    <t xml:space="preserve">Жаргалант </t>
  </si>
  <si>
    <t xml:space="preserve">Их-Уул </t>
  </si>
  <si>
    <t>Ðашаант</t>
  </si>
  <si>
    <t>Ðэнчинлхүмбэ</t>
  </si>
  <si>
    <t xml:space="preserve">Тариалан </t>
  </si>
  <si>
    <t xml:space="preserve">Тосонцэнгэл </t>
  </si>
  <si>
    <t xml:space="preserve">Төмөрбулаг </t>
  </si>
  <si>
    <t>Түнэл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</si>
  <si>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</si>
  <si>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</si>
  <si>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</si>
  <si>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</si>
  <si>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>Цэцэрлэг</t>
  </si>
  <si>
    <t xml:space="preserve">×андмань-Өндөр </t>
  </si>
  <si>
    <t xml:space="preserve">Øинэ-Идэр </t>
  </si>
  <si>
    <t>Хатгал</t>
  </si>
  <si>
    <t xml:space="preserve">Мөрөн </t>
  </si>
  <si>
    <t>Эрдэнэбулган</t>
  </si>
  <si>
    <t>Цагааннуур</t>
  </si>
  <si>
    <t>Аймгийн төсөвтэй шууд харьцдаг байгууллагууд</t>
  </si>
  <si>
    <t xml:space="preserve">Бүгд </t>
  </si>
  <si>
    <t xml:space="preserve">ÎÐÎÍ ÍÓÒÃÈÉÍ ÁÎËÎÍ ÓËÑÛÍ ÒªÑÂÈÉÍ ÍÈÉÒ Ä¯Í 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</si>
  <si>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</si>
  <si>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</si>
  <si>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</si>
  <si>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</si>
  <si>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</si>
  <si>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</si>
  <si>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</si>
  <si>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 xml:space="preserve">Ãàçðûí òºëáºð </t>
  </si>
  <si>
    <t>Áàéãàëèéí óðãàìàë àøèãëàñíû òºëáºð</t>
  </si>
  <si>
    <t>Àíãèéí çºâøººðëèéí õóðààìæ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</si>
  <si>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</si>
  <si>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</si>
  <si>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</si>
  <si>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</si>
  <si>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</si>
  <si>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 xml:space="preserve">Îíöãîé </t>
  </si>
  <si>
    <t>ÍªÀÒ</t>
  </si>
  <si>
    <t>ÀÀÍ-èéí îðëîãî</t>
  </si>
  <si>
    <t>Îéãîîñ ìîä ò¿ëýý áýëòãýæ àøèãëàñíû төлбөр</t>
  </si>
  <si>
    <t>Àøèãò ìàëòìàëûí íººö àøèãëàñíû төлбөр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</si>
  <si>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</si>
  <si>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</si>
  <si>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I. ÎÐÎÍ ÍÓÒÃÈÉÍ ÎÐËÎÃÎ</t>
  </si>
  <si>
    <t>II. ÓËÑÛÍ ÒªÑÂÈÉÍ ÎÐËÎÃÎ</t>
  </si>
  <si>
    <t>Санхүүгийн хэлтэс</t>
  </si>
  <si>
    <t>1. Нүүрс олборлолт</t>
  </si>
  <si>
    <t>2. Үр тарианы гурил, цардуул, малын тэжээл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</si>
  <si>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</si>
  <si>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</si>
  <si>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</si>
  <si>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</si>
  <si>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</si>
  <si>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</si>
  <si>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</si>
  <si>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</si>
  <si>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</si>
  <si>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</si>
  <si>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</si>
  <si>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</si>
  <si>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</si>
  <si>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</si>
  <si>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</si>
  <si>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>Үүнээс:</t>
  </si>
  <si>
    <t>Салбараар</t>
  </si>
  <si>
    <t xml:space="preserve">АЙМГИЙН НЭГДСЭН ТӨСӨВ, мянган төгрөгөөр </t>
  </si>
  <si>
    <t xml:space="preserve">АЙМГИЙН ОРОН НУТГИЙН БОЛОН УЛСЫН ТӨСВИЙН ОРЛОГО, мянган төгрөгөөр </t>
  </si>
  <si>
    <t xml:space="preserve">ОРОН НУТГИЙН ТӨСВИЙН ОРЛОГО, сумаар, мянган төгрөгөөр 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</si>
  <si>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</si>
  <si>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</si>
  <si>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 xml:space="preserve">ТӨСВИЙН АВЛАГА, ӨГЛӨГ, сумаар, мянган төгрөгөөр </t>
  </si>
  <si>
    <t xml:space="preserve">АЖ ҮЙЛДВЭРИЙН САЛБАРЫН ҮЙЛДВЭРЛЭЛТ, мянган төгрөгөөр </t>
  </si>
  <si>
    <t xml:space="preserve">АЖ ҮЙЛДВЭРИЙН САЛБАРЫН БОРЛУУЛАЛТ, мянган төгрөгөөр 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</si>
  <si>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</si>
  <si>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</si>
  <si>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</si>
  <si>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</si>
  <si>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</si>
  <si>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</si>
  <si>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</si>
  <si>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</si>
  <si>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</si>
  <si>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9. Мебель тавилга үйлдвэрлэл, боловсруулах үйлдвэрийн бусад</t>
  </si>
  <si>
    <t>10. Ус ариутгал, усан хангамж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</si>
  <si>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</si>
  <si>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</si>
  <si>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</si>
  <si>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>2016 оны 03 сарын байдлаар</t>
  </si>
  <si>
    <t>.</t>
  </si>
  <si>
    <t>2017 оны 03 сарын байдлаар</t>
  </si>
  <si>
    <t>НИЙГМИЙН ДААТГАЛЫН ШИМТГЭЛИЙН ОРЛОГО, мөн үетэй харьцуулсанаар, мян.төгрөг</t>
  </si>
  <si>
    <t>Сумын нэр</t>
  </si>
  <si>
    <t>Урьд оноос өссөн/буурсан</t>
  </si>
  <si>
    <t>Төлөв-лөгөө</t>
  </si>
  <si>
    <t>Гүйцэт-гэл</t>
  </si>
  <si>
    <t>Бүгд</t>
  </si>
  <si>
    <t>Алаг-Эрдэнэ</t>
  </si>
  <si>
    <t>Арбулаг</t>
  </si>
  <si>
    <t>Áàÿíç¿ðõ</t>
  </si>
  <si>
    <t>Галт</t>
  </si>
  <si>
    <t>Жаргалант</t>
  </si>
  <si>
    <t>Èõ-Óóë</t>
  </si>
  <si>
    <t>Ðàøààíò</t>
  </si>
  <si>
    <t>Ренчинлхүмбэ</t>
  </si>
  <si>
    <t>Òàðèàëàí</t>
  </si>
  <si>
    <t>Тосонцэнгэл</t>
  </si>
  <si>
    <t>Òºìºðáóëàã</t>
  </si>
  <si>
    <t>Улаан-Уул</t>
  </si>
  <si>
    <t>Ханх</t>
  </si>
  <si>
    <t>Öàãààí-Óóë</t>
  </si>
  <si>
    <t>Öàãààí-¯¿ð</t>
  </si>
  <si>
    <t>Чандмань-Өндөр</t>
  </si>
  <si>
    <t>Øèíý-Èäýð</t>
  </si>
  <si>
    <t>Ìºðºí</t>
  </si>
  <si>
    <t>Ýðäýíýáóëãàí</t>
  </si>
  <si>
    <t>Öàãààííóóð</t>
  </si>
  <si>
    <t>Төлөвлөгөө</t>
  </si>
  <si>
    <t>Гүйцэтгэл</t>
  </si>
  <si>
    <t>2016 онд шинээр үүссэн</t>
  </si>
  <si>
    <t>2015 оны үлдэгдэл</t>
  </si>
  <si>
    <t>Үүнээс</t>
  </si>
  <si>
    <t>Шимтгэлийн авлага бүгд</t>
  </si>
  <si>
    <t>НИЙГМИЙН ДААТГАЛЫН САНГИЙН АВЛАГА, мянган төгрөг, сумаар</t>
  </si>
  <si>
    <t>III</t>
  </si>
  <si>
    <t>II</t>
  </si>
  <si>
    <t>2016-I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</si>
  <si>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</si>
  <si>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</si>
  <si>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</si>
  <si>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</si>
  <si>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</si>
  <si>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</si>
  <si>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</si>
  <si>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</si>
  <si>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</si>
  <si>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2015-I</t>
  </si>
  <si>
    <t>2014-I</t>
  </si>
  <si>
    <t>Голомт банк</t>
  </si>
  <si>
    <t>Капитал банк</t>
  </si>
  <si>
    <t>Төрийн банк</t>
  </si>
  <si>
    <t>ХАС банк</t>
  </si>
  <si>
    <t>ХААН банк</t>
  </si>
  <si>
    <t>Харилцахын үлдэгдэл</t>
  </si>
  <si>
    <t>Хадгаламжийн үлдэгдэл</t>
  </si>
  <si>
    <t>БАНКУУДЫН ХАДГАЛАМЖ, банкуудаар, сая.төг</t>
  </si>
  <si>
    <t>Чанаргүй зээл</t>
  </si>
  <si>
    <t>Хугацаа хэтэрсэн зээл</t>
  </si>
  <si>
    <t>Зээлийн өрийн үлдэгдэл</t>
  </si>
  <si>
    <t>БАНКУУДЫН ЗЭЭЛИЙН ҮЗҮҮЛЭЛТ, банкуудаар, сая.төг</t>
  </si>
  <si>
    <t>Цэвэр зарлага</t>
  </si>
  <si>
    <t>Монгол банкинд өгсөн</t>
  </si>
  <si>
    <t>Кассаар орсон</t>
  </si>
  <si>
    <t>Монгол банкнаас авсан</t>
  </si>
  <si>
    <t>Зарлага</t>
  </si>
  <si>
    <t>Орлого</t>
  </si>
  <si>
    <t>БАНКУУДЫН ОРЛОГО, ЗАРЛАГА, банкуудаар, сая.төг</t>
  </si>
  <si>
    <t>Òýýâðèéí îðëîãî \ìÿí.òºã\</t>
  </si>
  <si>
    <t>Òýýñýí çîð÷èã÷ \ìÿí.õ¿í\</t>
  </si>
  <si>
    <t>Çîð÷èã÷ ýðãýëò \ìÿí.õ¿í.êì\</t>
  </si>
  <si>
    <t>2016/2015</t>
  </si>
  <si>
    <t>Эхний улирал</t>
  </si>
  <si>
    <t xml:space="preserve">¯ç¿¿ëýëò </t>
  </si>
  <si>
    <t>ЗОРЧИГЧ ТЭЭВЭР</t>
  </si>
  <si>
    <t>ÊàÒÂ-èéí ñóâàãò õîëáîãäñîí õýðýãëýã÷</t>
  </si>
  <si>
    <t xml:space="preserve">Òåëåôîí öýãèéí òîî </t>
  </si>
  <si>
    <t xml:space="preserve">¯¿íýýñ:Õ¿í àìààñ </t>
  </si>
  <si>
    <t>Òàðèôûí îðëîãî \ìÿí.òºã\</t>
  </si>
  <si>
    <t>ÕÎËÁÎÎ</t>
  </si>
  <si>
    <t xml:space="preserve">АМАРЖСАН ЭХ, ТӨРСӨН ХҮҮХДИЙН ТОО, хүйс, сумаар </t>
  </si>
  <si>
    <t>амаржсан эхийн тоо</t>
  </si>
  <si>
    <t>төрсөн хүүхэд</t>
  </si>
  <si>
    <t>Эмэгтэй</t>
  </si>
  <si>
    <t>Баянзүрх</t>
  </si>
  <si>
    <t>Их-Уул</t>
  </si>
  <si>
    <t>Тариалан</t>
  </si>
  <si>
    <t>Төмөрбулаг</t>
  </si>
  <si>
    <t>Цагаан-Уул</t>
  </si>
  <si>
    <t>Цагаан-Үүр</t>
  </si>
  <si>
    <t>×андмань-Өндөр</t>
  </si>
  <si>
    <t>Øинэ-Идэр</t>
  </si>
  <si>
    <t>Мөрөн</t>
  </si>
  <si>
    <t xml:space="preserve">ХАЛДВАРТ ӨВЧНӨӨР ӨВЧЛӨГЧИД, сумаар </t>
  </si>
  <si>
    <t xml:space="preserve">ХАЛДВАРТ ӨВЧНӨӨР ӨВЧЛӨГЧИД, өвчний төрлөөр </t>
  </si>
  <si>
    <t>Á¿ãä</t>
  </si>
  <si>
    <t>- Õ¿íñíýýñ ãàðàëòàé áàêòåðò õîðäëîãî</t>
  </si>
  <si>
    <t>- Ãåïàòèò</t>
  </si>
  <si>
    <t xml:space="preserve">  - Ãåïàòèòийн нас баралт</t>
  </si>
  <si>
    <t>- Ìýíýí</t>
  </si>
  <si>
    <t>- Öóñàí ñóóëãà</t>
  </si>
  <si>
    <t>- Ñàõóó</t>
  </si>
  <si>
    <t>- Áàëíàä</t>
  </si>
  <si>
    <t>- Óëààíóóä</t>
  </si>
  <si>
    <t>- Óëààнбурхан</t>
  </si>
  <si>
    <t>- Ñàëüìîíåëëёз</t>
  </si>
  <si>
    <t>- Ñàëõèí öýöýã</t>
  </si>
  <si>
    <t>- Õàìóó</t>
  </si>
  <si>
    <t>- Ñ¿ðüåý</t>
  </si>
  <si>
    <t>- Ñ¿ðüåýгийн нас баралт</t>
  </si>
  <si>
    <t>- Òýìá¿¿</t>
  </si>
  <si>
    <t>- Çàã õ¿éòýí</t>
  </si>
  <si>
    <t>- Òðèõîìèíàç</t>
  </si>
  <si>
    <t>- Ìººãºíöºð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</si>
  <si>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</si>
  <si>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</si>
  <si>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</si>
  <si>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</si>
  <si>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</si>
  <si>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</si>
  <si>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</si>
  <si>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</si>
  <si>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</si>
  <si>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</si>
  <si>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</si>
  <si>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</si>
  <si>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</si>
  <si>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</si>
  <si>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Улаан - сэргэнэ</t>
  </si>
  <si>
    <t>- Татран</t>
  </si>
  <si>
    <t xml:space="preserve">АМЬД ТӨРСӨН ХҮҮХДИЙН ТОО БА НИЙТ НАС БАРСАН ХҮНИЙ ТОО, сумаар </t>
  </si>
  <si>
    <t>Амьд төрсөн хүүхдийн тоо</t>
  </si>
  <si>
    <t>Нас барсан хүний тоо</t>
  </si>
  <si>
    <t xml:space="preserve">НАС БАРАЛТ, сумаар </t>
  </si>
  <si>
    <t>Осол гэмтлийн нас баралт</t>
  </si>
  <si>
    <t>Хорт хавдрын нас баралт</t>
  </si>
  <si>
    <t>Нийт нас баралтаас эмнэлэгт нас барсан</t>
  </si>
  <si>
    <t xml:space="preserve">АЙМГИЙН ХЭМЖЭЭНД БҮРТГЭГДСЭН ГЭМТ ХЭРГИЙН ТОО, хэргийн ангилал, төрлөөр, жил бүрийн 3 сарын байдлаар
</t>
  </si>
  <si>
    <t>Нийт бүртгэгдсэн гэмт хэрэг</t>
  </si>
  <si>
    <t>Хэрэгт холбогдсон хүн</t>
  </si>
  <si>
    <t xml:space="preserve">        Үүнээс: Эмэгтэй</t>
  </si>
  <si>
    <t>Хүний амь бие, эрүүл мэндийн эсрэг ГХ/91-107/</t>
  </si>
  <si>
    <t>Хүн амины гэмт хэрэг</t>
  </si>
  <si>
    <t>Бусдыг амиа хорлоход хүргэх</t>
  </si>
  <si>
    <t>Бусдын бие махбодид гэмтэл учруулах ГХ /96-100/</t>
  </si>
  <si>
    <t>Танхайн гэмт хэрэг</t>
  </si>
  <si>
    <t>Хүчингийн гэмт хэрэг /126/</t>
  </si>
  <si>
    <t>ТХХБаЖ-ын эсрэг гэмт хэрэг</t>
  </si>
  <si>
    <t>Хүн амын эрүүл мэндийн эсрэг ГХ /192-201/</t>
  </si>
  <si>
    <t>Өмчлөх эрхийн эсрэг ГХ /145-155/</t>
  </si>
  <si>
    <t>Залилан мэхлэх /148/</t>
  </si>
  <si>
    <t>Дээрэмдэх /147/</t>
  </si>
  <si>
    <t>Бусдын эд хөрөнгийг хулгайлах /145/</t>
  </si>
  <si>
    <t>Үүнээс: малын хулгай</t>
  </si>
  <si>
    <t xml:space="preserve">Хувийн өмчийн хулгай </t>
  </si>
  <si>
    <t>Авто тээврийн хэрэгслийн хулгай</t>
  </si>
  <si>
    <t>Байгаль хамгаалах журмын эсрэг ГХ /202-214/</t>
  </si>
  <si>
    <t xml:space="preserve">         Ойн тухай хууль тогтоомж зөрчих</t>
  </si>
  <si>
    <t xml:space="preserve">         Ан агнуурын тухай хууль тогтоомж зөрчих</t>
  </si>
  <si>
    <t xml:space="preserve">ГЭМТ ХЭРГИЙН УЛМААС ХОХИРСОН ИРГЭД, хүйсээр </t>
  </si>
  <si>
    <t xml:space="preserve">         Хохирсон нийт иргэн</t>
  </si>
  <si>
    <t>Үүнээс:эмэгтэй</t>
  </si>
  <si>
    <t>ГЭМТ ХЭРГИЙН УЛМААС ХОХИРСОН ИРГЭД, насны ангилалаар</t>
  </si>
  <si>
    <t xml:space="preserve">        17 хүртэлх насны</t>
  </si>
  <si>
    <t xml:space="preserve">        18-34 насны</t>
  </si>
  <si>
    <t xml:space="preserve">       35-49 насны</t>
  </si>
  <si>
    <t xml:space="preserve">       50-аас дээш насны</t>
  </si>
  <si>
    <t>ГЭМТ ХЭРГИЙН УЛМААС ХОХИРСОН ИРГЭД, нийгмийн байдал</t>
  </si>
  <si>
    <t xml:space="preserve">        Төрийн албан хаагч</t>
  </si>
  <si>
    <t xml:space="preserve">        Төрийн бус байгууллагын ажилтан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</si>
  <si>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</si>
  <si>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</si>
  <si>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</si>
  <si>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</si>
  <si>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</si>
  <si>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Ажилгүй</t>
  </si>
  <si>
    <t xml:space="preserve">        Тэнэмэл</t>
  </si>
  <si>
    <t>ГЭМТ ХЭРГИЙН УЛМААС НАС БАРСАН, ГЭМТСЭН ИРГЭД</t>
  </si>
  <si>
    <t xml:space="preserve">         Нас барсан хүний тоо</t>
  </si>
  <si>
    <t xml:space="preserve">         Гэмтсэн хүний тоо</t>
  </si>
  <si>
    <t xml:space="preserve">ГЭМТ ХЭРЭГТ ХОЛБОГДСОН ИРГЭД, хүйсээр </t>
  </si>
  <si>
    <t xml:space="preserve">       Гэмт хэрэгт холбогдсон иргэд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</si>
  <si>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</si>
  <si>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</si>
  <si>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</si>
  <si>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</si>
  <si>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 xml:space="preserve">       30-49 насны</t>
  </si>
  <si>
    <t>ГЭМТ ХЭРЭГТ ХОЛБОГДСОН ИРГЭД, нийгмийн байдлаар</t>
  </si>
  <si>
    <t xml:space="preserve">        Сургууль завсардсан, тэнэмэл</t>
  </si>
  <si>
    <t xml:space="preserve">        Хоригдол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</si>
  <si>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</si>
  <si>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</si>
  <si>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</si>
  <si>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</si>
  <si>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</si>
  <si>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</si>
  <si>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</si>
  <si>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ТОМ МАЛЫН ЗҮЙ БУСЫН ХОРОГДОЛ, мянган толгойгоор, төрлөөр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</si>
  <si>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</si>
  <si>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</si>
  <si>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</si>
  <si>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</si>
  <si>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</si>
  <si>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</si>
  <si>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</si>
  <si>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</si>
  <si>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</si>
  <si>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</si>
  <si>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</si>
  <si>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</si>
  <si>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</si>
  <si>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</si>
  <si>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ТОМ МАЛЫН ЗҮЙ БУСЫН ХОРОГДОЛ, сумаар</t>
  </si>
  <si>
    <t>өвчнөөр</t>
  </si>
  <si>
    <t>Тоо</t>
  </si>
  <si>
    <t>Оны эхний малд эзлэх хувь</t>
  </si>
  <si>
    <t>Òîî</t>
  </si>
  <si>
    <t>îíû ýõíèé ìàëä ýçëýõ õóâü</t>
  </si>
  <si>
    <t>Çºð¿¿ +, -</t>
  </si>
  <si>
    <t>Хорогдолд эзлэх хувь</t>
  </si>
  <si>
    <t>Рашаант</t>
  </si>
  <si>
    <t>Рэнчинлхүмбэ</t>
  </si>
  <si>
    <t>Шинэ-Идэр</t>
  </si>
  <si>
    <t>Ä¯Í</t>
  </si>
  <si>
    <t>МАЛЫН ҮНЭ, аймгийн дунджаар</t>
  </si>
  <si>
    <t>М/Д</t>
  </si>
  <si>
    <t>Төрөл</t>
  </si>
  <si>
    <t>Өмнөх оноос</t>
  </si>
  <si>
    <t>Өссөн буурсан хувь</t>
  </si>
  <si>
    <t>Өссөн, буурсан  +-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</si>
  <si>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</si>
  <si>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</si>
  <si>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</si>
  <si>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</si>
  <si>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</si>
  <si>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</si>
  <si>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</si>
  <si>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</si>
  <si>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</si>
  <si>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</si>
  <si>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</si>
  <si>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</si>
  <si>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</si>
  <si>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</si>
  <si>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</si>
  <si>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</si>
  <si>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</si>
  <si>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</si>
  <si>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</si>
  <si>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</si>
  <si>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</si>
  <si>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</si>
  <si>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</si>
  <si>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</si>
  <si>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</si>
  <si>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</si>
  <si>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</si>
  <si>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</si>
  <si>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</si>
  <si>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</si>
  <si>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</si>
  <si>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</si>
  <si>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</si>
  <si>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</si>
  <si>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</si>
  <si>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МАЛЫН ГАРАЛТАЙ БҮТЭЭГДЭХҮҮНИЙ ҮНЭ, төрлөөр</t>
  </si>
  <si>
    <t>Сүү</t>
  </si>
  <si>
    <t>Цагаан ноолуур</t>
  </si>
  <si>
    <t>Бор ноолуур</t>
  </si>
  <si>
    <t>Адууны дэл</t>
  </si>
  <si>
    <t>Адууны сүүл</t>
  </si>
  <si>
    <t>Адууны шир</t>
  </si>
  <si>
    <t>1.8-2.3 метрийн хэмжээтэй шир /Үхрийн /</t>
  </si>
  <si>
    <t>2.3 метрээс дээш хэмжээтэй шир / Үхрийн/</t>
  </si>
  <si>
    <t>Хонины ноостой нэхий</t>
  </si>
  <si>
    <t>Ямааны ноолууртай арьс</t>
  </si>
  <si>
    <t>ТӨЛ БОЙЖИЛТ, төрлөөр, мянган толгойгоор</t>
  </si>
  <si>
    <t>Ýõíèé 3 ñàð</t>
  </si>
  <si>
    <t>çºð¿¿</t>
  </si>
  <si>
    <t xml:space="preserve">Áîéæñîí òºë </t>
  </si>
  <si>
    <t>Áîòãî</t>
  </si>
  <si>
    <t>Óíàãà</t>
  </si>
  <si>
    <t>Òóãàë</t>
  </si>
  <si>
    <t>Õóðãà</t>
  </si>
  <si>
    <t>Èøèã</t>
  </si>
  <si>
    <t xml:space="preserve">Õîðîãäñîí òºë </t>
  </si>
  <si>
    <t>Áîéæèëòèéí õóâü</t>
  </si>
  <si>
    <t>ТӨЛ БОЙЖИЛТ, сумаар, толгойгоор</t>
  </si>
  <si>
    <t>Ä.ä</t>
  </si>
  <si>
    <t>Ñóìäûí íýðñ</t>
  </si>
  <si>
    <t>Òºëëºñºí ýõ</t>
  </si>
  <si>
    <t>Õîðîãäñîí òºë</t>
  </si>
  <si>
    <t>Áîéæèæ áóé òºë</t>
  </si>
  <si>
    <t>Òºëëºëòèéí õóâü</t>
  </si>
  <si>
    <t>03-ð ñàð</t>
  </si>
  <si>
    <t>Àëàã  Ýðäýíý</t>
  </si>
  <si>
    <t>Àðáóëàã</t>
  </si>
  <si>
    <t>Á¿ðýíòîãòîõ</t>
  </si>
  <si>
    <t>Ãàëò</t>
  </si>
  <si>
    <t>Æàðãàëàíò</t>
  </si>
  <si>
    <t>Èõ óóë</t>
  </si>
  <si>
    <t>Ðåí÷èíëõ¿ìáý</t>
  </si>
  <si>
    <t>Òîñîíöýíãýë</t>
  </si>
  <si>
    <t>Ò¿íýë</t>
  </si>
  <si>
    <t>Óëààí óóë</t>
  </si>
  <si>
    <t>Õàíõ</t>
  </si>
  <si>
    <t>Öàãààí óóë</t>
  </si>
  <si>
    <t xml:space="preserve">Öàãààí ¿¿ð </t>
  </si>
  <si>
    <t>Öýöýðëýã</t>
  </si>
  <si>
    <t>×àíäìàíü ªíäºð</t>
  </si>
  <si>
    <t>Øèíý èäýð</t>
  </si>
  <si>
    <t>Öàãààí íóóð</t>
  </si>
  <si>
    <t>õ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</si>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</sst>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0.0"/>
    <numFmt numFmtId="165" formatCode="#,##0.0"/>
    <numFmt numFmtId="166" formatCode="[$-10409]###\ ###\ ##0"/>
    <numFmt numFmtId="167" formatCode="0.000"/>
    <numFmt numFmtId="168" formatCode="_-* #,##0.0_р_._-;\-* #,##0.0_р_._-;_-* &quot;-&quot;??_р_._-;_-@_-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231F1F"/>
      <name val="Arial"/>
      <family val="2"/>
    </font>
    <font>
      <sz val="10"/>
      <color rgb="FF231F20"/>
      <name val="Arial"/>
      <family val="2"/>
    </font>
    <font>
      <sz val="10"/>
      <color rgb="FF231F20"/>
      <name val="Arial Mon"/>
      <family val="2"/>
    </font>
    <font>
      <sz val="12"/>
      <color theme="1"/>
      <name val="Arial Mon"/>
      <family val="2"/>
    </font>
    <font>
      <b/>
      <sz val="10"/>
      <name val="Arial Mon"/>
      <family val="2"/>
    </font>
    <font>
      <sz val="8"/>
      <color rgb="FF231F1F"/>
      <name val="Arial Mon"/>
      <family val="2"/>
    </font>
    <font>
      <sz val="10"/>
      <color rgb="FF231F1F"/>
      <name val="Arial Mon"/>
      <family val="2"/>
    </font>
    <font>
      <b/>
      <sz val="11"/>
      <color theme="1"/>
      <name val="Arial Mon"/>
      <family val="2"/>
    </font>
    <font>
      <sz val="11"/>
      <color theme="1"/>
      <name val="Arial Mon"/>
      <family val="2"/>
    </font>
    <font>
      <sz val="10"/>
      <color theme="1"/>
      <name val="Arial Mon"/>
    </font>
    <font>
      <b/>
      <sz val="10"/>
      <name val="Arial Mon"/>
    </font>
    <font>
      <sz val="10"/>
      <name val="Arial Mon"/>
    </font>
    <font>
      <b/>
      <sz val="10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231F20"/>
      <name val="Times New Roman"/>
      <family val="1"/>
    </font>
    <font>
      <sz val="10"/>
      <color rgb="FF231F20"/>
      <name val="Arial Mon"/>
      <family val="2"/>
      <charset val="204"/>
    </font>
    <font>
      <sz val="11"/>
      <color theme="1"/>
      <name val="Arial Mon"/>
      <family val="2"/>
      <charset val="204"/>
    </font>
    <font>
      <sz val="10"/>
      <color rgb="FF000000"/>
      <name val="Arial Mon"/>
      <family val="2"/>
      <charset val="204"/>
    </font>
    <font>
      <sz val="12"/>
      <name val="Arial Mon"/>
      <family val="2"/>
    </font>
    <font>
      <sz val="10"/>
      <name val="Arial Mon"/>
      <family val="2"/>
      <charset val="204"/>
    </font>
    <font>
      <b/>
      <sz val="10"/>
      <color rgb="FF231F20"/>
      <name val="Arial Mon"/>
      <family val="2"/>
      <charset val="204"/>
    </font>
    <font>
      <sz val="11"/>
      <name val="Arial Mon"/>
      <family val="2"/>
      <charset val="204"/>
    </font>
    <font>
      <sz val="10"/>
      <color rgb="FF000000"/>
      <name val="Arial Mon"/>
      <family val="2"/>
    </font>
    <font>
      <sz val="10"/>
      <color rgb="FF231F20"/>
      <name val="Arial"/>
      <family val="2"/>
      <charset val="204"/>
    </font>
    <font>
      <b/>
      <sz val="10"/>
      <color rgb="FF231F2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</font>
    <font>
      <sz val="11"/>
      <name val="Arial Mon"/>
      <family val="2"/>
    </font>
    <font>
      <i/>
      <sz val="10"/>
      <name val="Arial"/>
      <family val="2"/>
    </font>
    <font>
      <sz val="10"/>
      <color theme="1"/>
      <name val="Arial Mon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8"/>
      <name val="Arial Mon"/>
      <family val="2"/>
    </font>
    <font>
      <sz val="10"/>
      <color indexed="8"/>
      <name val="Arial Mon"/>
      <family val="2"/>
    </font>
    <font>
      <b/>
      <sz val="10"/>
      <color indexed="8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3" fillId="0" borderId="0"/>
    <xf numFmtId="0" fontId="38" fillId="0" borderId="0"/>
    <xf numFmtId="0" fontId="3" fillId="0" borderId="0" applyFont="0" applyFill="0" applyBorder="0" applyAlignment="0" applyProtection="0"/>
    <xf numFmtId="0" fontId="3" fillId="0" borderId="0"/>
  </cellStyleXfs>
  <cellXfs count="3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7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10" fillId="0" borderId="0" xfId="0" applyFont="1"/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14" fillId="0" borderId="0" xfId="0" applyFont="1"/>
    <xf numFmtId="165" fontId="15" fillId="0" borderId="0" xfId="0" applyNumberFormat="1" applyFont="1" applyAlignment="1">
      <alignment horizontal="center"/>
    </xf>
    <xf numFmtId="0" fontId="15" fillId="0" borderId="0" xfId="0" applyFont="1"/>
    <xf numFmtId="164" fontId="3" fillId="0" borderId="0" xfId="1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4" fontId="15" fillId="0" borderId="0" xfId="0" applyNumberFormat="1" applyFont="1"/>
    <xf numFmtId="0" fontId="3" fillId="0" borderId="1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164" fontId="17" fillId="0" borderId="0" xfId="1" applyNumberFormat="1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>
      <alignment vertical="center"/>
    </xf>
    <xf numFmtId="164" fontId="18" fillId="0" borderId="0" xfId="2" applyNumberFormat="1" applyFont="1" applyAlignment="1">
      <alignment horizontal="right" vertical="center"/>
    </xf>
    <xf numFmtId="0" fontId="3" fillId="0" borderId="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4" fontId="17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7" xfId="2" applyFont="1" applyBorder="1" applyAlignment="1">
      <alignment vertical="center"/>
    </xf>
    <xf numFmtId="164" fontId="18" fillId="0" borderId="0" xfId="2" applyNumberFormat="1" applyFont="1" applyAlignment="1">
      <alignment vertical="center"/>
    </xf>
    <xf numFmtId="164" fontId="3" fillId="0" borderId="0" xfId="2" applyNumberFormat="1" applyFont="1" applyBorder="1" applyAlignment="1">
      <alignment vertical="center"/>
    </xf>
    <xf numFmtId="164" fontId="17" fillId="0" borderId="18" xfId="2" applyNumberFormat="1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/>
    </xf>
    <xf numFmtId="164" fontId="17" fillId="0" borderId="0" xfId="2" applyNumberFormat="1" applyFont="1" applyAlignment="1">
      <alignment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3" applyFont="1"/>
    <xf numFmtId="164" fontId="3" fillId="0" borderId="17" xfId="3" applyNumberFormat="1" applyFont="1" applyBorder="1" applyAlignment="1">
      <alignment horizontal="center"/>
    </xf>
    <xf numFmtId="0" fontId="3" fillId="0" borderId="17" xfId="3" applyFont="1" applyFill="1" applyBorder="1" applyAlignment="1">
      <alignment horizontal="center"/>
    </xf>
    <xf numFmtId="0" fontId="3" fillId="0" borderId="17" xfId="3" applyFont="1" applyBorder="1"/>
    <xf numFmtId="0" fontId="3" fillId="0" borderId="0" xfId="3" applyFont="1" applyBorder="1"/>
    <xf numFmtId="164" fontId="3" fillId="0" borderId="0" xfId="3" applyNumberFormat="1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7" fillId="0" borderId="21" xfId="4" applyFont="1" applyFill="1" applyBorder="1" applyAlignment="1">
      <alignment horizontal="left"/>
    </xf>
    <xf numFmtId="0" fontId="28" fillId="0" borderId="21" xfId="0" applyFont="1" applyBorder="1" applyAlignment="1">
      <alignment horizontal="center" vertical="center" wrapText="1"/>
    </xf>
    <xf numFmtId="49" fontId="27" fillId="0" borderId="21" xfId="4" applyNumberFormat="1" applyFont="1" applyFill="1" applyBorder="1" applyAlignment="1">
      <alignment horizontal="left" indent="1"/>
    </xf>
    <xf numFmtId="0" fontId="27" fillId="0" borderId="21" xfId="4" applyFont="1" applyFill="1" applyBorder="1" applyAlignment="1">
      <alignment horizontal="center" vertical="center"/>
    </xf>
    <xf numFmtId="49" fontId="27" fillId="0" borderId="21" xfId="4" applyNumberFormat="1" applyFont="1" applyFill="1" applyBorder="1" applyAlignment="1">
      <alignment horizontal="left" wrapText="1" indent="1"/>
    </xf>
    <xf numFmtId="49" fontId="27" fillId="0" borderId="21" xfId="4" applyNumberFormat="1" applyFont="1" applyFill="1" applyBorder="1" applyAlignment="1">
      <alignment wrapText="1"/>
    </xf>
    <xf numFmtId="0" fontId="24" fillId="0" borderId="0" xfId="0" applyFont="1" applyAlignment="1">
      <alignment horizontal="left"/>
    </xf>
    <xf numFmtId="49" fontId="27" fillId="0" borderId="21" xfId="4" applyNumberFormat="1" applyFont="1" applyFill="1" applyBorder="1" applyAlignment="1">
      <alignment horizontal="left"/>
    </xf>
    <xf numFmtId="0" fontId="27" fillId="0" borderId="21" xfId="0" applyFont="1" applyFill="1" applyBorder="1" applyAlignment="1">
      <alignment horizontal="center"/>
    </xf>
    <xf numFmtId="0" fontId="24" fillId="0" borderId="21" xfId="0" applyFont="1" applyBorder="1"/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2" fontId="29" fillId="0" borderId="0" xfId="0" applyNumberFormat="1" applyFont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0" fontId="0" fillId="0" borderId="0" xfId="0" applyFill="1"/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20" fillId="0" borderId="0" xfId="0" applyFont="1" applyAlignment="1">
      <alignment wrapText="1"/>
    </xf>
    <xf numFmtId="0" fontId="4" fillId="0" borderId="22" xfId="4" applyFont="1" applyFill="1" applyBorder="1" applyAlignment="1">
      <alignment horizontal="center" vertical="center" wrapText="1"/>
    </xf>
    <xf numFmtId="41" fontId="4" fillId="0" borderId="22" xfId="4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3" fillId="0" borderId="22" xfId="4" applyFont="1" applyFill="1" applyBorder="1" applyAlignment="1">
      <alignment horizontal="center" vertical="center" wrapText="1"/>
    </xf>
    <xf numFmtId="41" fontId="4" fillId="0" borderId="0" xfId="4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4" fillId="0" borderId="22" xfId="4" applyFont="1" applyFill="1" applyBorder="1" applyAlignment="1">
      <alignment horizontal="center" vertical="center"/>
    </xf>
    <xf numFmtId="0" fontId="5" fillId="0" borderId="22" xfId="0" applyFont="1" applyBorder="1"/>
    <xf numFmtId="0" fontId="4" fillId="0" borderId="22" xfId="4" applyFont="1" applyBorder="1" applyAlignment="1">
      <alignment horizontal="center" vertical="center"/>
    </xf>
    <xf numFmtId="0" fontId="20" fillId="0" borderId="22" xfId="0" applyFont="1" applyBorder="1"/>
    <xf numFmtId="0" fontId="4" fillId="0" borderId="0" xfId="4" applyFont="1"/>
    <xf numFmtId="0" fontId="19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22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center" vertical="center"/>
    </xf>
    <xf numFmtId="41" fontId="4" fillId="0" borderId="22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horizontal="center" vertical="center"/>
    </xf>
    <xf numFmtId="41" fontId="4" fillId="0" borderId="0" xfId="4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164" fontId="17" fillId="0" borderId="18" xfId="2" applyNumberFormat="1" applyFont="1" applyBorder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0" borderId="9" xfId="3" applyFont="1" applyBorder="1" applyAlignment="1">
      <alignment horizontal="center" vertical="top" wrapText="1"/>
    </xf>
    <xf numFmtId="0" fontId="3" fillId="0" borderId="10" xfId="3" applyFont="1" applyBorder="1" applyAlignment="1">
      <alignment horizontal="center" vertical="top" wrapText="1"/>
    </xf>
    <xf numFmtId="0" fontId="3" fillId="0" borderId="1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18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4" fillId="0" borderId="0" xfId="6" applyFont="1" applyAlignment="1">
      <alignment horizontal="center" vertical="center" wrapText="1"/>
    </xf>
    <xf numFmtId="0" fontId="3" fillId="0" borderId="0" xfId="6" applyFont="1"/>
    <xf numFmtId="0" fontId="26" fillId="0" borderId="0" xfId="6" applyFont="1"/>
    <xf numFmtId="0" fontId="26" fillId="0" borderId="0" xfId="6" applyFont="1" applyBorder="1"/>
    <xf numFmtId="0" fontId="3" fillId="3" borderId="8" xfId="6" applyFont="1" applyFill="1" applyBorder="1"/>
    <xf numFmtId="0" fontId="3" fillId="3" borderId="11" xfId="6" applyFont="1" applyFill="1" applyBorder="1"/>
    <xf numFmtId="0" fontId="3" fillId="0" borderId="11" xfId="6" applyFont="1" applyBorder="1" applyAlignment="1">
      <alignment horizontal="center" vertical="center" wrapText="1"/>
    </xf>
    <xf numFmtId="0" fontId="3" fillId="3" borderId="11" xfId="6" applyFont="1" applyFill="1" applyBorder="1" applyAlignment="1">
      <alignment horizontal="center" vertical="center" wrapText="1"/>
    </xf>
    <xf numFmtId="0" fontId="3" fillId="3" borderId="13" xfId="6" applyFont="1" applyFill="1" applyBorder="1" applyAlignment="1">
      <alignment horizontal="center" vertical="center" wrapText="1"/>
    </xf>
    <xf numFmtId="0" fontId="3" fillId="0" borderId="0" xfId="6" applyFont="1" applyBorder="1"/>
    <xf numFmtId="0" fontId="35" fillId="0" borderId="0" xfId="6" applyFont="1" applyAlignment="1">
      <alignment horizontal="left" vertical="center" wrapText="1"/>
    </xf>
    <xf numFmtId="0" fontId="3" fillId="3" borderId="6" xfId="6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" fontId="3" fillId="0" borderId="0" xfId="6" applyNumberFormat="1" applyFont="1" applyBorder="1" applyAlignment="1">
      <alignment horizontal="center" vertical="center"/>
    </xf>
    <xf numFmtId="164" fontId="3" fillId="0" borderId="0" xfId="6" applyNumberFormat="1" applyFont="1" applyAlignment="1">
      <alignment horizontal="center" vertical="center"/>
    </xf>
    <xf numFmtId="164" fontId="3" fillId="0" borderId="0" xfId="6" applyNumberFormat="1" applyFont="1" applyBorder="1"/>
    <xf numFmtId="2" fontId="3" fillId="0" borderId="0" xfId="6" applyNumberFormat="1" applyFont="1"/>
    <xf numFmtId="0" fontId="3" fillId="3" borderId="0" xfId="6" applyFont="1" applyFill="1" applyBorder="1"/>
    <xf numFmtId="0" fontId="3" fillId="0" borderId="0" xfId="6" applyFont="1" applyBorder="1" applyAlignment="1">
      <alignment horizontal="center" vertical="center"/>
    </xf>
    <xf numFmtId="164" fontId="3" fillId="3" borderId="0" xfId="6" applyNumberFormat="1" applyFont="1" applyFill="1" applyBorder="1" applyAlignment="1">
      <alignment horizontal="center" vertical="center" wrapText="1"/>
    </xf>
    <xf numFmtId="0" fontId="11" fillId="3" borderId="0" xfId="6" applyFont="1" applyFill="1" applyBorder="1" applyAlignment="1">
      <alignment horizontal="center"/>
    </xf>
    <xf numFmtId="164" fontId="3" fillId="0" borderId="0" xfId="6" applyNumberFormat="1" applyFont="1" applyBorder="1" applyAlignment="1">
      <alignment horizontal="center" vertical="center"/>
    </xf>
    <xf numFmtId="0" fontId="3" fillId="3" borderId="0" xfId="6" applyFont="1" applyFill="1" applyBorder="1" applyAlignment="1">
      <alignment horizontal="center" vertical="center" wrapText="1"/>
    </xf>
    <xf numFmtId="164" fontId="3" fillId="0" borderId="0" xfId="6" applyNumberFormat="1" applyFont="1"/>
    <xf numFmtId="0" fontId="3" fillId="3" borderId="16" xfId="6" applyFont="1" applyFill="1" applyBorder="1"/>
    <xf numFmtId="0" fontId="3" fillId="3" borderId="17" xfId="6" applyFont="1" applyFill="1" applyBorder="1"/>
    <xf numFmtId="0" fontId="3" fillId="0" borderId="17" xfId="0" applyFont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/>
    </xf>
    <xf numFmtId="1" fontId="3" fillId="0" borderId="17" xfId="6" applyNumberFormat="1" applyFont="1" applyBorder="1" applyAlignment="1">
      <alignment horizontal="center" vertical="center"/>
    </xf>
    <xf numFmtId="164" fontId="3" fillId="0" borderId="17" xfId="6" applyNumberFormat="1" applyFont="1" applyBorder="1" applyAlignment="1">
      <alignment horizontal="center" vertical="center"/>
    </xf>
    <xf numFmtId="164" fontId="26" fillId="0" borderId="0" xfId="6" applyNumberFormat="1" applyFont="1" applyBorder="1"/>
    <xf numFmtId="0" fontId="3" fillId="3" borderId="0" xfId="6" applyFont="1" applyFill="1" applyBorder="1" applyAlignment="1">
      <alignment horizontal="left" vertical="center" wrapText="1"/>
    </xf>
    <xf numFmtId="0" fontId="35" fillId="0" borderId="0" xfId="6" applyFont="1"/>
    <xf numFmtId="0" fontId="35" fillId="0" borderId="0" xfId="6" applyFont="1" applyBorder="1"/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36" fillId="0" borderId="0" xfId="6" applyFont="1" applyBorder="1" applyAlignment="1">
      <alignment horizontal="center" vertical="center"/>
    </xf>
    <xf numFmtId="0" fontId="36" fillId="0" borderId="0" xfId="6" applyFont="1" applyBorder="1" applyAlignment="1">
      <alignment horizontal="center" vertical="center"/>
    </xf>
    <xf numFmtId="0" fontId="4" fillId="0" borderId="0" xfId="7" applyFont="1" applyBorder="1" applyAlignment="1">
      <alignment vertical="center"/>
    </xf>
    <xf numFmtId="0" fontId="4" fillId="3" borderId="9" xfId="7" applyFont="1" applyFill="1" applyBorder="1" applyAlignment="1">
      <alignment horizontal="center" vertical="center" wrapText="1"/>
    </xf>
    <xf numFmtId="0" fontId="4" fillId="3" borderId="12" xfId="7" applyFont="1" applyFill="1" applyBorder="1" applyAlignment="1">
      <alignment horizontal="center" vertical="center" wrapText="1"/>
    </xf>
    <xf numFmtId="0" fontId="4" fillId="3" borderId="11" xfId="7" applyFont="1" applyFill="1" applyBorder="1" applyAlignment="1">
      <alignment horizontal="center" vertical="center"/>
    </xf>
    <xf numFmtId="0" fontId="4" fillId="3" borderId="13" xfId="7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8" xfId="7" applyFont="1" applyFill="1" applyBorder="1" applyAlignment="1">
      <alignment horizontal="center" vertical="center"/>
    </xf>
    <xf numFmtId="0" fontId="4" fillId="3" borderId="0" xfId="7" applyFont="1" applyFill="1" applyBorder="1" applyAlignment="1">
      <alignment horizontal="center" vertical="center"/>
    </xf>
    <xf numFmtId="0" fontId="4" fillId="3" borderId="10" xfId="7" applyFont="1" applyFill="1" applyBorder="1" applyAlignment="1">
      <alignment horizontal="center" vertical="center" wrapText="1"/>
    </xf>
    <xf numFmtId="0" fontId="4" fillId="3" borderId="15" xfId="7" applyFont="1" applyFill="1" applyBorder="1" applyAlignment="1">
      <alignment horizontal="center" vertical="center" wrapText="1"/>
    </xf>
    <xf numFmtId="0" fontId="4" fillId="3" borderId="15" xfId="7" applyFont="1" applyFill="1" applyBorder="1" applyAlignment="1">
      <alignment horizontal="center" vertical="center" wrapText="1"/>
    </xf>
    <xf numFmtId="0" fontId="3" fillId="3" borderId="15" xfId="7" applyFont="1" applyFill="1" applyBorder="1" applyAlignment="1">
      <alignment horizontal="center" vertical="center" wrapText="1"/>
    </xf>
    <xf numFmtId="0" fontId="4" fillId="3" borderId="16" xfId="7" applyFont="1" applyFill="1" applyBorder="1" applyAlignment="1">
      <alignment horizontal="center" vertical="center" wrapText="1"/>
    </xf>
    <xf numFmtId="0" fontId="4" fillId="3" borderId="0" xfId="7" applyFont="1" applyFill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 wrapText="1"/>
    </xf>
    <xf numFmtId="0" fontId="37" fillId="2" borderId="0" xfId="0" applyFont="1" applyFill="1" applyAlignment="1">
      <alignment horizontal="center"/>
    </xf>
    <xf numFmtId="164" fontId="5" fillId="0" borderId="0" xfId="7" applyNumberFormat="1" applyFont="1" applyBorder="1" applyAlignment="1">
      <alignment horizontal="center" vertical="center" wrapText="1"/>
    </xf>
    <xf numFmtId="1" fontId="4" fillId="0" borderId="0" xfId="7" applyNumberFormat="1" applyFont="1" applyBorder="1" applyAlignment="1">
      <alignment horizontal="center" vertical="center" wrapText="1"/>
    </xf>
    <xf numFmtId="164" fontId="4" fillId="0" borderId="0" xfId="7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0" xfId="7" applyFont="1" applyBorder="1" applyAlignment="1">
      <alignment horizontal="left" vertical="center" wrapText="1"/>
    </xf>
    <xf numFmtId="166" fontId="21" fillId="0" borderId="23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6" fillId="3" borderId="17" xfId="7" applyFont="1" applyFill="1" applyBorder="1" applyAlignment="1">
      <alignment horizontal="center" vertical="center"/>
    </xf>
    <xf numFmtId="0" fontId="4" fillId="0" borderId="17" xfId="7" applyFont="1" applyBorder="1" applyAlignment="1">
      <alignment horizontal="center" vertical="center" wrapText="1"/>
    </xf>
    <xf numFmtId="164" fontId="4" fillId="0" borderId="17" xfId="7" applyNumberFormat="1" applyFont="1" applyBorder="1" applyAlignment="1">
      <alignment horizontal="center" vertical="center" wrapText="1"/>
    </xf>
    <xf numFmtId="1" fontId="4" fillId="0" borderId="17" xfId="7" applyNumberFormat="1" applyFont="1" applyBorder="1" applyAlignment="1">
      <alignment horizontal="center" vertical="center" wrapText="1"/>
    </xf>
    <xf numFmtId="0" fontId="21" fillId="0" borderId="0" xfId="8" applyNumberFormat="1" applyFont="1" applyFill="1" applyBorder="1" applyAlignment="1">
      <alignment horizontal="center" vertical="center" wrapText="1" readingOrder="1"/>
    </xf>
    <xf numFmtId="0" fontId="39" fillId="0" borderId="0" xfId="8" applyFont="1" applyFill="1" applyBorder="1"/>
    <xf numFmtId="0" fontId="40" fillId="0" borderId="11" xfId="8" applyNumberFormat="1" applyFont="1" applyFill="1" applyBorder="1" applyAlignment="1">
      <alignment horizontal="center" vertical="center" wrapText="1" readingOrder="1"/>
    </xf>
    <xf numFmtId="0" fontId="39" fillId="0" borderId="11" xfId="8" applyNumberFormat="1" applyFont="1" applyFill="1" applyBorder="1" applyAlignment="1">
      <alignment vertical="top" wrapText="1"/>
    </xf>
    <xf numFmtId="0" fontId="39" fillId="0" borderId="12" xfId="8" applyNumberFormat="1" applyFont="1" applyFill="1" applyBorder="1" applyAlignment="1">
      <alignment horizontal="center" vertical="center" wrapText="1"/>
    </xf>
    <xf numFmtId="0" fontId="39" fillId="0" borderId="13" xfId="8" applyNumberFormat="1" applyFont="1" applyFill="1" applyBorder="1" applyAlignment="1">
      <alignment horizontal="center" vertical="center" wrapText="1"/>
    </xf>
    <xf numFmtId="0" fontId="39" fillId="0" borderId="4" xfId="8" applyNumberFormat="1" applyFont="1" applyFill="1" applyBorder="1" applyAlignment="1">
      <alignment horizontal="center" vertical="center" wrapText="1"/>
    </xf>
    <xf numFmtId="0" fontId="39" fillId="0" borderId="15" xfId="8" applyNumberFormat="1" applyFont="1" applyFill="1" applyBorder="1" applyAlignment="1">
      <alignment horizontal="center" vertical="center" wrapText="1"/>
    </xf>
    <xf numFmtId="0" fontId="39" fillId="0" borderId="11" xfId="8" applyNumberFormat="1" applyFont="1" applyFill="1" applyBorder="1" applyAlignment="1">
      <alignment horizontal="center" vertical="center" wrapText="1"/>
    </xf>
    <xf numFmtId="0" fontId="39" fillId="0" borderId="13" xfId="8" applyNumberFormat="1" applyFont="1" applyFill="1" applyBorder="1" applyAlignment="1">
      <alignment horizontal="center" vertical="center" wrapText="1"/>
    </xf>
    <xf numFmtId="0" fontId="21" fillId="0" borderId="24" xfId="8" applyNumberFormat="1" applyFont="1" applyFill="1" applyBorder="1" applyAlignment="1">
      <alignment horizontal="center" vertical="center" wrapText="1" readingOrder="1"/>
    </xf>
    <xf numFmtId="0" fontId="21" fillId="0" borderId="24" xfId="8" applyNumberFormat="1" applyFont="1" applyFill="1" applyBorder="1" applyAlignment="1">
      <alignment vertical="center" wrapText="1" readingOrder="1"/>
    </xf>
    <xf numFmtId="0" fontId="39" fillId="0" borderId="25" xfId="8" applyNumberFormat="1" applyFont="1" applyFill="1" applyBorder="1" applyAlignment="1">
      <alignment vertical="top" wrapText="1"/>
    </xf>
    <xf numFmtId="1" fontId="21" fillId="0" borderId="24" xfId="8" applyNumberFormat="1" applyFont="1" applyFill="1" applyBorder="1" applyAlignment="1">
      <alignment horizontal="center" vertical="center" wrapText="1" readingOrder="1"/>
    </xf>
    <xf numFmtId="164" fontId="21" fillId="0" borderId="24" xfId="8" applyNumberFormat="1" applyFont="1" applyFill="1" applyBorder="1" applyAlignment="1">
      <alignment horizontal="center" vertical="center" wrapText="1" readingOrder="1"/>
    </xf>
    <xf numFmtId="0" fontId="21" fillId="0" borderId="26" xfId="8" applyNumberFormat="1" applyFont="1" applyFill="1" applyBorder="1" applyAlignment="1">
      <alignment horizontal="center" vertical="center" wrapText="1" readingOrder="1"/>
    </xf>
    <xf numFmtId="0" fontId="21" fillId="0" borderId="26" xfId="8" applyNumberFormat="1" applyFont="1" applyFill="1" applyBorder="1" applyAlignment="1">
      <alignment vertical="center" wrapText="1" readingOrder="1"/>
    </xf>
    <xf numFmtId="0" fontId="39" fillId="0" borderId="27" xfId="8" applyNumberFormat="1" applyFont="1" applyFill="1" applyBorder="1" applyAlignment="1">
      <alignment vertical="top" wrapText="1"/>
    </xf>
    <xf numFmtId="1" fontId="21" fillId="0" borderId="26" xfId="8" applyNumberFormat="1" applyFont="1" applyFill="1" applyBorder="1" applyAlignment="1">
      <alignment horizontal="center" vertical="center" wrapText="1" readingOrder="1"/>
    </xf>
    <xf numFmtId="0" fontId="21" fillId="0" borderId="12" xfId="8" applyNumberFormat="1" applyFont="1" applyFill="1" applyBorder="1" applyAlignment="1">
      <alignment horizontal="center" vertical="center" wrapText="1" readingOrder="1"/>
    </xf>
    <xf numFmtId="0" fontId="21" fillId="0" borderId="15" xfId="8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1" fillId="0" borderId="28" xfId="0" applyNumberFormat="1" applyFont="1" applyFill="1" applyBorder="1" applyAlignment="1">
      <alignment horizontal="left" vertical="center" wrapText="1" readingOrder="1"/>
    </xf>
    <xf numFmtId="0" fontId="21" fillId="0" borderId="0" xfId="0" applyNumberFormat="1" applyFont="1" applyFill="1" applyBorder="1" applyAlignment="1">
      <alignment horizontal="left" vertical="center" wrapText="1" readingOrder="1"/>
    </xf>
    <xf numFmtId="0" fontId="21" fillId="0" borderId="26" xfId="0" applyNumberFormat="1" applyFont="1" applyFill="1" applyBorder="1" applyAlignment="1">
      <alignment horizontal="right" vertical="center" wrapText="1" readingOrder="1"/>
    </xf>
    <xf numFmtId="0" fontId="11" fillId="0" borderId="0" xfId="6" applyFont="1" applyAlignment="1">
      <alignment horizontal="center"/>
    </xf>
    <xf numFmtId="0" fontId="3" fillId="0" borderId="11" xfId="6" applyFont="1" applyFill="1" applyBorder="1" applyAlignment="1">
      <alignment horizontal="center"/>
    </xf>
    <xf numFmtId="0" fontId="3" fillId="0" borderId="13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3" borderId="0" xfId="6" applyFont="1" applyFill="1" applyBorder="1" applyAlignment="1">
      <alignment horizontal="center"/>
    </xf>
    <xf numFmtId="0" fontId="3" fillId="3" borderId="0" xfId="6" applyFont="1" applyFill="1" applyBorder="1" applyAlignment="1">
      <alignment horizontal="center" vertical="center" wrapText="1"/>
    </xf>
    <xf numFmtId="0" fontId="11" fillId="3" borderId="0" xfId="6" applyFont="1" applyFill="1" applyBorder="1"/>
    <xf numFmtId="164" fontId="11" fillId="0" borderId="0" xfId="6" applyNumberFormat="1" applyFont="1" applyAlignment="1">
      <alignment horizontal="center"/>
    </xf>
    <xf numFmtId="164" fontId="11" fillId="3" borderId="0" xfId="6" applyNumberFormat="1" applyFont="1" applyFill="1" applyBorder="1" applyAlignment="1">
      <alignment horizontal="center" vertical="center" wrapText="1"/>
    </xf>
    <xf numFmtId="167" fontId="3" fillId="0" borderId="0" xfId="6" applyNumberFormat="1" applyFont="1" applyAlignment="1">
      <alignment horizontal="center"/>
    </xf>
    <xf numFmtId="164" fontId="3" fillId="0" borderId="0" xfId="6" applyNumberFormat="1" applyFont="1" applyBorder="1" applyAlignment="1">
      <alignment horizontal="center" vertical="center" wrapText="1"/>
    </xf>
    <xf numFmtId="164" fontId="3" fillId="0" borderId="0" xfId="6" applyNumberFormat="1" applyFont="1" applyAlignment="1">
      <alignment horizontal="center"/>
    </xf>
    <xf numFmtId="0" fontId="3" fillId="0" borderId="0" xfId="6" applyFont="1" applyBorder="1" applyAlignment="1">
      <alignment horizontal="center" vertical="center" wrapText="1"/>
    </xf>
    <xf numFmtId="0" fontId="3" fillId="0" borderId="0" xfId="6" applyFont="1" applyBorder="1" applyAlignment="1"/>
    <xf numFmtId="0" fontId="11" fillId="0" borderId="0" xfId="6" applyFont="1" applyBorder="1"/>
    <xf numFmtId="0" fontId="11" fillId="0" borderId="0" xfId="6" applyFont="1" applyAlignment="1">
      <alignment horizontal="center"/>
    </xf>
    <xf numFmtId="164" fontId="11" fillId="0" borderId="0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/>
    </xf>
    <xf numFmtId="2" fontId="3" fillId="0" borderId="0" xfId="6" applyNumberFormat="1" applyFont="1" applyBorder="1" applyAlignment="1">
      <alignment horizontal="center" vertical="center" wrapText="1"/>
    </xf>
    <xf numFmtId="168" fontId="3" fillId="0" borderId="0" xfId="9" applyNumberFormat="1" applyFont="1" applyAlignment="1">
      <alignment horizontal="center"/>
    </xf>
    <xf numFmtId="0" fontId="3" fillId="0" borderId="17" xfId="6" applyFont="1" applyBorder="1"/>
    <xf numFmtId="0" fontId="3" fillId="0" borderId="17" xfId="6" applyFont="1" applyBorder="1" applyAlignment="1">
      <alignment horizontal="center"/>
    </xf>
    <xf numFmtId="164" fontId="3" fillId="0" borderId="17" xfId="6" applyNumberFormat="1" applyFont="1" applyBorder="1" applyAlignment="1">
      <alignment horizontal="center"/>
    </xf>
    <xf numFmtId="164" fontId="3" fillId="0" borderId="17" xfId="6" applyNumberFormat="1" applyFont="1" applyBorder="1" applyAlignment="1">
      <alignment horizontal="center" vertical="center" wrapText="1"/>
    </xf>
    <xf numFmtId="0" fontId="11" fillId="0" borderId="0" xfId="10" applyFont="1" applyBorder="1" applyAlignment="1">
      <alignment horizontal="center"/>
    </xf>
    <xf numFmtId="0" fontId="3" fillId="0" borderId="0" xfId="10" applyFont="1"/>
    <xf numFmtId="0" fontId="3" fillId="0" borderId="0" xfId="10" applyFont="1" applyBorder="1"/>
    <xf numFmtId="0" fontId="3" fillId="0" borderId="1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/>
    </xf>
    <xf numFmtId="0" fontId="3" fillId="0" borderId="13" xfId="10" applyFont="1" applyFill="1" applyBorder="1" applyAlignment="1">
      <alignment horizontal="center" vertical="center"/>
    </xf>
    <xf numFmtId="0" fontId="3" fillId="0" borderId="0" xfId="10" applyFont="1" applyFill="1"/>
    <xf numFmtId="0" fontId="3" fillId="0" borderId="4" xfId="10" applyFont="1" applyFill="1" applyBorder="1" applyAlignment="1">
      <alignment horizontal="center" vertical="center"/>
    </xf>
    <xf numFmtId="0" fontId="3" fillId="0" borderId="8" xfId="10" applyFont="1" applyFill="1" applyBorder="1" applyAlignment="1">
      <alignment horizontal="center" vertical="center"/>
    </xf>
    <xf numFmtId="0" fontId="3" fillId="0" borderId="13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41" fillId="0" borderId="0" xfId="10" applyFont="1" applyBorder="1" applyAlignment="1">
      <alignment horizontal="center" vertical="center" wrapText="1"/>
    </xf>
    <xf numFmtId="164" fontId="42" fillId="3" borderId="0" xfId="10" applyNumberFormat="1" applyFont="1" applyFill="1" applyBorder="1" applyAlignment="1">
      <alignment horizontal="center" vertical="center" wrapText="1"/>
    </xf>
    <xf numFmtId="0" fontId="42" fillId="3" borderId="0" xfId="10" applyFont="1" applyFill="1" applyBorder="1" applyAlignment="1">
      <alignment horizontal="center" vertical="center" wrapText="1"/>
    </xf>
    <xf numFmtId="164" fontId="3" fillId="3" borderId="0" xfId="10" applyNumberFormat="1" applyFont="1" applyFill="1" applyBorder="1" applyAlignment="1">
      <alignment horizontal="center" vertical="center" wrapText="1"/>
    </xf>
    <xf numFmtId="0" fontId="3" fillId="3" borderId="0" xfId="10" applyFont="1" applyFill="1" applyBorder="1"/>
    <xf numFmtId="0" fontId="41" fillId="0" borderId="0" xfId="10" applyFont="1" applyFill="1" applyBorder="1" applyAlignment="1">
      <alignment horizontal="center" vertical="center" wrapText="1"/>
    </xf>
    <xf numFmtId="0" fontId="3" fillId="2" borderId="0" xfId="10" applyFont="1" applyFill="1" applyBorder="1" applyAlignment="1">
      <alignment horizontal="center" vertical="center" wrapText="1"/>
    </xf>
    <xf numFmtId="0" fontId="3" fillId="0" borderId="0" xfId="6" applyFont="1" applyBorder="1" applyAlignment="1">
      <alignment horizontal="left" vertical="center" wrapText="1"/>
    </xf>
    <xf numFmtId="164" fontId="42" fillId="3" borderId="17" xfId="10" applyNumberFormat="1" applyFont="1" applyFill="1" applyBorder="1" applyAlignment="1">
      <alignment horizontal="center" vertical="center" wrapText="1"/>
    </xf>
    <xf numFmtId="0" fontId="11" fillId="0" borderId="4" xfId="10" applyFont="1" applyFill="1" applyBorder="1" applyAlignment="1">
      <alignment horizontal="center"/>
    </xf>
    <xf numFmtId="0" fontId="3" fillId="3" borderId="4" xfId="10" applyFont="1" applyFill="1" applyBorder="1" applyAlignment="1">
      <alignment horizontal="center" vertical="center" wrapText="1"/>
    </xf>
    <xf numFmtId="1" fontId="3" fillId="0" borderId="4" xfId="10" applyNumberFormat="1" applyFont="1" applyFill="1" applyBorder="1" applyAlignment="1">
      <alignment horizontal="center" vertical="center" wrapText="1"/>
    </xf>
    <xf numFmtId="0" fontId="3" fillId="0" borderId="4" xfId="10" applyFont="1" applyBorder="1" applyAlignment="1">
      <alignment horizontal="center" vertical="center" wrapText="1"/>
    </xf>
    <xf numFmtId="1" fontId="42" fillId="3" borderId="4" xfId="10" applyNumberFormat="1" applyFont="1" applyFill="1" applyBorder="1" applyAlignment="1">
      <alignment horizontal="center" vertical="center" wrapText="1"/>
    </xf>
    <xf numFmtId="0" fontId="42" fillId="3" borderId="4" xfId="10" applyFont="1" applyFill="1" applyBorder="1" applyAlignment="1">
      <alignment horizontal="center" vertical="center" wrapText="1"/>
    </xf>
    <xf numFmtId="164" fontId="3" fillId="3" borderId="4" xfId="10" applyNumberFormat="1" applyFont="1" applyFill="1" applyBorder="1" applyAlignment="1">
      <alignment horizontal="center" vertical="center" wrapText="1"/>
    </xf>
    <xf numFmtId="0" fontId="3" fillId="0" borderId="0" xfId="10" applyFont="1" applyFill="1" applyBorder="1"/>
    <xf numFmtId="0" fontId="3" fillId="0" borderId="4" xfId="10" applyFont="1" applyFill="1" applyBorder="1" applyAlignment="1">
      <alignment horizontal="center"/>
    </xf>
    <xf numFmtId="0" fontId="11" fillId="3" borderId="4" xfId="10" applyFont="1" applyFill="1" applyBorder="1" applyAlignment="1">
      <alignment horizontal="center" vertical="center" wrapText="1"/>
    </xf>
    <xf numFmtId="164" fontId="43" fillId="3" borderId="4" xfId="10" applyNumberFormat="1" applyFont="1" applyFill="1" applyBorder="1" applyAlignment="1">
      <alignment horizontal="center" vertical="center" wrapText="1"/>
    </xf>
    <xf numFmtId="0" fontId="43" fillId="3" borderId="4" xfId="10" applyFont="1" applyFill="1" applyBorder="1" applyAlignment="1">
      <alignment horizontal="center" vertical="center" wrapText="1"/>
    </xf>
    <xf numFmtId="0" fontId="11" fillId="3" borderId="0" xfId="10" applyFont="1" applyFill="1" applyBorder="1" applyAlignment="1">
      <alignment horizontal="center" vertical="center" wrapText="1"/>
    </xf>
    <xf numFmtId="164" fontId="3" fillId="0" borderId="0" xfId="10" applyNumberFormat="1" applyFont="1"/>
    <xf numFmtId="164" fontId="4" fillId="0" borderId="4" xfId="1" applyNumberFormat="1" applyFont="1" applyBorder="1" applyAlignment="1">
      <alignment horizontal="center" vertical="center"/>
    </xf>
    <xf numFmtId="164" fontId="1" fillId="0" borderId="0" xfId="0" applyNumberFormat="1" applyFont="1"/>
  </cellXfs>
  <cellStyles count="11">
    <cellStyle name="Comma 15" xfId="9"/>
    <cellStyle name="Normal" xfId="0" builtinId="0"/>
    <cellStyle name="Normal 13 2" xfId="10"/>
    <cellStyle name="Normal 2" xfId="5"/>
    <cellStyle name="Normal 2 10" xfId="6"/>
    <cellStyle name="Normal 3" xfId="3"/>
    <cellStyle name="Normal 41" xfId="1"/>
    <cellStyle name="Normal 41 2" xfId="2"/>
    <cellStyle name="Normal 42" xfId="8"/>
    <cellStyle name="Normal 5" xfId="4"/>
    <cellStyle name="Normal 5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[1]ND1!$C$33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[1]ND1!$B$34:$B$35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[1]ND1!$C$34:$C$35</c:f>
              <c:numCache>
                <c:formatCode>General</c:formatCode>
                <c:ptCount val="2"/>
                <c:pt idx="0">
                  <c:v>2831033.4999999995</c:v>
                </c:pt>
                <c:pt idx="1">
                  <c:v>2764338.1</c:v>
                </c:pt>
              </c:numCache>
            </c:numRef>
          </c:val>
        </c:ser>
        <c:ser>
          <c:idx val="1"/>
          <c:order val="1"/>
          <c:tx>
            <c:strRef>
              <c:f>[1]ND1!$D$33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[1]ND1!$B$34:$B$35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[1]ND1!$D$34:$D$35</c:f>
              <c:numCache>
                <c:formatCode>General</c:formatCode>
                <c:ptCount val="2"/>
                <c:pt idx="0">
                  <c:v>2479075.5999999996</c:v>
                </c:pt>
                <c:pt idx="1">
                  <c:v>3350758.5999999996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8778424"/>
        <c:axId val="128778816"/>
      </c:barChart>
      <c:catAx>
        <c:axId val="12877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778816"/>
        <c:crosses val="autoZero"/>
        <c:auto val="1"/>
        <c:lblAlgn val="ctr"/>
        <c:lblOffset val="100"/>
        <c:noMultiLvlLbl val="0"/>
      </c:catAx>
      <c:valAx>
        <c:axId val="1287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8778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Чанаргүй зээл, сарын эцэст, тэрбум төг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Bank!$A$45:$A$71</c:f>
            </c:multiLvlStrRef>
          </c:cat>
          <c:val>
            <c:numRef>
              <c:f>Bank!$B$45:$B$71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9600"/>
        <c:axId val="128779992"/>
      </c:lineChart>
      <c:catAx>
        <c:axId val="12877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79992"/>
        <c:crosses val="autoZero"/>
        <c:auto val="1"/>
        <c:lblAlgn val="ctr"/>
        <c:lblOffset val="100"/>
        <c:noMultiLvlLbl val="0"/>
      </c:catAx>
      <c:valAx>
        <c:axId val="1287799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28779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28</xdr:row>
      <xdr:rowOff>0</xdr:rowOff>
    </xdr:from>
    <xdr:to>
      <xdr:col>5</xdr:col>
      <xdr:colOff>304800</xdr:colOff>
      <xdr:row>29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24250" y="6581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26</xdr:row>
      <xdr:rowOff>128587</xdr:rowOff>
    </xdr:from>
    <xdr:to>
      <xdr:col>17</xdr:col>
      <xdr:colOff>471487</xdr:colOff>
      <xdr:row>43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42</xdr:row>
      <xdr:rowOff>147637</xdr:rowOff>
    </xdr:from>
    <xdr:to>
      <xdr:col>14</xdr:col>
      <xdr:colOff>200024</xdr:colOff>
      <xdr:row>59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gil_l\Downloads\3%20%20sariin%20taniltsuulg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gil_l\Desktop\Taniltsuulga%202017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VR "/>
      <sheetName val="negdsen tusuv"/>
      <sheetName val="tusuv"/>
      <sheetName val="orlogo"/>
      <sheetName val="zarlaga"/>
      <sheetName val="tatvariin orlogo"/>
      <sheetName val="tusviin ur, avlaga"/>
      <sheetName val="aj uildveriin uildverlelt"/>
      <sheetName val="aj uildveriin borluulalt"/>
      <sheetName val="ND1"/>
      <sheetName val="une"/>
      <sheetName val="Maliin une"/>
      <sheetName val="XAA bvt vne"/>
      <sheetName val="tul"/>
      <sheetName val="telsum"/>
      <sheetName val="horogdol aimgiin dungeer"/>
      <sheetName val="horsum"/>
      <sheetName val="em2"/>
      <sheetName val="em4"/>
      <sheetName val="em5"/>
      <sheetName val="em6"/>
      <sheetName val="em7"/>
      <sheetName val="gx2"/>
      <sheetName val="gx4"/>
      <sheetName val="gx5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3">
          <cell r="C33" t="str">
            <v>Төлөвлөгөө</v>
          </cell>
          <cell r="D33" t="str">
            <v>Гүйцэтгэл</v>
          </cell>
        </row>
        <row r="34">
          <cell r="B34">
            <v>2015</v>
          </cell>
          <cell r="C34">
            <v>2831033.4999999995</v>
          </cell>
          <cell r="D34">
            <v>2479075.5999999996</v>
          </cell>
        </row>
        <row r="35">
          <cell r="B35">
            <v>2016</v>
          </cell>
          <cell r="C35">
            <v>2764338.1</v>
          </cell>
          <cell r="D35">
            <v>3350758.5999999996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ogdol aimgiin dungeer"/>
      <sheetName val="horsum"/>
      <sheetName val="Maliin une"/>
      <sheetName val="tul"/>
      <sheetName val="telsum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J17" sqref="J17"/>
    </sheetView>
  </sheetViews>
  <sheetFormatPr defaultRowHeight="15" x14ac:dyDescent="0.2"/>
  <cols>
    <col min="1" max="1" width="53.28515625" style="1" customWidth="1"/>
    <col min="2" max="3" width="10.85546875" style="1" customWidth="1"/>
    <col min="4" max="4" width="7.42578125" style="1" customWidth="1"/>
    <col min="5" max="6" width="10.85546875" style="1" customWidth="1"/>
    <col min="7" max="7" width="8.28515625" style="1" customWidth="1"/>
    <col min="8" max="11" width="9.140625" style="1"/>
    <col min="12" max="12" width="9.140625" style="1" customWidth="1"/>
    <col min="13" max="16384" width="9.140625" style="1"/>
  </cols>
  <sheetData>
    <row r="1" spans="1:7" ht="31.5" customHeight="1" x14ac:dyDescent="0.2">
      <c r="A1" s="179" t="s">
        <v>114</v>
      </c>
      <c r="B1" s="179"/>
      <c r="C1" s="179"/>
      <c r="D1" s="179"/>
      <c r="E1" s="179"/>
      <c r="F1" s="179"/>
      <c r="G1" s="179"/>
    </row>
    <row r="2" spans="1:7" ht="15" customHeight="1" x14ac:dyDescent="0.2">
      <c r="A2" s="180" t="s">
        <v>0</v>
      </c>
      <c r="B2" s="182" t="s">
        <v>136</v>
      </c>
      <c r="C2" s="182"/>
      <c r="D2" s="182"/>
      <c r="E2" s="182" t="s">
        <v>138</v>
      </c>
      <c r="F2" s="182"/>
      <c r="G2" s="182"/>
    </row>
    <row r="3" spans="1:7" x14ac:dyDescent="0.2">
      <c r="A3" s="181"/>
      <c r="B3" s="7" t="s">
        <v>2</v>
      </c>
      <c r="C3" s="7" t="s">
        <v>3</v>
      </c>
      <c r="D3" s="20" t="s">
        <v>1</v>
      </c>
      <c r="E3" s="7" t="s">
        <v>2</v>
      </c>
      <c r="F3" s="7" t="s">
        <v>3</v>
      </c>
      <c r="G3" s="5" t="s">
        <v>1</v>
      </c>
    </row>
    <row r="4" spans="1:7" x14ac:dyDescent="0.2">
      <c r="A4" s="14" t="s">
        <v>4</v>
      </c>
      <c r="B4" s="16">
        <v>22427177.899999999</v>
      </c>
      <c r="C4" s="15">
        <v>19863176</v>
      </c>
      <c r="D4" s="15">
        <v>88.6</v>
      </c>
      <c r="E4" s="16">
        <v>22427177.899999999</v>
      </c>
      <c r="F4" s="15">
        <v>19863176</v>
      </c>
      <c r="G4" s="15">
        <v>88.6</v>
      </c>
    </row>
    <row r="5" spans="1:7" x14ac:dyDescent="0.2">
      <c r="A5" s="3" t="s">
        <v>30</v>
      </c>
      <c r="B5" s="10">
        <v>22376225.899999999</v>
      </c>
      <c r="C5" s="9">
        <v>19840534.199999999</v>
      </c>
      <c r="D5" s="9">
        <v>88.7</v>
      </c>
      <c r="E5" s="10">
        <v>22376225.899999999</v>
      </c>
      <c r="F5" s="9">
        <v>19840534.199999999</v>
      </c>
      <c r="G5" s="9">
        <v>88.7</v>
      </c>
    </row>
    <row r="6" spans="1:7" x14ac:dyDescent="0.2">
      <c r="A6" s="3" t="s">
        <v>31</v>
      </c>
      <c r="B6" s="9">
        <v>22287489</v>
      </c>
      <c r="C6" s="9">
        <v>19753896</v>
      </c>
      <c r="D6" s="9">
        <v>88.6</v>
      </c>
      <c r="E6" s="9">
        <v>22287489</v>
      </c>
      <c r="F6" s="9">
        <v>19753896</v>
      </c>
      <c r="G6" s="9">
        <v>88.6</v>
      </c>
    </row>
    <row r="7" spans="1:7" x14ac:dyDescent="0.2">
      <c r="A7" s="3" t="s">
        <v>5</v>
      </c>
      <c r="B7" s="10">
        <v>1516687.7</v>
      </c>
      <c r="C7" s="9">
        <v>1604997.4</v>
      </c>
      <c r="D7" s="9">
        <v>105.8</v>
      </c>
      <c r="E7" s="10">
        <v>1516687.7</v>
      </c>
      <c r="F7" s="9">
        <v>1604997.4</v>
      </c>
      <c r="G7" s="9">
        <v>105.8</v>
      </c>
    </row>
    <row r="8" spans="1:7" x14ac:dyDescent="0.2">
      <c r="A8" s="3" t="s">
        <v>6</v>
      </c>
      <c r="B8" s="10">
        <v>1516687.7</v>
      </c>
      <c r="C8" s="9">
        <v>1604997.4</v>
      </c>
      <c r="D8" s="9">
        <v>105.8</v>
      </c>
      <c r="E8" s="10">
        <v>1516687.7</v>
      </c>
      <c r="F8" s="9">
        <v>1604997.4</v>
      </c>
      <c r="G8" s="9">
        <v>105.8</v>
      </c>
    </row>
    <row r="9" spans="1:7" x14ac:dyDescent="0.2">
      <c r="A9" s="3" t="s">
        <v>33</v>
      </c>
      <c r="B9" s="10">
        <v>1425937.4</v>
      </c>
      <c r="C9" s="9">
        <v>1530653.5</v>
      </c>
      <c r="D9" s="9">
        <v>107.3</v>
      </c>
      <c r="E9" s="10">
        <v>1425937.4</v>
      </c>
      <c r="F9" s="9">
        <v>1530653.5</v>
      </c>
      <c r="G9" s="9">
        <v>107.3</v>
      </c>
    </row>
    <row r="10" spans="1:7" x14ac:dyDescent="0.2">
      <c r="A10" s="3" t="s">
        <v>7</v>
      </c>
      <c r="B10" s="9">
        <v>57880.800000000003</v>
      </c>
      <c r="C10" s="9">
        <v>35264.300000000003</v>
      </c>
      <c r="D10" s="9">
        <v>60.9</v>
      </c>
      <c r="E10" s="9">
        <v>57880.800000000003</v>
      </c>
      <c r="F10" s="9">
        <v>35264.300000000003</v>
      </c>
      <c r="G10" s="9">
        <v>60.9</v>
      </c>
    </row>
    <row r="11" spans="1:7" ht="15.75" customHeight="1" x14ac:dyDescent="0.2">
      <c r="A11" s="3" t="s">
        <v>8</v>
      </c>
      <c r="B11" s="10" t="s">
        <v>32</v>
      </c>
      <c r="C11" s="9" t="s">
        <v>32</v>
      </c>
      <c r="D11" s="9" t="s">
        <v>32</v>
      </c>
      <c r="E11" s="10" t="s">
        <v>32</v>
      </c>
      <c r="F11" s="9" t="s">
        <v>32</v>
      </c>
      <c r="G11" s="9" t="s">
        <v>32</v>
      </c>
    </row>
    <row r="12" spans="1:7" ht="25.5" x14ac:dyDescent="0.2">
      <c r="A12" s="4" t="s">
        <v>41</v>
      </c>
      <c r="B12" s="10" t="s">
        <v>32</v>
      </c>
      <c r="C12" s="9" t="s">
        <v>32</v>
      </c>
      <c r="D12" s="9" t="s">
        <v>32</v>
      </c>
      <c r="E12" s="10" t="s">
        <v>32</v>
      </c>
      <c r="F12" s="9" t="s">
        <v>32</v>
      </c>
      <c r="G12" s="9" t="s">
        <v>32</v>
      </c>
    </row>
    <row r="13" spans="1:7" x14ac:dyDescent="0.2">
      <c r="A13" s="3" t="s">
        <v>9</v>
      </c>
      <c r="B13" s="9">
        <v>32869.5</v>
      </c>
      <c r="C13" s="9">
        <v>39079.599999999999</v>
      </c>
      <c r="D13" s="9">
        <v>118.9</v>
      </c>
      <c r="E13" s="9">
        <v>32869.5</v>
      </c>
      <c r="F13" s="9">
        <v>39079.599999999999</v>
      </c>
      <c r="G13" s="9">
        <v>118.9</v>
      </c>
    </row>
    <row r="14" spans="1:7" x14ac:dyDescent="0.2">
      <c r="A14" s="3" t="s">
        <v>34</v>
      </c>
      <c r="B14" s="10"/>
      <c r="C14" s="9"/>
      <c r="D14" s="9"/>
      <c r="E14" s="10"/>
      <c r="F14" s="9"/>
      <c r="G14" s="9"/>
    </row>
    <row r="15" spans="1:7" x14ac:dyDescent="0.2">
      <c r="A15" s="3" t="s">
        <v>10</v>
      </c>
      <c r="B15" s="9">
        <v>68610.2</v>
      </c>
      <c r="C15" s="9">
        <v>82521</v>
      </c>
      <c r="D15" s="9">
        <v>120.3</v>
      </c>
      <c r="E15" s="9">
        <v>68610.2</v>
      </c>
      <c r="F15" s="9">
        <v>82521</v>
      </c>
      <c r="G15" s="9">
        <v>120.3</v>
      </c>
    </row>
    <row r="16" spans="1:7" x14ac:dyDescent="0.2">
      <c r="A16" s="3" t="s">
        <v>11</v>
      </c>
      <c r="B16" s="9">
        <v>61695</v>
      </c>
      <c r="C16" s="9">
        <v>80394</v>
      </c>
      <c r="D16" s="9">
        <v>130.30000000000001</v>
      </c>
      <c r="E16" s="9">
        <v>61695</v>
      </c>
      <c r="F16" s="9">
        <v>80394</v>
      </c>
      <c r="G16" s="9">
        <v>130.30000000000001</v>
      </c>
    </row>
    <row r="17" spans="1:7" x14ac:dyDescent="0.2">
      <c r="A17" s="3" t="s">
        <v>12</v>
      </c>
      <c r="B17" s="9">
        <v>6915</v>
      </c>
      <c r="C17" s="9">
        <v>2127</v>
      </c>
      <c r="D17" s="9">
        <v>30.8</v>
      </c>
      <c r="E17" s="9">
        <v>6915</v>
      </c>
      <c r="F17" s="9">
        <v>2127</v>
      </c>
      <c r="G17" s="9">
        <v>30.8</v>
      </c>
    </row>
    <row r="18" spans="1:7" x14ac:dyDescent="0.2">
      <c r="A18" s="3" t="s">
        <v>13</v>
      </c>
      <c r="B18" s="9">
        <v>20499178</v>
      </c>
      <c r="C18" s="9">
        <v>17821672.100000001</v>
      </c>
      <c r="D18" s="9">
        <v>86.9</v>
      </c>
      <c r="E18" s="9">
        <v>20499178</v>
      </c>
      <c r="F18" s="9">
        <v>17821672.100000001</v>
      </c>
      <c r="G18" s="9">
        <v>86.9</v>
      </c>
    </row>
    <row r="19" spans="1:7" ht="15" customHeight="1" x14ac:dyDescent="0.2">
      <c r="A19" s="3" t="s">
        <v>14</v>
      </c>
      <c r="B19" s="10">
        <v>5611554.5999999996</v>
      </c>
      <c r="C19" s="9">
        <v>3347408.7</v>
      </c>
      <c r="D19" s="9">
        <v>59.7</v>
      </c>
      <c r="E19" s="10">
        <v>5611554.5999999996</v>
      </c>
      <c r="F19" s="9">
        <v>3347408.7</v>
      </c>
      <c r="G19" s="9">
        <v>59.7</v>
      </c>
    </row>
    <row r="20" spans="1:7" ht="25.5" x14ac:dyDescent="0.2">
      <c r="A20" s="4" t="s">
        <v>35</v>
      </c>
      <c r="B20" s="10">
        <v>619665.4</v>
      </c>
      <c r="C20" s="9">
        <v>206305.4</v>
      </c>
      <c r="D20" s="9">
        <v>33.299999999999997</v>
      </c>
      <c r="E20" s="10">
        <v>619665.4</v>
      </c>
      <c r="F20" s="9">
        <v>206305.4</v>
      </c>
      <c r="G20" s="9">
        <v>33.299999999999997</v>
      </c>
    </row>
    <row r="21" spans="1:7" x14ac:dyDescent="0.2">
      <c r="A21" s="3" t="s">
        <v>15</v>
      </c>
      <c r="B21" s="9">
        <v>14267958</v>
      </c>
      <c r="C21" s="9">
        <v>14267958</v>
      </c>
      <c r="D21" s="9">
        <v>100</v>
      </c>
      <c r="E21" s="9">
        <v>14267958</v>
      </c>
      <c r="F21" s="9">
        <v>14267958</v>
      </c>
      <c r="G21" s="9">
        <v>100</v>
      </c>
    </row>
    <row r="22" spans="1:7" x14ac:dyDescent="0.2">
      <c r="A22" s="3" t="s">
        <v>16</v>
      </c>
      <c r="B22" s="10">
        <v>203013.1</v>
      </c>
      <c r="C22" s="9">
        <v>244705.5</v>
      </c>
      <c r="D22" s="9">
        <v>120.5</v>
      </c>
      <c r="E22" s="10">
        <v>203013.1</v>
      </c>
      <c r="F22" s="9">
        <v>244705.5</v>
      </c>
      <c r="G22" s="9">
        <v>120.5</v>
      </c>
    </row>
    <row r="23" spans="1:7" x14ac:dyDescent="0.2">
      <c r="A23" s="3" t="s">
        <v>17</v>
      </c>
      <c r="B23" s="10">
        <v>62088.3</v>
      </c>
      <c r="C23" s="9">
        <v>72887</v>
      </c>
      <c r="D23" s="9">
        <v>117.4</v>
      </c>
      <c r="E23" s="10">
        <v>62088.3</v>
      </c>
      <c r="F23" s="9">
        <v>72887</v>
      </c>
      <c r="G23" s="9">
        <v>117.4</v>
      </c>
    </row>
    <row r="24" spans="1:7" ht="15" customHeight="1" x14ac:dyDescent="0.2">
      <c r="A24" s="3" t="s">
        <v>18</v>
      </c>
      <c r="B24" s="10" t="s">
        <v>32</v>
      </c>
      <c r="C24" s="9" t="s">
        <v>32</v>
      </c>
      <c r="D24" s="9" t="s">
        <v>32</v>
      </c>
      <c r="E24" s="10" t="s">
        <v>32</v>
      </c>
      <c r="F24" s="9" t="s">
        <v>32</v>
      </c>
      <c r="G24" s="9" t="s">
        <v>32</v>
      </c>
    </row>
    <row r="25" spans="1:7" ht="25.5" x14ac:dyDescent="0.2">
      <c r="A25" s="4" t="s">
        <v>36</v>
      </c>
      <c r="B25" s="9">
        <v>10297</v>
      </c>
      <c r="C25" s="9">
        <v>40169</v>
      </c>
      <c r="D25" s="9">
        <v>390.1</v>
      </c>
      <c r="E25" s="9">
        <v>10297</v>
      </c>
      <c r="F25" s="9">
        <v>40169</v>
      </c>
      <c r="G25" s="9">
        <v>390.1</v>
      </c>
    </row>
    <row r="26" spans="1:7" x14ac:dyDescent="0.2">
      <c r="A26" s="3" t="s">
        <v>19</v>
      </c>
      <c r="B26" s="9">
        <v>20185</v>
      </c>
      <c r="C26" s="9">
        <v>39969.800000000003</v>
      </c>
      <c r="D26" s="9">
        <v>198</v>
      </c>
      <c r="E26" s="9">
        <v>20185</v>
      </c>
      <c r="F26" s="9">
        <v>39969.800000000003</v>
      </c>
      <c r="G26" s="9">
        <v>198</v>
      </c>
    </row>
    <row r="27" spans="1:7" ht="25.5" x14ac:dyDescent="0.2">
      <c r="A27" s="4" t="s">
        <v>37</v>
      </c>
      <c r="B27" s="10">
        <v>59010.8</v>
      </c>
      <c r="C27" s="9">
        <v>62002.5</v>
      </c>
      <c r="D27" s="9">
        <v>105.1</v>
      </c>
      <c r="E27" s="10">
        <v>59010.8</v>
      </c>
      <c r="F27" s="9">
        <v>62002.5</v>
      </c>
      <c r="G27" s="9">
        <v>105.1</v>
      </c>
    </row>
    <row r="28" spans="1:7" ht="25.5" x14ac:dyDescent="0.2">
      <c r="A28" s="4" t="s">
        <v>38</v>
      </c>
      <c r="B28" s="10" t="s">
        <v>32</v>
      </c>
      <c r="C28" s="9" t="s">
        <v>32</v>
      </c>
      <c r="D28" s="9" t="s">
        <v>32</v>
      </c>
      <c r="E28" s="10" t="s">
        <v>32</v>
      </c>
      <c r="F28" s="9" t="s">
        <v>32</v>
      </c>
      <c r="G28" s="9" t="s">
        <v>32</v>
      </c>
    </row>
    <row r="29" spans="1:7" x14ac:dyDescent="0.2">
      <c r="A29" s="3" t="s">
        <v>20</v>
      </c>
      <c r="B29" s="9">
        <v>170</v>
      </c>
      <c r="C29" s="9">
        <v>1073.4000000000001</v>
      </c>
      <c r="D29" s="9">
        <v>631.4</v>
      </c>
      <c r="E29" s="9">
        <v>170</v>
      </c>
      <c r="F29" s="9">
        <v>1073.4000000000001</v>
      </c>
      <c r="G29" s="9">
        <v>631.4</v>
      </c>
    </row>
    <row r="30" spans="1:7" ht="25.5" x14ac:dyDescent="0.2">
      <c r="A30" s="4" t="s">
        <v>39</v>
      </c>
      <c r="B30" s="10" t="s">
        <v>32</v>
      </c>
      <c r="C30" s="9">
        <v>2730</v>
      </c>
      <c r="D30" s="9" t="s">
        <v>32</v>
      </c>
      <c r="E30" s="10" t="s">
        <v>32</v>
      </c>
      <c r="F30" s="9">
        <v>2730</v>
      </c>
      <c r="G30" s="9" t="s">
        <v>32</v>
      </c>
    </row>
    <row r="31" spans="1:7" x14ac:dyDescent="0.2">
      <c r="A31" s="3" t="s">
        <v>40</v>
      </c>
      <c r="B31" s="9">
        <v>310</v>
      </c>
      <c r="C31" s="9">
        <v>3232</v>
      </c>
      <c r="D31" s="9">
        <v>1042.5999999999999</v>
      </c>
      <c r="E31" s="9">
        <v>310</v>
      </c>
      <c r="F31" s="9">
        <v>3232</v>
      </c>
      <c r="G31" s="9">
        <v>1042.5999999999999</v>
      </c>
    </row>
    <row r="32" spans="1:7" x14ac:dyDescent="0.2">
      <c r="A32" s="3" t="s">
        <v>21</v>
      </c>
      <c r="B32" s="10" t="s">
        <v>32</v>
      </c>
      <c r="C32" s="9" t="s">
        <v>32</v>
      </c>
      <c r="D32" s="9" t="s">
        <v>32</v>
      </c>
      <c r="E32" s="10" t="s">
        <v>32</v>
      </c>
      <c r="F32" s="9" t="s">
        <v>32</v>
      </c>
      <c r="G32" s="9" t="s">
        <v>32</v>
      </c>
    </row>
    <row r="33" spans="1:7" x14ac:dyDescent="0.2">
      <c r="A33" s="3" t="s">
        <v>22</v>
      </c>
      <c r="B33" s="9">
        <v>50952</v>
      </c>
      <c r="C33" s="9">
        <v>22641.8</v>
      </c>
      <c r="D33" s="9">
        <v>44.4</v>
      </c>
      <c r="E33" s="9">
        <v>50952</v>
      </c>
      <c r="F33" s="9">
        <v>22641.8</v>
      </c>
      <c r="G33" s="9">
        <v>44.4</v>
      </c>
    </row>
    <row r="34" spans="1:7" x14ac:dyDescent="0.2">
      <c r="A34" s="3" t="s">
        <v>23</v>
      </c>
      <c r="B34" s="9">
        <v>88736.9</v>
      </c>
      <c r="C34" s="9">
        <v>86638.2</v>
      </c>
      <c r="D34" s="9">
        <v>97.6</v>
      </c>
      <c r="E34" s="9">
        <v>88736.9</v>
      </c>
      <c r="F34" s="9">
        <v>86638.2</v>
      </c>
      <c r="G34" s="9">
        <v>97.6</v>
      </c>
    </row>
    <row r="35" spans="1:7" x14ac:dyDescent="0.2">
      <c r="A35" s="3" t="s">
        <v>24</v>
      </c>
      <c r="B35" s="9">
        <v>87689.9</v>
      </c>
      <c r="C35" s="9">
        <v>79004.600000000006</v>
      </c>
      <c r="D35" s="9">
        <v>90.1</v>
      </c>
      <c r="E35" s="9">
        <v>87689.9</v>
      </c>
      <c r="F35" s="9">
        <v>79004.600000000006</v>
      </c>
      <c r="G35" s="9">
        <v>90.1</v>
      </c>
    </row>
    <row r="36" spans="1:7" x14ac:dyDescent="0.2">
      <c r="A36" s="3" t="s">
        <v>9</v>
      </c>
      <c r="B36" s="9">
        <v>1047</v>
      </c>
      <c r="C36" s="9">
        <v>7633.6</v>
      </c>
      <c r="D36" s="18">
        <v>729.1</v>
      </c>
      <c r="E36" s="9">
        <v>1047</v>
      </c>
      <c r="F36" s="9">
        <v>7633.6</v>
      </c>
      <c r="G36" s="18">
        <v>729.1</v>
      </c>
    </row>
    <row r="37" spans="1:7" x14ac:dyDescent="0.2">
      <c r="A37" s="3" t="s">
        <v>25</v>
      </c>
      <c r="B37" s="9">
        <v>375</v>
      </c>
      <c r="C37" s="9">
        <v>6008</v>
      </c>
      <c r="D37" s="9">
        <v>1602.1</v>
      </c>
      <c r="E37" s="9">
        <v>375</v>
      </c>
      <c r="F37" s="9">
        <v>6008</v>
      </c>
      <c r="G37" s="9">
        <v>1602.1</v>
      </c>
    </row>
    <row r="38" spans="1:7" x14ac:dyDescent="0.2">
      <c r="A38" s="3" t="s">
        <v>26</v>
      </c>
      <c r="B38" s="9"/>
      <c r="C38" s="9"/>
      <c r="D38" s="9"/>
      <c r="E38" s="9"/>
      <c r="F38" s="9"/>
      <c r="G38" s="9"/>
    </row>
    <row r="39" spans="1:7" x14ac:dyDescent="0.2">
      <c r="A39" s="3" t="s">
        <v>27</v>
      </c>
      <c r="B39" s="9">
        <v>10290507.6</v>
      </c>
      <c r="C39" s="9">
        <v>10147096.9</v>
      </c>
      <c r="D39" s="9">
        <v>98.6</v>
      </c>
      <c r="E39" s="9">
        <v>10290507.6</v>
      </c>
      <c r="F39" s="9">
        <v>10147096.9</v>
      </c>
      <c r="G39" s="9">
        <v>98.6</v>
      </c>
    </row>
    <row r="40" spans="1:7" x14ac:dyDescent="0.2">
      <c r="A40" s="3" t="s">
        <v>28</v>
      </c>
      <c r="B40" s="9">
        <v>1151561.2</v>
      </c>
      <c r="C40" s="9">
        <v>1118515.7</v>
      </c>
      <c r="D40" s="9">
        <v>97.1</v>
      </c>
      <c r="E40" s="9">
        <v>1151561.2</v>
      </c>
      <c r="F40" s="9">
        <v>1118515.7</v>
      </c>
      <c r="G40" s="9">
        <v>97.1</v>
      </c>
    </row>
    <row r="41" spans="1:7" x14ac:dyDescent="0.2">
      <c r="A41" s="3" t="s">
        <v>133</v>
      </c>
      <c r="B41" s="9">
        <v>5336128</v>
      </c>
      <c r="C41" s="9">
        <v>4363591.3</v>
      </c>
      <c r="D41" s="9">
        <v>81.8</v>
      </c>
      <c r="E41" s="9">
        <v>5336128</v>
      </c>
      <c r="F41" s="9">
        <v>4363591.3</v>
      </c>
      <c r="G41" s="9">
        <v>81.8</v>
      </c>
    </row>
    <row r="42" spans="1:7" x14ac:dyDescent="0.2">
      <c r="A42" s="3" t="s">
        <v>134</v>
      </c>
      <c r="B42" s="9">
        <v>6211835.0999999996</v>
      </c>
      <c r="C42" s="9">
        <v>3756335.9</v>
      </c>
      <c r="D42" s="9">
        <v>60.5</v>
      </c>
      <c r="E42" s="9">
        <v>6211835.0999999996</v>
      </c>
      <c r="F42" s="9">
        <v>3756335.9</v>
      </c>
      <c r="G42" s="9">
        <v>60.5</v>
      </c>
    </row>
    <row r="43" spans="1:7" x14ac:dyDescent="0.2">
      <c r="A43" s="3" t="s">
        <v>135</v>
      </c>
      <c r="B43" s="9">
        <v>1006496.6</v>
      </c>
      <c r="C43" s="9">
        <v>292887.40000000002</v>
      </c>
      <c r="D43" s="9">
        <v>29.1</v>
      </c>
      <c r="E43" s="9">
        <v>1006496.6</v>
      </c>
      <c r="F43" s="9">
        <v>292887.40000000002</v>
      </c>
      <c r="G43" s="9">
        <v>29.1</v>
      </c>
    </row>
    <row r="44" spans="1:7" x14ac:dyDescent="0.2">
      <c r="A44" s="3" t="s">
        <v>29</v>
      </c>
      <c r="B44" s="9">
        <v>23996528.5</v>
      </c>
      <c r="C44" s="9">
        <v>19678427.199999999</v>
      </c>
      <c r="D44" s="9">
        <v>82</v>
      </c>
      <c r="E44" s="9">
        <v>23996528.5</v>
      </c>
      <c r="F44" s="9">
        <v>19678427.199999999</v>
      </c>
      <c r="G44" s="9">
        <v>82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I25" sqref="I25"/>
    </sheetView>
  </sheetViews>
  <sheetFormatPr defaultRowHeight="12.75" x14ac:dyDescent="0.25"/>
  <cols>
    <col min="1" max="1" width="5.140625" style="277" customWidth="1"/>
    <col min="2" max="2" width="18.28515625" style="277" customWidth="1"/>
    <col min="3" max="3" width="14.42578125" style="277" customWidth="1"/>
    <col min="4" max="4" width="15" style="277" customWidth="1"/>
    <col min="5" max="5" width="12.140625" style="277" customWidth="1"/>
    <col min="6" max="6" width="14" style="277" customWidth="1"/>
    <col min="7" max="7" width="13" style="277" customWidth="1"/>
    <col min="8" max="8" width="13.140625" style="277" customWidth="1"/>
    <col min="9" max="9" width="15.42578125" style="277" customWidth="1"/>
    <col min="10" max="10" width="15.42578125" style="277" hidden="1" customWidth="1"/>
    <col min="11" max="11" width="9.140625" style="277" hidden="1" customWidth="1"/>
    <col min="12" max="13" width="9.140625" style="277" customWidth="1"/>
    <col min="14" max="243" width="9.140625" style="277"/>
    <col min="244" max="244" width="5.140625" style="277" customWidth="1"/>
    <col min="245" max="245" width="18.28515625" style="277" customWidth="1"/>
    <col min="246" max="246" width="14.42578125" style="277" customWidth="1"/>
    <col min="247" max="247" width="15" style="277" customWidth="1"/>
    <col min="248" max="248" width="12.140625" style="277" customWidth="1"/>
    <col min="249" max="249" width="14" style="277" customWidth="1"/>
    <col min="250" max="250" width="13" style="277" customWidth="1"/>
    <col min="251" max="251" width="13.140625" style="277" customWidth="1"/>
    <col min="252" max="252" width="15.28515625" style="277" customWidth="1"/>
    <col min="253" max="254" width="0.140625" style="277" customWidth="1"/>
    <col min="255" max="256" width="9.140625" style="277"/>
    <col min="257" max="257" width="5.140625" style="277" customWidth="1"/>
    <col min="258" max="258" width="18.28515625" style="277" customWidth="1"/>
    <col min="259" max="259" width="14.42578125" style="277" customWidth="1"/>
    <col min="260" max="260" width="15" style="277" customWidth="1"/>
    <col min="261" max="261" width="12.140625" style="277" customWidth="1"/>
    <col min="262" max="262" width="14" style="277" customWidth="1"/>
    <col min="263" max="263" width="13" style="277" customWidth="1"/>
    <col min="264" max="264" width="13.140625" style="277" customWidth="1"/>
    <col min="265" max="265" width="15.42578125" style="277" customWidth="1"/>
    <col min="266" max="267" width="0" style="277" hidden="1" customWidth="1"/>
    <col min="268" max="269" width="9.140625" style="277" customWidth="1"/>
    <col min="270" max="499" width="9.140625" style="277"/>
    <col min="500" max="500" width="5.140625" style="277" customWidth="1"/>
    <col min="501" max="501" width="18.28515625" style="277" customWidth="1"/>
    <col min="502" max="502" width="14.42578125" style="277" customWidth="1"/>
    <col min="503" max="503" width="15" style="277" customWidth="1"/>
    <col min="504" max="504" width="12.140625" style="277" customWidth="1"/>
    <col min="505" max="505" width="14" style="277" customWidth="1"/>
    <col min="506" max="506" width="13" style="277" customWidth="1"/>
    <col min="507" max="507" width="13.140625" style="277" customWidth="1"/>
    <col min="508" max="508" width="15.28515625" style="277" customWidth="1"/>
    <col min="509" max="510" width="0.140625" style="277" customWidth="1"/>
    <col min="511" max="512" width="9.140625" style="277"/>
    <col min="513" max="513" width="5.140625" style="277" customWidth="1"/>
    <col min="514" max="514" width="18.28515625" style="277" customWidth="1"/>
    <col min="515" max="515" width="14.42578125" style="277" customWidth="1"/>
    <col min="516" max="516" width="15" style="277" customWidth="1"/>
    <col min="517" max="517" width="12.140625" style="277" customWidth="1"/>
    <col min="518" max="518" width="14" style="277" customWidth="1"/>
    <col min="519" max="519" width="13" style="277" customWidth="1"/>
    <col min="520" max="520" width="13.140625" style="277" customWidth="1"/>
    <col min="521" max="521" width="15.42578125" style="277" customWidth="1"/>
    <col min="522" max="523" width="0" style="277" hidden="1" customWidth="1"/>
    <col min="524" max="525" width="9.140625" style="277" customWidth="1"/>
    <col min="526" max="755" width="9.140625" style="277"/>
    <col min="756" max="756" width="5.140625" style="277" customWidth="1"/>
    <col min="757" max="757" width="18.28515625" style="277" customWidth="1"/>
    <col min="758" max="758" width="14.42578125" style="277" customWidth="1"/>
    <col min="759" max="759" width="15" style="277" customWidth="1"/>
    <col min="760" max="760" width="12.140625" style="277" customWidth="1"/>
    <col min="761" max="761" width="14" style="277" customWidth="1"/>
    <col min="762" max="762" width="13" style="277" customWidth="1"/>
    <col min="763" max="763" width="13.140625" style="277" customWidth="1"/>
    <col min="764" max="764" width="15.28515625" style="277" customWidth="1"/>
    <col min="765" max="766" width="0.140625" style="277" customWidth="1"/>
    <col min="767" max="768" width="9.140625" style="277"/>
    <col min="769" max="769" width="5.140625" style="277" customWidth="1"/>
    <col min="770" max="770" width="18.28515625" style="277" customWidth="1"/>
    <col min="771" max="771" width="14.42578125" style="277" customWidth="1"/>
    <col min="772" max="772" width="15" style="277" customWidth="1"/>
    <col min="773" max="773" width="12.140625" style="277" customWidth="1"/>
    <col min="774" max="774" width="14" style="277" customWidth="1"/>
    <col min="775" max="775" width="13" style="277" customWidth="1"/>
    <col min="776" max="776" width="13.140625" style="277" customWidth="1"/>
    <col min="777" max="777" width="15.42578125" style="277" customWidth="1"/>
    <col min="778" max="779" width="0" style="277" hidden="1" customWidth="1"/>
    <col min="780" max="781" width="9.140625" style="277" customWidth="1"/>
    <col min="782" max="1011" width="9.140625" style="277"/>
    <col min="1012" max="1012" width="5.140625" style="277" customWidth="1"/>
    <col min="1013" max="1013" width="18.28515625" style="277" customWidth="1"/>
    <col min="1014" max="1014" width="14.42578125" style="277" customWidth="1"/>
    <col min="1015" max="1015" width="15" style="277" customWidth="1"/>
    <col min="1016" max="1016" width="12.140625" style="277" customWidth="1"/>
    <col min="1017" max="1017" width="14" style="277" customWidth="1"/>
    <col min="1018" max="1018" width="13" style="277" customWidth="1"/>
    <col min="1019" max="1019" width="13.140625" style="277" customWidth="1"/>
    <col min="1020" max="1020" width="15.28515625" style="277" customWidth="1"/>
    <col min="1021" max="1022" width="0.140625" style="277" customWidth="1"/>
    <col min="1023" max="1024" width="9.140625" style="277"/>
    <col min="1025" max="1025" width="5.140625" style="277" customWidth="1"/>
    <col min="1026" max="1026" width="18.28515625" style="277" customWidth="1"/>
    <col min="1027" max="1027" width="14.42578125" style="277" customWidth="1"/>
    <col min="1028" max="1028" width="15" style="277" customWidth="1"/>
    <col min="1029" max="1029" width="12.140625" style="277" customWidth="1"/>
    <col min="1030" max="1030" width="14" style="277" customWidth="1"/>
    <col min="1031" max="1031" width="13" style="277" customWidth="1"/>
    <col min="1032" max="1032" width="13.140625" style="277" customWidth="1"/>
    <col min="1033" max="1033" width="15.42578125" style="277" customWidth="1"/>
    <col min="1034" max="1035" width="0" style="277" hidden="1" customWidth="1"/>
    <col min="1036" max="1037" width="9.140625" style="277" customWidth="1"/>
    <col min="1038" max="1267" width="9.140625" style="277"/>
    <col min="1268" max="1268" width="5.140625" style="277" customWidth="1"/>
    <col min="1269" max="1269" width="18.28515625" style="277" customWidth="1"/>
    <col min="1270" max="1270" width="14.42578125" style="277" customWidth="1"/>
    <col min="1271" max="1271" width="15" style="277" customWidth="1"/>
    <col min="1272" max="1272" width="12.140625" style="277" customWidth="1"/>
    <col min="1273" max="1273" width="14" style="277" customWidth="1"/>
    <col min="1274" max="1274" width="13" style="277" customWidth="1"/>
    <col min="1275" max="1275" width="13.140625" style="277" customWidth="1"/>
    <col min="1276" max="1276" width="15.28515625" style="277" customWidth="1"/>
    <col min="1277" max="1278" width="0.140625" style="277" customWidth="1"/>
    <col min="1279" max="1280" width="9.140625" style="277"/>
    <col min="1281" max="1281" width="5.140625" style="277" customWidth="1"/>
    <col min="1282" max="1282" width="18.28515625" style="277" customWidth="1"/>
    <col min="1283" max="1283" width="14.42578125" style="277" customWidth="1"/>
    <col min="1284" max="1284" width="15" style="277" customWidth="1"/>
    <col min="1285" max="1285" width="12.140625" style="277" customWidth="1"/>
    <col min="1286" max="1286" width="14" style="277" customWidth="1"/>
    <col min="1287" max="1287" width="13" style="277" customWidth="1"/>
    <col min="1288" max="1288" width="13.140625" style="277" customWidth="1"/>
    <col min="1289" max="1289" width="15.42578125" style="277" customWidth="1"/>
    <col min="1290" max="1291" width="0" style="277" hidden="1" customWidth="1"/>
    <col min="1292" max="1293" width="9.140625" style="277" customWidth="1"/>
    <col min="1294" max="1523" width="9.140625" style="277"/>
    <col min="1524" max="1524" width="5.140625" style="277" customWidth="1"/>
    <col min="1525" max="1525" width="18.28515625" style="277" customWidth="1"/>
    <col min="1526" max="1526" width="14.42578125" style="277" customWidth="1"/>
    <col min="1527" max="1527" width="15" style="277" customWidth="1"/>
    <col min="1528" max="1528" width="12.140625" style="277" customWidth="1"/>
    <col min="1529" max="1529" width="14" style="277" customWidth="1"/>
    <col min="1530" max="1530" width="13" style="277" customWidth="1"/>
    <col min="1531" max="1531" width="13.140625" style="277" customWidth="1"/>
    <col min="1532" max="1532" width="15.28515625" style="277" customWidth="1"/>
    <col min="1533" max="1534" width="0.140625" style="277" customWidth="1"/>
    <col min="1535" max="1536" width="9.140625" style="277"/>
    <col min="1537" max="1537" width="5.140625" style="277" customWidth="1"/>
    <col min="1538" max="1538" width="18.28515625" style="277" customWidth="1"/>
    <col min="1539" max="1539" width="14.42578125" style="277" customWidth="1"/>
    <col min="1540" max="1540" width="15" style="277" customWidth="1"/>
    <col min="1541" max="1541" width="12.140625" style="277" customWidth="1"/>
    <col min="1542" max="1542" width="14" style="277" customWidth="1"/>
    <col min="1543" max="1543" width="13" style="277" customWidth="1"/>
    <col min="1544" max="1544" width="13.140625" style="277" customWidth="1"/>
    <col min="1545" max="1545" width="15.42578125" style="277" customWidth="1"/>
    <col min="1546" max="1547" width="0" style="277" hidden="1" customWidth="1"/>
    <col min="1548" max="1549" width="9.140625" style="277" customWidth="1"/>
    <col min="1550" max="1779" width="9.140625" style="277"/>
    <col min="1780" max="1780" width="5.140625" style="277" customWidth="1"/>
    <col min="1781" max="1781" width="18.28515625" style="277" customWidth="1"/>
    <col min="1782" max="1782" width="14.42578125" style="277" customWidth="1"/>
    <col min="1783" max="1783" width="15" style="277" customWidth="1"/>
    <col min="1784" max="1784" width="12.140625" style="277" customWidth="1"/>
    <col min="1785" max="1785" width="14" style="277" customWidth="1"/>
    <col min="1786" max="1786" width="13" style="277" customWidth="1"/>
    <col min="1787" max="1787" width="13.140625" style="277" customWidth="1"/>
    <col min="1788" max="1788" width="15.28515625" style="277" customWidth="1"/>
    <col min="1789" max="1790" width="0.140625" style="277" customWidth="1"/>
    <col min="1791" max="1792" width="9.140625" style="277"/>
    <col min="1793" max="1793" width="5.140625" style="277" customWidth="1"/>
    <col min="1794" max="1794" width="18.28515625" style="277" customWidth="1"/>
    <col min="1795" max="1795" width="14.42578125" style="277" customWidth="1"/>
    <col min="1796" max="1796" width="15" style="277" customWidth="1"/>
    <col min="1797" max="1797" width="12.140625" style="277" customWidth="1"/>
    <col min="1798" max="1798" width="14" style="277" customWidth="1"/>
    <col min="1799" max="1799" width="13" style="277" customWidth="1"/>
    <col min="1800" max="1800" width="13.140625" style="277" customWidth="1"/>
    <col min="1801" max="1801" width="15.42578125" style="277" customWidth="1"/>
    <col min="1802" max="1803" width="0" style="277" hidden="1" customWidth="1"/>
    <col min="1804" max="1805" width="9.140625" style="277" customWidth="1"/>
    <col min="1806" max="2035" width="9.140625" style="277"/>
    <col min="2036" max="2036" width="5.140625" style="277" customWidth="1"/>
    <col min="2037" max="2037" width="18.28515625" style="277" customWidth="1"/>
    <col min="2038" max="2038" width="14.42578125" style="277" customWidth="1"/>
    <col min="2039" max="2039" width="15" style="277" customWidth="1"/>
    <col min="2040" max="2040" width="12.140625" style="277" customWidth="1"/>
    <col min="2041" max="2041" width="14" style="277" customWidth="1"/>
    <col min="2042" max="2042" width="13" style="277" customWidth="1"/>
    <col min="2043" max="2043" width="13.140625" style="277" customWidth="1"/>
    <col min="2044" max="2044" width="15.28515625" style="277" customWidth="1"/>
    <col min="2045" max="2046" width="0.140625" style="277" customWidth="1"/>
    <col min="2047" max="2048" width="9.140625" style="277"/>
    <col min="2049" max="2049" width="5.140625" style="277" customWidth="1"/>
    <col min="2050" max="2050" width="18.28515625" style="277" customWidth="1"/>
    <col min="2051" max="2051" width="14.42578125" style="277" customWidth="1"/>
    <col min="2052" max="2052" width="15" style="277" customWidth="1"/>
    <col min="2053" max="2053" width="12.140625" style="277" customWidth="1"/>
    <col min="2054" max="2054" width="14" style="277" customWidth="1"/>
    <col min="2055" max="2055" width="13" style="277" customWidth="1"/>
    <col min="2056" max="2056" width="13.140625" style="277" customWidth="1"/>
    <col min="2057" max="2057" width="15.42578125" style="277" customWidth="1"/>
    <col min="2058" max="2059" width="0" style="277" hidden="1" customWidth="1"/>
    <col min="2060" max="2061" width="9.140625" style="277" customWidth="1"/>
    <col min="2062" max="2291" width="9.140625" style="277"/>
    <col min="2292" max="2292" width="5.140625" style="277" customWidth="1"/>
    <col min="2293" max="2293" width="18.28515625" style="277" customWidth="1"/>
    <col min="2294" max="2294" width="14.42578125" style="277" customWidth="1"/>
    <col min="2295" max="2295" width="15" style="277" customWidth="1"/>
    <col min="2296" max="2296" width="12.140625" style="277" customWidth="1"/>
    <col min="2297" max="2297" width="14" style="277" customWidth="1"/>
    <col min="2298" max="2298" width="13" style="277" customWidth="1"/>
    <col min="2299" max="2299" width="13.140625" style="277" customWidth="1"/>
    <col min="2300" max="2300" width="15.28515625" style="277" customWidth="1"/>
    <col min="2301" max="2302" width="0.140625" style="277" customWidth="1"/>
    <col min="2303" max="2304" width="9.140625" style="277"/>
    <col min="2305" max="2305" width="5.140625" style="277" customWidth="1"/>
    <col min="2306" max="2306" width="18.28515625" style="277" customWidth="1"/>
    <col min="2307" max="2307" width="14.42578125" style="277" customWidth="1"/>
    <col min="2308" max="2308" width="15" style="277" customWidth="1"/>
    <col min="2309" max="2309" width="12.140625" style="277" customWidth="1"/>
    <col min="2310" max="2310" width="14" style="277" customWidth="1"/>
    <col min="2311" max="2311" width="13" style="277" customWidth="1"/>
    <col min="2312" max="2312" width="13.140625" style="277" customWidth="1"/>
    <col min="2313" max="2313" width="15.42578125" style="277" customWidth="1"/>
    <col min="2314" max="2315" width="0" style="277" hidden="1" customWidth="1"/>
    <col min="2316" max="2317" width="9.140625" style="277" customWidth="1"/>
    <col min="2318" max="2547" width="9.140625" style="277"/>
    <col min="2548" max="2548" width="5.140625" style="277" customWidth="1"/>
    <col min="2549" max="2549" width="18.28515625" style="277" customWidth="1"/>
    <col min="2550" max="2550" width="14.42578125" style="277" customWidth="1"/>
    <col min="2551" max="2551" width="15" style="277" customWidth="1"/>
    <col min="2552" max="2552" width="12.140625" style="277" customWidth="1"/>
    <col min="2553" max="2553" width="14" style="277" customWidth="1"/>
    <col min="2554" max="2554" width="13" style="277" customWidth="1"/>
    <col min="2555" max="2555" width="13.140625" style="277" customWidth="1"/>
    <col min="2556" max="2556" width="15.28515625" style="277" customWidth="1"/>
    <col min="2557" max="2558" width="0.140625" style="277" customWidth="1"/>
    <col min="2559" max="2560" width="9.140625" style="277"/>
    <col min="2561" max="2561" width="5.140625" style="277" customWidth="1"/>
    <col min="2562" max="2562" width="18.28515625" style="277" customWidth="1"/>
    <col min="2563" max="2563" width="14.42578125" style="277" customWidth="1"/>
    <col min="2564" max="2564" width="15" style="277" customWidth="1"/>
    <col min="2565" max="2565" width="12.140625" style="277" customWidth="1"/>
    <col min="2566" max="2566" width="14" style="277" customWidth="1"/>
    <col min="2567" max="2567" width="13" style="277" customWidth="1"/>
    <col min="2568" max="2568" width="13.140625" style="277" customWidth="1"/>
    <col min="2569" max="2569" width="15.42578125" style="277" customWidth="1"/>
    <col min="2570" max="2571" width="0" style="277" hidden="1" customWidth="1"/>
    <col min="2572" max="2573" width="9.140625" style="277" customWidth="1"/>
    <col min="2574" max="2803" width="9.140625" style="277"/>
    <col min="2804" max="2804" width="5.140625" style="277" customWidth="1"/>
    <col min="2805" max="2805" width="18.28515625" style="277" customWidth="1"/>
    <col min="2806" max="2806" width="14.42578125" style="277" customWidth="1"/>
    <col min="2807" max="2807" width="15" style="277" customWidth="1"/>
    <col min="2808" max="2808" width="12.140625" style="277" customWidth="1"/>
    <col min="2809" max="2809" width="14" style="277" customWidth="1"/>
    <col min="2810" max="2810" width="13" style="277" customWidth="1"/>
    <col min="2811" max="2811" width="13.140625" style="277" customWidth="1"/>
    <col min="2812" max="2812" width="15.28515625" style="277" customWidth="1"/>
    <col min="2813" max="2814" width="0.140625" style="277" customWidth="1"/>
    <col min="2815" max="2816" width="9.140625" style="277"/>
    <col min="2817" max="2817" width="5.140625" style="277" customWidth="1"/>
    <col min="2818" max="2818" width="18.28515625" style="277" customWidth="1"/>
    <col min="2819" max="2819" width="14.42578125" style="277" customWidth="1"/>
    <col min="2820" max="2820" width="15" style="277" customWidth="1"/>
    <col min="2821" max="2821" width="12.140625" style="277" customWidth="1"/>
    <col min="2822" max="2822" width="14" style="277" customWidth="1"/>
    <col min="2823" max="2823" width="13" style="277" customWidth="1"/>
    <col min="2824" max="2824" width="13.140625" style="277" customWidth="1"/>
    <col min="2825" max="2825" width="15.42578125" style="277" customWidth="1"/>
    <col min="2826" max="2827" width="0" style="277" hidden="1" customWidth="1"/>
    <col min="2828" max="2829" width="9.140625" style="277" customWidth="1"/>
    <col min="2830" max="3059" width="9.140625" style="277"/>
    <col min="3060" max="3060" width="5.140625" style="277" customWidth="1"/>
    <col min="3061" max="3061" width="18.28515625" style="277" customWidth="1"/>
    <col min="3062" max="3062" width="14.42578125" style="277" customWidth="1"/>
    <col min="3063" max="3063" width="15" style="277" customWidth="1"/>
    <col min="3064" max="3064" width="12.140625" style="277" customWidth="1"/>
    <col min="3065" max="3065" width="14" style="277" customWidth="1"/>
    <col min="3066" max="3066" width="13" style="277" customWidth="1"/>
    <col min="3067" max="3067" width="13.140625" style="277" customWidth="1"/>
    <col min="3068" max="3068" width="15.28515625" style="277" customWidth="1"/>
    <col min="3069" max="3070" width="0.140625" style="277" customWidth="1"/>
    <col min="3071" max="3072" width="9.140625" style="277"/>
    <col min="3073" max="3073" width="5.140625" style="277" customWidth="1"/>
    <col min="3074" max="3074" width="18.28515625" style="277" customWidth="1"/>
    <col min="3075" max="3075" width="14.42578125" style="277" customWidth="1"/>
    <col min="3076" max="3076" width="15" style="277" customWidth="1"/>
    <col min="3077" max="3077" width="12.140625" style="277" customWidth="1"/>
    <col min="3078" max="3078" width="14" style="277" customWidth="1"/>
    <col min="3079" max="3079" width="13" style="277" customWidth="1"/>
    <col min="3080" max="3080" width="13.140625" style="277" customWidth="1"/>
    <col min="3081" max="3081" width="15.42578125" style="277" customWidth="1"/>
    <col min="3082" max="3083" width="0" style="277" hidden="1" customWidth="1"/>
    <col min="3084" max="3085" width="9.140625" style="277" customWidth="1"/>
    <col min="3086" max="3315" width="9.140625" style="277"/>
    <col min="3316" max="3316" width="5.140625" style="277" customWidth="1"/>
    <col min="3317" max="3317" width="18.28515625" style="277" customWidth="1"/>
    <col min="3318" max="3318" width="14.42578125" style="277" customWidth="1"/>
    <col min="3319" max="3319" width="15" style="277" customWidth="1"/>
    <col min="3320" max="3320" width="12.140625" style="277" customWidth="1"/>
    <col min="3321" max="3321" width="14" style="277" customWidth="1"/>
    <col min="3322" max="3322" width="13" style="277" customWidth="1"/>
    <col min="3323" max="3323" width="13.140625" style="277" customWidth="1"/>
    <col min="3324" max="3324" width="15.28515625" style="277" customWidth="1"/>
    <col min="3325" max="3326" width="0.140625" style="277" customWidth="1"/>
    <col min="3327" max="3328" width="9.140625" style="277"/>
    <col min="3329" max="3329" width="5.140625" style="277" customWidth="1"/>
    <col min="3330" max="3330" width="18.28515625" style="277" customWidth="1"/>
    <col min="3331" max="3331" width="14.42578125" style="277" customWidth="1"/>
    <col min="3332" max="3332" width="15" style="277" customWidth="1"/>
    <col min="3333" max="3333" width="12.140625" style="277" customWidth="1"/>
    <col min="3334" max="3334" width="14" style="277" customWidth="1"/>
    <col min="3335" max="3335" width="13" style="277" customWidth="1"/>
    <col min="3336" max="3336" width="13.140625" style="277" customWidth="1"/>
    <col min="3337" max="3337" width="15.42578125" style="277" customWidth="1"/>
    <col min="3338" max="3339" width="0" style="277" hidden="1" customWidth="1"/>
    <col min="3340" max="3341" width="9.140625" style="277" customWidth="1"/>
    <col min="3342" max="3571" width="9.140625" style="277"/>
    <col min="3572" max="3572" width="5.140625" style="277" customWidth="1"/>
    <col min="3573" max="3573" width="18.28515625" style="277" customWidth="1"/>
    <col min="3574" max="3574" width="14.42578125" style="277" customWidth="1"/>
    <col min="3575" max="3575" width="15" style="277" customWidth="1"/>
    <col min="3576" max="3576" width="12.140625" style="277" customWidth="1"/>
    <col min="3577" max="3577" width="14" style="277" customWidth="1"/>
    <col min="3578" max="3578" width="13" style="277" customWidth="1"/>
    <col min="3579" max="3579" width="13.140625" style="277" customWidth="1"/>
    <col min="3580" max="3580" width="15.28515625" style="277" customWidth="1"/>
    <col min="3581" max="3582" width="0.140625" style="277" customWidth="1"/>
    <col min="3583" max="3584" width="9.140625" style="277"/>
    <col min="3585" max="3585" width="5.140625" style="277" customWidth="1"/>
    <col min="3586" max="3586" width="18.28515625" style="277" customWidth="1"/>
    <col min="3587" max="3587" width="14.42578125" style="277" customWidth="1"/>
    <col min="3588" max="3588" width="15" style="277" customWidth="1"/>
    <col min="3589" max="3589" width="12.140625" style="277" customWidth="1"/>
    <col min="3590" max="3590" width="14" style="277" customWidth="1"/>
    <col min="3591" max="3591" width="13" style="277" customWidth="1"/>
    <col min="3592" max="3592" width="13.140625" style="277" customWidth="1"/>
    <col min="3593" max="3593" width="15.42578125" style="277" customWidth="1"/>
    <col min="3594" max="3595" width="0" style="277" hidden="1" customWidth="1"/>
    <col min="3596" max="3597" width="9.140625" style="277" customWidth="1"/>
    <col min="3598" max="3827" width="9.140625" style="277"/>
    <col min="3828" max="3828" width="5.140625" style="277" customWidth="1"/>
    <col min="3829" max="3829" width="18.28515625" style="277" customWidth="1"/>
    <col min="3830" max="3830" width="14.42578125" style="277" customWidth="1"/>
    <col min="3831" max="3831" width="15" style="277" customWidth="1"/>
    <col min="3832" max="3832" width="12.140625" style="277" customWidth="1"/>
    <col min="3833" max="3833" width="14" style="277" customWidth="1"/>
    <col min="3834" max="3834" width="13" style="277" customWidth="1"/>
    <col min="3835" max="3835" width="13.140625" style="277" customWidth="1"/>
    <col min="3836" max="3836" width="15.28515625" style="277" customWidth="1"/>
    <col min="3837" max="3838" width="0.140625" style="277" customWidth="1"/>
    <col min="3839" max="3840" width="9.140625" style="277"/>
    <col min="3841" max="3841" width="5.140625" style="277" customWidth="1"/>
    <col min="3842" max="3842" width="18.28515625" style="277" customWidth="1"/>
    <col min="3843" max="3843" width="14.42578125" style="277" customWidth="1"/>
    <col min="3844" max="3844" width="15" style="277" customWidth="1"/>
    <col min="3845" max="3845" width="12.140625" style="277" customWidth="1"/>
    <col min="3846" max="3846" width="14" style="277" customWidth="1"/>
    <col min="3847" max="3847" width="13" style="277" customWidth="1"/>
    <col min="3848" max="3848" width="13.140625" style="277" customWidth="1"/>
    <col min="3849" max="3849" width="15.42578125" style="277" customWidth="1"/>
    <col min="3850" max="3851" width="0" style="277" hidden="1" customWidth="1"/>
    <col min="3852" max="3853" width="9.140625" style="277" customWidth="1"/>
    <col min="3854" max="4083" width="9.140625" style="277"/>
    <col min="4084" max="4084" width="5.140625" style="277" customWidth="1"/>
    <col min="4085" max="4085" width="18.28515625" style="277" customWidth="1"/>
    <col min="4086" max="4086" width="14.42578125" style="277" customWidth="1"/>
    <col min="4087" max="4087" width="15" style="277" customWidth="1"/>
    <col min="4088" max="4088" width="12.140625" style="277" customWidth="1"/>
    <col min="4089" max="4089" width="14" style="277" customWidth="1"/>
    <col min="4090" max="4090" width="13" style="277" customWidth="1"/>
    <col min="4091" max="4091" width="13.140625" style="277" customWidth="1"/>
    <col min="4092" max="4092" width="15.28515625" style="277" customWidth="1"/>
    <col min="4093" max="4094" width="0.140625" style="277" customWidth="1"/>
    <col min="4095" max="4096" width="9.140625" style="277"/>
    <col min="4097" max="4097" width="5.140625" style="277" customWidth="1"/>
    <col min="4098" max="4098" width="18.28515625" style="277" customWidth="1"/>
    <col min="4099" max="4099" width="14.42578125" style="277" customWidth="1"/>
    <col min="4100" max="4100" width="15" style="277" customWidth="1"/>
    <col min="4101" max="4101" width="12.140625" style="277" customWidth="1"/>
    <col min="4102" max="4102" width="14" style="277" customWidth="1"/>
    <col min="4103" max="4103" width="13" style="277" customWidth="1"/>
    <col min="4104" max="4104" width="13.140625" style="277" customWidth="1"/>
    <col min="4105" max="4105" width="15.42578125" style="277" customWidth="1"/>
    <col min="4106" max="4107" width="0" style="277" hidden="1" customWidth="1"/>
    <col min="4108" max="4109" width="9.140625" style="277" customWidth="1"/>
    <col min="4110" max="4339" width="9.140625" style="277"/>
    <col min="4340" max="4340" width="5.140625" style="277" customWidth="1"/>
    <col min="4341" max="4341" width="18.28515625" style="277" customWidth="1"/>
    <col min="4342" max="4342" width="14.42578125" style="277" customWidth="1"/>
    <col min="4343" max="4343" width="15" style="277" customWidth="1"/>
    <col min="4344" max="4344" width="12.140625" style="277" customWidth="1"/>
    <col min="4345" max="4345" width="14" style="277" customWidth="1"/>
    <col min="4346" max="4346" width="13" style="277" customWidth="1"/>
    <col min="4347" max="4347" width="13.140625" style="277" customWidth="1"/>
    <col min="4348" max="4348" width="15.28515625" style="277" customWidth="1"/>
    <col min="4349" max="4350" width="0.140625" style="277" customWidth="1"/>
    <col min="4351" max="4352" width="9.140625" style="277"/>
    <col min="4353" max="4353" width="5.140625" style="277" customWidth="1"/>
    <col min="4354" max="4354" width="18.28515625" style="277" customWidth="1"/>
    <col min="4355" max="4355" width="14.42578125" style="277" customWidth="1"/>
    <col min="4356" max="4356" width="15" style="277" customWidth="1"/>
    <col min="4357" max="4357" width="12.140625" style="277" customWidth="1"/>
    <col min="4358" max="4358" width="14" style="277" customWidth="1"/>
    <col min="4359" max="4359" width="13" style="277" customWidth="1"/>
    <col min="4360" max="4360" width="13.140625" style="277" customWidth="1"/>
    <col min="4361" max="4361" width="15.42578125" style="277" customWidth="1"/>
    <col min="4362" max="4363" width="0" style="277" hidden="1" customWidth="1"/>
    <col min="4364" max="4365" width="9.140625" style="277" customWidth="1"/>
    <col min="4366" max="4595" width="9.140625" style="277"/>
    <col min="4596" max="4596" width="5.140625" style="277" customWidth="1"/>
    <col min="4597" max="4597" width="18.28515625" style="277" customWidth="1"/>
    <col min="4598" max="4598" width="14.42578125" style="277" customWidth="1"/>
    <col min="4599" max="4599" width="15" style="277" customWidth="1"/>
    <col min="4600" max="4600" width="12.140625" style="277" customWidth="1"/>
    <col min="4601" max="4601" width="14" style="277" customWidth="1"/>
    <col min="4602" max="4602" width="13" style="277" customWidth="1"/>
    <col min="4603" max="4603" width="13.140625" style="277" customWidth="1"/>
    <col min="4604" max="4604" width="15.28515625" style="277" customWidth="1"/>
    <col min="4605" max="4606" width="0.140625" style="277" customWidth="1"/>
    <col min="4607" max="4608" width="9.140625" style="277"/>
    <col min="4609" max="4609" width="5.140625" style="277" customWidth="1"/>
    <col min="4610" max="4610" width="18.28515625" style="277" customWidth="1"/>
    <col min="4611" max="4611" width="14.42578125" style="277" customWidth="1"/>
    <col min="4612" max="4612" width="15" style="277" customWidth="1"/>
    <col min="4613" max="4613" width="12.140625" style="277" customWidth="1"/>
    <col min="4614" max="4614" width="14" style="277" customWidth="1"/>
    <col min="4615" max="4615" width="13" style="277" customWidth="1"/>
    <col min="4616" max="4616" width="13.140625" style="277" customWidth="1"/>
    <col min="4617" max="4617" width="15.42578125" style="277" customWidth="1"/>
    <col min="4618" max="4619" width="0" style="277" hidden="1" customWidth="1"/>
    <col min="4620" max="4621" width="9.140625" style="277" customWidth="1"/>
    <col min="4622" max="4851" width="9.140625" style="277"/>
    <col min="4852" max="4852" width="5.140625" style="277" customWidth="1"/>
    <col min="4853" max="4853" width="18.28515625" style="277" customWidth="1"/>
    <col min="4854" max="4854" width="14.42578125" style="277" customWidth="1"/>
    <col min="4855" max="4855" width="15" style="277" customWidth="1"/>
    <col min="4856" max="4856" width="12.140625" style="277" customWidth="1"/>
    <col min="4857" max="4857" width="14" style="277" customWidth="1"/>
    <col min="4858" max="4858" width="13" style="277" customWidth="1"/>
    <col min="4859" max="4859" width="13.140625" style="277" customWidth="1"/>
    <col min="4860" max="4860" width="15.28515625" style="277" customWidth="1"/>
    <col min="4861" max="4862" width="0.140625" style="277" customWidth="1"/>
    <col min="4863" max="4864" width="9.140625" style="277"/>
    <col min="4865" max="4865" width="5.140625" style="277" customWidth="1"/>
    <col min="4866" max="4866" width="18.28515625" style="277" customWidth="1"/>
    <col min="4867" max="4867" width="14.42578125" style="277" customWidth="1"/>
    <col min="4868" max="4868" width="15" style="277" customWidth="1"/>
    <col min="4869" max="4869" width="12.140625" style="277" customWidth="1"/>
    <col min="4870" max="4870" width="14" style="277" customWidth="1"/>
    <col min="4871" max="4871" width="13" style="277" customWidth="1"/>
    <col min="4872" max="4872" width="13.140625" style="277" customWidth="1"/>
    <col min="4873" max="4873" width="15.42578125" style="277" customWidth="1"/>
    <col min="4874" max="4875" width="0" style="277" hidden="1" customWidth="1"/>
    <col min="4876" max="4877" width="9.140625" style="277" customWidth="1"/>
    <col min="4878" max="5107" width="9.140625" style="277"/>
    <col min="5108" max="5108" width="5.140625" style="277" customWidth="1"/>
    <col min="5109" max="5109" width="18.28515625" style="277" customWidth="1"/>
    <col min="5110" max="5110" width="14.42578125" style="277" customWidth="1"/>
    <col min="5111" max="5111" width="15" style="277" customWidth="1"/>
    <col min="5112" max="5112" width="12.140625" style="277" customWidth="1"/>
    <col min="5113" max="5113" width="14" style="277" customWidth="1"/>
    <col min="5114" max="5114" width="13" style="277" customWidth="1"/>
    <col min="5115" max="5115" width="13.140625" style="277" customWidth="1"/>
    <col min="5116" max="5116" width="15.28515625" style="277" customWidth="1"/>
    <col min="5117" max="5118" width="0.140625" style="277" customWidth="1"/>
    <col min="5119" max="5120" width="9.140625" style="277"/>
    <col min="5121" max="5121" width="5.140625" style="277" customWidth="1"/>
    <col min="5122" max="5122" width="18.28515625" style="277" customWidth="1"/>
    <col min="5123" max="5123" width="14.42578125" style="277" customWidth="1"/>
    <col min="5124" max="5124" width="15" style="277" customWidth="1"/>
    <col min="5125" max="5125" width="12.140625" style="277" customWidth="1"/>
    <col min="5126" max="5126" width="14" style="277" customWidth="1"/>
    <col min="5127" max="5127" width="13" style="277" customWidth="1"/>
    <col min="5128" max="5128" width="13.140625" style="277" customWidth="1"/>
    <col min="5129" max="5129" width="15.42578125" style="277" customWidth="1"/>
    <col min="5130" max="5131" width="0" style="277" hidden="1" customWidth="1"/>
    <col min="5132" max="5133" width="9.140625" style="277" customWidth="1"/>
    <col min="5134" max="5363" width="9.140625" style="277"/>
    <col min="5364" max="5364" width="5.140625" style="277" customWidth="1"/>
    <col min="5365" max="5365" width="18.28515625" style="277" customWidth="1"/>
    <col min="5366" max="5366" width="14.42578125" style="277" customWidth="1"/>
    <col min="5367" max="5367" width="15" style="277" customWidth="1"/>
    <col min="5368" max="5368" width="12.140625" style="277" customWidth="1"/>
    <col min="5369" max="5369" width="14" style="277" customWidth="1"/>
    <col min="5370" max="5370" width="13" style="277" customWidth="1"/>
    <col min="5371" max="5371" width="13.140625" style="277" customWidth="1"/>
    <col min="5372" max="5372" width="15.28515625" style="277" customWidth="1"/>
    <col min="5373" max="5374" width="0.140625" style="277" customWidth="1"/>
    <col min="5375" max="5376" width="9.140625" style="277"/>
    <col min="5377" max="5377" width="5.140625" style="277" customWidth="1"/>
    <col min="5378" max="5378" width="18.28515625" style="277" customWidth="1"/>
    <col min="5379" max="5379" width="14.42578125" style="277" customWidth="1"/>
    <col min="5380" max="5380" width="15" style="277" customWidth="1"/>
    <col min="5381" max="5381" width="12.140625" style="277" customWidth="1"/>
    <col min="5382" max="5382" width="14" style="277" customWidth="1"/>
    <col min="5383" max="5383" width="13" style="277" customWidth="1"/>
    <col min="5384" max="5384" width="13.140625" style="277" customWidth="1"/>
    <col min="5385" max="5385" width="15.42578125" style="277" customWidth="1"/>
    <col min="5386" max="5387" width="0" style="277" hidden="1" customWidth="1"/>
    <col min="5388" max="5389" width="9.140625" style="277" customWidth="1"/>
    <col min="5390" max="5619" width="9.140625" style="277"/>
    <col min="5620" max="5620" width="5.140625" style="277" customWidth="1"/>
    <col min="5621" max="5621" width="18.28515625" style="277" customWidth="1"/>
    <col min="5622" max="5622" width="14.42578125" style="277" customWidth="1"/>
    <col min="5623" max="5623" width="15" style="277" customWidth="1"/>
    <col min="5624" max="5624" width="12.140625" style="277" customWidth="1"/>
    <col min="5625" max="5625" width="14" style="277" customWidth="1"/>
    <col min="5626" max="5626" width="13" style="277" customWidth="1"/>
    <col min="5627" max="5627" width="13.140625" style="277" customWidth="1"/>
    <col min="5628" max="5628" width="15.28515625" style="277" customWidth="1"/>
    <col min="5629" max="5630" width="0.140625" style="277" customWidth="1"/>
    <col min="5631" max="5632" width="9.140625" style="277"/>
    <col min="5633" max="5633" width="5.140625" style="277" customWidth="1"/>
    <col min="5634" max="5634" width="18.28515625" style="277" customWidth="1"/>
    <col min="5635" max="5635" width="14.42578125" style="277" customWidth="1"/>
    <col min="5636" max="5636" width="15" style="277" customWidth="1"/>
    <col min="5637" max="5637" width="12.140625" style="277" customWidth="1"/>
    <col min="5638" max="5638" width="14" style="277" customWidth="1"/>
    <col min="5639" max="5639" width="13" style="277" customWidth="1"/>
    <col min="5640" max="5640" width="13.140625" style="277" customWidth="1"/>
    <col min="5641" max="5641" width="15.42578125" style="277" customWidth="1"/>
    <col min="5642" max="5643" width="0" style="277" hidden="1" customWidth="1"/>
    <col min="5644" max="5645" width="9.140625" style="277" customWidth="1"/>
    <col min="5646" max="5875" width="9.140625" style="277"/>
    <col min="5876" max="5876" width="5.140625" style="277" customWidth="1"/>
    <col min="5877" max="5877" width="18.28515625" style="277" customWidth="1"/>
    <col min="5878" max="5878" width="14.42578125" style="277" customWidth="1"/>
    <col min="5879" max="5879" width="15" style="277" customWidth="1"/>
    <col min="5880" max="5880" width="12.140625" style="277" customWidth="1"/>
    <col min="5881" max="5881" width="14" style="277" customWidth="1"/>
    <col min="5882" max="5882" width="13" style="277" customWidth="1"/>
    <col min="5883" max="5883" width="13.140625" style="277" customWidth="1"/>
    <col min="5884" max="5884" width="15.28515625" style="277" customWidth="1"/>
    <col min="5885" max="5886" width="0.140625" style="277" customWidth="1"/>
    <col min="5887" max="5888" width="9.140625" style="277"/>
    <col min="5889" max="5889" width="5.140625" style="277" customWidth="1"/>
    <col min="5890" max="5890" width="18.28515625" style="277" customWidth="1"/>
    <col min="5891" max="5891" width="14.42578125" style="277" customWidth="1"/>
    <col min="5892" max="5892" width="15" style="277" customWidth="1"/>
    <col min="5893" max="5893" width="12.140625" style="277" customWidth="1"/>
    <col min="5894" max="5894" width="14" style="277" customWidth="1"/>
    <col min="5895" max="5895" width="13" style="277" customWidth="1"/>
    <col min="5896" max="5896" width="13.140625" style="277" customWidth="1"/>
    <col min="5897" max="5897" width="15.42578125" style="277" customWidth="1"/>
    <col min="5898" max="5899" width="0" style="277" hidden="1" customWidth="1"/>
    <col min="5900" max="5901" width="9.140625" style="277" customWidth="1"/>
    <col min="5902" max="6131" width="9.140625" style="277"/>
    <col min="6132" max="6132" width="5.140625" style="277" customWidth="1"/>
    <col min="6133" max="6133" width="18.28515625" style="277" customWidth="1"/>
    <col min="6134" max="6134" width="14.42578125" style="277" customWidth="1"/>
    <col min="6135" max="6135" width="15" style="277" customWidth="1"/>
    <col min="6136" max="6136" width="12.140625" style="277" customWidth="1"/>
    <col min="6137" max="6137" width="14" style="277" customWidth="1"/>
    <col min="6138" max="6138" width="13" style="277" customWidth="1"/>
    <col min="6139" max="6139" width="13.140625" style="277" customWidth="1"/>
    <col min="6140" max="6140" width="15.28515625" style="277" customWidth="1"/>
    <col min="6141" max="6142" width="0.140625" style="277" customWidth="1"/>
    <col min="6143" max="6144" width="9.140625" style="277"/>
    <col min="6145" max="6145" width="5.140625" style="277" customWidth="1"/>
    <col min="6146" max="6146" width="18.28515625" style="277" customWidth="1"/>
    <col min="6147" max="6147" width="14.42578125" style="277" customWidth="1"/>
    <col min="6148" max="6148" width="15" style="277" customWidth="1"/>
    <col min="6149" max="6149" width="12.140625" style="277" customWidth="1"/>
    <col min="6150" max="6150" width="14" style="277" customWidth="1"/>
    <col min="6151" max="6151" width="13" style="277" customWidth="1"/>
    <col min="6152" max="6152" width="13.140625" style="277" customWidth="1"/>
    <col min="6153" max="6153" width="15.42578125" style="277" customWidth="1"/>
    <col min="6154" max="6155" width="0" style="277" hidden="1" customWidth="1"/>
    <col min="6156" max="6157" width="9.140625" style="277" customWidth="1"/>
    <col min="6158" max="6387" width="9.140625" style="277"/>
    <col min="6388" max="6388" width="5.140625" style="277" customWidth="1"/>
    <col min="6389" max="6389" width="18.28515625" style="277" customWidth="1"/>
    <col min="6390" max="6390" width="14.42578125" style="277" customWidth="1"/>
    <col min="6391" max="6391" width="15" style="277" customWidth="1"/>
    <col min="6392" max="6392" width="12.140625" style="277" customWidth="1"/>
    <col min="6393" max="6393" width="14" style="277" customWidth="1"/>
    <col min="6394" max="6394" width="13" style="277" customWidth="1"/>
    <col min="6395" max="6395" width="13.140625" style="277" customWidth="1"/>
    <col min="6396" max="6396" width="15.28515625" style="277" customWidth="1"/>
    <col min="6397" max="6398" width="0.140625" style="277" customWidth="1"/>
    <col min="6399" max="6400" width="9.140625" style="277"/>
    <col min="6401" max="6401" width="5.140625" style="277" customWidth="1"/>
    <col min="6402" max="6402" width="18.28515625" style="277" customWidth="1"/>
    <col min="6403" max="6403" width="14.42578125" style="277" customWidth="1"/>
    <col min="6404" max="6404" width="15" style="277" customWidth="1"/>
    <col min="6405" max="6405" width="12.140625" style="277" customWidth="1"/>
    <col min="6406" max="6406" width="14" style="277" customWidth="1"/>
    <col min="6407" max="6407" width="13" style="277" customWidth="1"/>
    <col min="6408" max="6408" width="13.140625" style="277" customWidth="1"/>
    <col min="6409" max="6409" width="15.42578125" style="277" customWidth="1"/>
    <col min="6410" max="6411" width="0" style="277" hidden="1" customWidth="1"/>
    <col min="6412" max="6413" width="9.140625" style="277" customWidth="1"/>
    <col min="6414" max="6643" width="9.140625" style="277"/>
    <col min="6644" max="6644" width="5.140625" style="277" customWidth="1"/>
    <col min="6645" max="6645" width="18.28515625" style="277" customWidth="1"/>
    <col min="6646" max="6646" width="14.42578125" style="277" customWidth="1"/>
    <col min="6647" max="6647" width="15" style="277" customWidth="1"/>
    <col min="6648" max="6648" width="12.140625" style="277" customWidth="1"/>
    <col min="6649" max="6649" width="14" style="277" customWidth="1"/>
    <col min="6650" max="6650" width="13" style="277" customWidth="1"/>
    <col min="6651" max="6651" width="13.140625" style="277" customWidth="1"/>
    <col min="6652" max="6652" width="15.28515625" style="277" customWidth="1"/>
    <col min="6653" max="6654" width="0.140625" style="277" customWidth="1"/>
    <col min="6655" max="6656" width="9.140625" style="277"/>
    <col min="6657" max="6657" width="5.140625" style="277" customWidth="1"/>
    <col min="6658" max="6658" width="18.28515625" style="277" customWidth="1"/>
    <col min="6659" max="6659" width="14.42578125" style="277" customWidth="1"/>
    <col min="6660" max="6660" width="15" style="277" customWidth="1"/>
    <col min="6661" max="6661" width="12.140625" style="277" customWidth="1"/>
    <col min="6662" max="6662" width="14" style="277" customWidth="1"/>
    <col min="6663" max="6663" width="13" style="277" customWidth="1"/>
    <col min="6664" max="6664" width="13.140625" style="277" customWidth="1"/>
    <col min="6665" max="6665" width="15.42578125" style="277" customWidth="1"/>
    <col min="6666" max="6667" width="0" style="277" hidden="1" customWidth="1"/>
    <col min="6668" max="6669" width="9.140625" style="277" customWidth="1"/>
    <col min="6670" max="6899" width="9.140625" style="277"/>
    <col min="6900" max="6900" width="5.140625" style="277" customWidth="1"/>
    <col min="6901" max="6901" width="18.28515625" style="277" customWidth="1"/>
    <col min="6902" max="6902" width="14.42578125" style="277" customWidth="1"/>
    <col min="6903" max="6903" width="15" style="277" customWidth="1"/>
    <col min="6904" max="6904" width="12.140625" style="277" customWidth="1"/>
    <col min="6905" max="6905" width="14" style="277" customWidth="1"/>
    <col min="6906" max="6906" width="13" style="277" customWidth="1"/>
    <col min="6907" max="6907" width="13.140625" style="277" customWidth="1"/>
    <col min="6908" max="6908" width="15.28515625" style="277" customWidth="1"/>
    <col min="6909" max="6910" width="0.140625" style="277" customWidth="1"/>
    <col min="6911" max="6912" width="9.140625" style="277"/>
    <col min="6913" max="6913" width="5.140625" style="277" customWidth="1"/>
    <col min="6914" max="6914" width="18.28515625" style="277" customWidth="1"/>
    <col min="6915" max="6915" width="14.42578125" style="277" customWidth="1"/>
    <col min="6916" max="6916" width="15" style="277" customWidth="1"/>
    <col min="6917" max="6917" width="12.140625" style="277" customWidth="1"/>
    <col min="6918" max="6918" width="14" style="277" customWidth="1"/>
    <col min="6919" max="6919" width="13" style="277" customWidth="1"/>
    <col min="6920" max="6920" width="13.140625" style="277" customWidth="1"/>
    <col min="6921" max="6921" width="15.42578125" style="277" customWidth="1"/>
    <col min="6922" max="6923" width="0" style="277" hidden="1" customWidth="1"/>
    <col min="6924" max="6925" width="9.140625" style="277" customWidth="1"/>
    <col min="6926" max="7155" width="9.140625" style="277"/>
    <col min="7156" max="7156" width="5.140625" style="277" customWidth="1"/>
    <col min="7157" max="7157" width="18.28515625" style="277" customWidth="1"/>
    <col min="7158" max="7158" width="14.42578125" style="277" customWidth="1"/>
    <col min="7159" max="7159" width="15" style="277" customWidth="1"/>
    <col min="7160" max="7160" width="12.140625" style="277" customWidth="1"/>
    <col min="7161" max="7161" width="14" style="277" customWidth="1"/>
    <col min="7162" max="7162" width="13" style="277" customWidth="1"/>
    <col min="7163" max="7163" width="13.140625" style="277" customWidth="1"/>
    <col min="7164" max="7164" width="15.28515625" style="277" customWidth="1"/>
    <col min="7165" max="7166" width="0.140625" style="277" customWidth="1"/>
    <col min="7167" max="7168" width="9.140625" style="277"/>
    <col min="7169" max="7169" width="5.140625" style="277" customWidth="1"/>
    <col min="7170" max="7170" width="18.28515625" style="277" customWidth="1"/>
    <col min="7171" max="7171" width="14.42578125" style="277" customWidth="1"/>
    <col min="7172" max="7172" width="15" style="277" customWidth="1"/>
    <col min="7173" max="7173" width="12.140625" style="277" customWidth="1"/>
    <col min="7174" max="7174" width="14" style="277" customWidth="1"/>
    <col min="7175" max="7175" width="13" style="277" customWidth="1"/>
    <col min="7176" max="7176" width="13.140625" style="277" customWidth="1"/>
    <col min="7177" max="7177" width="15.42578125" style="277" customWidth="1"/>
    <col min="7178" max="7179" width="0" style="277" hidden="1" customWidth="1"/>
    <col min="7180" max="7181" width="9.140625" style="277" customWidth="1"/>
    <col min="7182" max="7411" width="9.140625" style="277"/>
    <col min="7412" max="7412" width="5.140625" style="277" customWidth="1"/>
    <col min="7413" max="7413" width="18.28515625" style="277" customWidth="1"/>
    <col min="7414" max="7414" width="14.42578125" style="277" customWidth="1"/>
    <col min="7415" max="7415" width="15" style="277" customWidth="1"/>
    <col min="7416" max="7416" width="12.140625" style="277" customWidth="1"/>
    <col min="7417" max="7417" width="14" style="277" customWidth="1"/>
    <col min="7418" max="7418" width="13" style="277" customWidth="1"/>
    <col min="7419" max="7419" width="13.140625" style="277" customWidth="1"/>
    <col min="7420" max="7420" width="15.28515625" style="277" customWidth="1"/>
    <col min="7421" max="7422" width="0.140625" style="277" customWidth="1"/>
    <col min="7423" max="7424" width="9.140625" style="277"/>
    <col min="7425" max="7425" width="5.140625" style="277" customWidth="1"/>
    <col min="7426" max="7426" width="18.28515625" style="277" customWidth="1"/>
    <col min="7427" max="7427" width="14.42578125" style="277" customWidth="1"/>
    <col min="7428" max="7428" width="15" style="277" customWidth="1"/>
    <col min="7429" max="7429" width="12.140625" style="277" customWidth="1"/>
    <col min="7430" max="7430" width="14" style="277" customWidth="1"/>
    <col min="7431" max="7431" width="13" style="277" customWidth="1"/>
    <col min="7432" max="7432" width="13.140625" style="277" customWidth="1"/>
    <col min="7433" max="7433" width="15.42578125" style="277" customWidth="1"/>
    <col min="7434" max="7435" width="0" style="277" hidden="1" customWidth="1"/>
    <col min="7436" max="7437" width="9.140625" style="277" customWidth="1"/>
    <col min="7438" max="7667" width="9.140625" style="277"/>
    <col min="7668" max="7668" width="5.140625" style="277" customWidth="1"/>
    <col min="7669" max="7669" width="18.28515625" style="277" customWidth="1"/>
    <col min="7670" max="7670" width="14.42578125" style="277" customWidth="1"/>
    <col min="7671" max="7671" width="15" style="277" customWidth="1"/>
    <col min="7672" max="7672" width="12.140625" style="277" customWidth="1"/>
    <col min="7673" max="7673" width="14" style="277" customWidth="1"/>
    <col min="7674" max="7674" width="13" style="277" customWidth="1"/>
    <col min="7675" max="7675" width="13.140625" style="277" customWidth="1"/>
    <col min="7676" max="7676" width="15.28515625" style="277" customWidth="1"/>
    <col min="7677" max="7678" width="0.140625" style="277" customWidth="1"/>
    <col min="7679" max="7680" width="9.140625" style="277"/>
    <col min="7681" max="7681" width="5.140625" style="277" customWidth="1"/>
    <col min="7682" max="7682" width="18.28515625" style="277" customWidth="1"/>
    <col min="7683" max="7683" width="14.42578125" style="277" customWidth="1"/>
    <col min="7684" max="7684" width="15" style="277" customWidth="1"/>
    <col min="7685" max="7685" width="12.140625" style="277" customWidth="1"/>
    <col min="7686" max="7686" width="14" style="277" customWidth="1"/>
    <col min="7687" max="7687" width="13" style="277" customWidth="1"/>
    <col min="7688" max="7688" width="13.140625" style="277" customWidth="1"/>
    <col min="7689" max="7689" width="15.42578125" style="277" customWidth="1"/>
    <col min="7690" max="7691" width="0" style="277" hidden="1" customWidth="1"/>
    <col min="7692" max="7693" width="9.140625" style="277" customWidth="1"/>
    <col min="7694" max="7923" width="9.140625" style="277"/>
    <col min="7924" max="7924" width="5.140625" style="277" customWidth="1"/>
    <col min="7925" max="7925" width="18.28515625" style="277" customWidth="1"/>
    <col min="7926" max="7926" width="14.42578125" style="277" customWidth="1"/>
    <col min="7927" max="7927" width="15" style="277" customWidth="1"/>
    <col min="7928" max="7928" width="12.140625" style="277" customWidth="1"/>
    <col min="7929" max="7929" width="14" style="277" customWidth="1"/>
    <col min="7930" max="7930" width="13" style="277" customWidth="1"/>
    <col min="7931" max="7931" width="13.140625" style="277" customWidth="1"/>
    <col min="7932" max="7932" width="15.28515625" style="277" customWidth="1"/>
    <col min="7933" max="7934" width="0.140625" style="277" customWidth="1"/>
    <col min="7935" max="7936" width="9.140625" style="277"/>
    <col min="7937" max="7937" width="5.140625" style="277" customWidth="1"/>
    <col min="7938" max="7938" width="18.28515625" style="277" customWidth="1"/>
    <col min="7939" max="7939" width="14.42578125" style="277" customWidth="1"/>
    <col min="7940" max="7940" width="15" style="277" customWidth="1"/>
    <col min="7941" max="7941" width="12.140625" style="277" customWidth="1"/>
    <col min="7942" max="7942" width="14" style="277" customWidth="1"/>
    <col min="7943" max="7943" width="13" style="277" customWidth="1"/>
    <col min="7944" max="7944" width="13.140625" style="277" customWidth="1"/>
    <col min="7945" max="7945" width="15.42578125" style="277" customWidth="1"/>
    <col min="7946" max="7947" width="0" style="277" hidden="1" customWidth="1"/>
    <col min="7948" max="7949" width="9.140625" style="277" customWidth="1"/>
    <col min="7950" max="8179" width="9.140625" style="277"/>
    <col min="8180" max="8180" width="5.140625" style="277" customWidth="1"/>
    <col min="8181" max="8181" width="18.28515625" style="277" customWidth="1"/>
    <col min="8182" max="8182" width="14.42578125" style="277" customWidth="1"/>
    <col min="8183" max="8183" width="15" style="277" customWidth="1"/>
    <col min="8184" max="8184" width="12.140625" style="277" customWidth="1"/>
    <col min="8185" max="8185" width="14" style="277" customWidth="1"/>
    <col min="8186" max="8186" width="13" style="277" customWidth="1"/>
    <col min="8187" max="8187" width="13.140625" style="277" customWidth="1"/>
    <col min="8188" max="8188" width="15.28515625" style="277" customWidth="1"/>
    <col min="8189" max="8190" width="0.140625" style="277" customWidth="1"/>
    <col min="8191" max="8192" width="9.140625" style="277"/>
    <col min="8193" max="8193" width="5.140625" style="277" customWidth="1"/>
    <col min="8194" max="8194" width="18.28515625" style="277" customWidth="1"/>
    <col min="8195" max="8195" width="14.42578125" style="277" customWidth="1"/>
    <col min="8196" max="8196" width="15" style="277" customWidth="1"/>
    <col min="8197" max="8197" width="12.140625" style="277" customWidth="1"/>
    <col min="8198" max="8198" width="14" style="277" customWidth="1"/>
    <col min="8199" max="8199" width="13" style="277" customWidth="1"/>
    <col min="8200" max="8200" width="13.140625" style="277" customWidth="1"/>
    <col min="8201" max="8201" width="15.42578125" style="277" customWidth="1"/>
    <col min="8202" max="8203" width="0" style="277" hidden="1" customWidth="1"/>
    <col min="8204" max="8205" width="9.140625" style="277" customWidth="1"/>
    <col min="8206" max="8435" width="9.140625" style="277"/>
    <col min="8436" max="8436" width="5.140625" style="277" customWidth="1"/>
    <col min="8437" max="8437" width="18.28515625" style="277" customWidth="1"/>
    <col min="8438" max="8438" width="14.42578125" style="277" customWidth="1"/>
    <col min="8439" max="8439" width="15" style="277" customWidth="1"/>
    <col min="8440" max="8440" width="12.140625" style="277" customWidth="1"/>
    <col min="8441" max="8441" width="14" style="277" customWidth="1"/>
    <col min="8442" max="8442" width="13" style="277" customWidth="1"/>
    <col min="8443" max="8443" width="13.140625" style="277" customWidth="1"/>
    <col min="8444" max="8444" width="15.28515625" style="277" customWidth="1"/>
    <col min="8445" max="8446" width="0.140625" style="277" customWidth="1"/>
    <col min="8447" max="8448" width="9.140625" style="277"/>
    <col min="8449" max="8449" width="5.140625" style="277" customWidth="1"/>
    <col min="8450" max="8450" width="18.28515625" style="277" customWidth="1"/>
    <col min="8451" max="8451" width="14.42578125" style="277" customWidth="1"/>
    <col min="8452" max="8452" width="15" style="277" customWidth="1"/>
    <col min="8453" max="8453" width="12.140625" style="277" customWidth="1"/>
    <col min="8454" max="8454" width="14" style="277" customWidth="1"/>
    <col min="8455" max="8455" width="13" style="277" customWidth="1"/>
    <col min="8456" max="8456" width="13.140625" style="277" customWidth="1"/>
    <col min="8457" max="8457" width="15.42578125" style="277" customWidth="1"/>
    <col min="8458" max="8459" width="0" style="277" hidden="1" customWidth="1"/>
    <col min="8460" max="8461" width="9.140625" style="277" customWidth="1"/>
    <col min="8462" max="8691" width="9.140625" style="277"/>
    <col min="8692" max="8692" width="5.140625" style="277" customWidth="1"/>
    <col min="8693" max="8693" width="18.28515625" style="277" customWidth="1"/>
    <col min="8694" max="8694" width="14.42578125" style="277" customWidth="1"/>
    <col min="8695" max="8695" width="15" style="277" customWidth="1"/>
    <col min="8696" max="8696" width="12.140625" style="277" customWidth="1"/>
    <col min="8697" max="8697" width="14" style="277" customWidth="1"/>
    <col min="8698" max="8698" width="13" style="277" customWidth="1"/>
    <col min="8699" max="8699" width="13.140625" style="277" customWidth="1"/>
    <col min="8700" max="8700" width="15.28515625" style="277" customWidth="1"/>
    <col min="8701" max="8702" width="0.140625" style="277" customWidth="1"/>
    <col min="8703" max="8704" width="9.140625" style="277"/>
    <col min="8705" max="8705" width="5.140625" style="277" customWidth="1"/>
    <col min="8706" max="8706" width="18.28515625" style="277" customWidth="1"/>
    <col min="8707" max="8707" width="14.42578125" style="277" customWidth="1"/>
    <col min="8708" max="8708" width="15" style="277" customWidth="1"/>
    <col min="8709" max="8709" width="12.140625" style="277" customWidth="1"/>
    <col min="8710" max="8710" width="14" style="277" customWidth="1"/>
    <col min="8711" max="8711" width="13" style="277" customWidth="1"/>
    <col min="8712" max="8712" width="13.140625" style="277" customWidth="1"/>
    <col min="8713" max="8713" width="15.42578125" style="277" customWidth="1"/>
    <col min="8714" max="8715" width="0" style="277" hidden="1" customWidth="1"/>
    <col min="8716" max="8717" width="9.140625" style="277" customWidth="1"/>
    <col min="8718" max="8947" width="9.140625" style="277"/>
    <col min="8948" max="8948" width="5.140625" style="277" customWidth="1"/>
    <col min="8949" max="8949" width="18.28515625" style="277" customWidth="1"/>
    <col min="8950" max="8950" width="14.42578125" style="277" customWidth="1"/>
    <col min="8951" max="8951" width="15" style="277" customWidth="1"/>
    <col min="8952" max="8952" width="12.140625" style="277" customWidth="1"/>
    <col min="8953" max="8953" width="14" style="277" customWidth="1"/>
    <col min="8954" max="8954" width="13" style="277" customWidth="1"/>
    <col min="8955" max="8955" width="13.140625" style="277" customWidth="1"/>
    <col min="8956" max="8956" width="15.28515625" style="277" customWidth="1"/>
    <col min="8957" max="8958" width="0.140625" style="277" customWidth="1"/>
    <col min="8959" max="8960" width="9.140625" style="277"/>
    <col min="8961" max="8961" width="5.140625" style="277" customWidth="1"/>
    <col min="8962" max="8962" width="18.28515625" style="277" customWidth="1"/>
    <col min="8963" max="8963" width="14.42578125" style="277" customWidth="1"/>
    <col min="8964" max="8964" width="15" style="277" customWidth="1"/>
    <col min="8965" max="8965" width="12.140625" style="277" customWidth="1"/>
    <col min="8966" max="8966" width="14" style="277" customWidth="1"/>
    <col min="8967" max="8967" width="13" style="277" customWidth="1"/>
    <col min="8968" max="8968" width="13.140625" style="277" customWidth="1"/>
    <col min="8969" max="8969" width="15.42578125" style="277" customWidth="1"/>
    <col min="8970" max="8971" width="0" style="277" hidden="1" customWidth="1"/>
    <col min="8972" max="8973" width="9.140625" style="277" customWidth="1"/>
    <col min="8974" max="9203" width="9.140625" style="277"/>
    <col min="9204" max="9204" width="5.140625" style="277" customWidth="1"/>
    <col min="9205" max="9205" width="18.28515625" style="277" customWidth="1"/>
    <col min="9206" max="9206" width="14.42578125" style="277" customWidth="1"/>
    <col min="9207" max="9207" width="15" style="277" customWidth="1"/>
    <col min="9208" max="9208" width="12.140625" style="277" customWidth="1"/>
    <col min="9209" max="9209" width="14" style="277" customWidth="1"/>
    <col min="9210" max="9210" width="13" style="277" customWidth="1"/>
    <col min="9211" max="9211" width="13.140625" style="277" customWidth="1"/>
    <col min="9212" max="9212" width="15.28515625" style="277" customWidth="1"/>
    <col min="9213" max="9214" width="0.140625" style="277" customWidth="1"/>
    <col min="9215" max="9216" width="9.140625" style="277"/>
    <col min="9217" max="9217" width="5.140625" style="277" customWidth="1"/>
    <col min="9218" max="9218" width="18.28515625" style="277" customWidth="1"/>
    <col min="9219" max="9219" width="14.42578125" style="277" customWidth="1"/>
    <col min="9220" max="9220" width="15" style="277" customWidth="1"/>
    <col min="9221" max="9221" width="12.140625" style="277" customWidth="1"/>
    <col min="9222" max="9222" width="14" style="277" customWidth="1"/>
    <col min="9223" max="9223" width="13" style="277" customWidth="1"/>
    <col min="9224" max="9224" width="13.140625" style="277" customWidth="1"/>
    <col min="9225" max="9225" width="15.42578125" style="277" customWidth="1"/>
    <col min="9226" max="9227" width="0" style="277" hidden="1" customWidth="1"/>
    <col min="9228" max="9229" width="9.140625" style="277" customWidth="1"/>
    <col min="9230" max="9459" width="9.140625" style="277"/>
    <col min="9460" max="9460" width="5.140625" style="277" customWidth="1"/>
    <col min="9461" max="9461" width="18.28515625" style="277" customWidth="1"/>
    <col min="9462" max="9462" width="14.42578125" style="277" customWidth="1"/>
    <col min="9463" max="9463" width="15" style="277" customWidth="1"/>
    <col min="9464" max="9464" width="12.140625" style="277" customWidth="1"/>
    <col min="9465" max="9465" width="14" style="277" customWidth="1"/>
    <col min="9466" max="9466" width="13" style="277" customWidth="1"/>
    <col min="9467" max="9467" width="13.140625" style="277" customWidth="1"/>
    <col min="9468" max="9468" width="15.28515625" style="277" customWidth="1"/>
    <col min="9469" max="9470" width="0.140625" style="277" customWidth="1"/>
    <col min="9471" max="9472" width="9.140625" style="277"/>
    <col min="9473" max="9473" width="5.140625" style="277" customWidth="1"/>
    <col min="9474" max="9474" width="18.28515625" style="277" customWidth="1"/>
    <col min="9475" max="9475" width="14.42578125" style="277" customWidth="1"/>
    <col min="9476" max="9476" width="15" style="277" customWidth="1"/>
    <col min="9477" max="9477" width="12.140625" style="277" customWidth="1"/>
    <col min="9478" max="9478" width="14" style="277" customWidth="1"/>
    <col min="9479" max="9479" width="13" style="277" customWidth="1"/>
    <col min="9480" max="9480" width="13.140625" style="277" customWidth="1"/>
    <col min="9481" max="9481" width="15.42578125" style="277" customWidth="1"/>
    <col min="9482" max="9483" width="0" style="277" hidden="1" customWidth="1"/>
    <col min="9484" max="9485" width="9.140625" style="277" customWidth="1"/>
    <col min="9486" max="9715" width="9.140625" style="277"/>
    <col min="9716" max="9716" width="5.140625" style="277" customWidth="1"/>
    <col min="9717" max="9717" width="18.28515625" style="277" customWidth="1"/>
    <col min="9718" max="9718" width="14.42578125" style="277" customWidth="1"/>
    <col min="9719" max="9719" width="15" style="277" customWidth="1"/>
    <col min="9720" max="9720" width="12.140625" style="277" customWidth="1"/>
    <col min="9721" max="9721" width="14" style="277" customWidth="1"/>
    <col min="9722" max="9722" width="13" style="277" customWidth="1"/>
    <col min="9723" max="9723" width="13.140625" style="277" customWidth="1"/>
    <col min="9724" max="9724" width="15.28515625" style="277" customWidth="1"/>
    <col min="9725" max="9726" width="0.140625" style="277" customWidth="1"/>
    <col min="9727" max="9728" width="9.140625" style="277"/>
    <col min="9729" max="9729" width="5.140625" style="277" customWidth="1"/>
    <col min="9730" max="9730" width="18.28515625" style="277" customWidth="1"/>
    <col min="9731" max="9731" width="14.42578125" style="277" customWidth="1"/>
    <col min="9732" max="9732" width="15" style="277" customWidth="1"/>
    <col min="9733" max="9733" width="12.140625" style="277" customWidth="1"/>
    <col min="9734" max="9734" width="14" style="277" customWidth="1"/>
    <col min="9735" max="9735" width="13" style="277" customWidth="1"/>
    <col min="9736" max="9736" width="13.140625" style="277" customWidth="1"/>
    <col min="9737" max="9737" width="15.42578125" style="277" customWidth="1"/>
    <col min="9738" max="9739" width="0" style="277" hidden="1" customWidth="1"/>
    <col min="9740" max="9741" width="9.140625" style="277" customWidth="1"/>
    <col min="9742" max="9971" width="9.140625" style="277"/>
    <col min="9972" max="9972" width="5.140625" style="277" customWidth="1"/>
    <col min="9973" max="9973" width="18.28515625" style="277" customWidth="1"/>
    <col min="9974" max="9974" width="14.42578125" style="277" customWidth="1"/>
    <col min="9975" max="9975" width="15" style="277" customWidth="1"/>
    <col min="9976" max="9976" width="12.140625" style="277" customWidth="1"/>
    <col min="9977" max="9977" width="14" style="277" customWidth="1"/>
    <col min="9978" max="9978" width="13" style="277" customWidth="1"/>
    <col min="9979" max="9979" width="13.140625" style="277" customWidth="1"/>
    <col min="9980" max="9980" width="15.28515625" style="277" customWidth="1"/>
    <col min="9981" max="9982" width="0.140625" style="277" customWidth="1"/>
    <col min="9983" max="9984" width="9.140625" style="277"/>
    <col min="9985" max="9985" width="5.140625" style="277" customWidth="1"/>
    <col min="9986" max="9986" width="18.28515625" style="277" customWidth="1"/>
    <col min="9987" max="9987" width="14.42578125" style="277" customWidth="1"/>
    <col min="9988" max="9988" width="15" style="277" customWidth="1"/>
    <col min="9989" max="9989" width="12.140625" style="277" customWidth="1"/>
    <col min="9990" max="9990" width="14" style="277" customWidth="1"/>
    <col min="9991" max="9991" width="13" style="277" customWidth="1"/>
    <col min="9992" max="9992" width="13.140625" style="277" customWidth="1"/>
    <col min="9993" max="9993" width="15.42578125" style="277" customWidth="1"/>
    <col min="9994" max="9995" width="0" style="277" hidden="1" customWidth="1"/>
    <col min="9996" max="9997" width="9.140625" style="277" customWidth="1"/>
    <col min="9998" max="10227" width="9.140625" style="277"/>
    <col min="10228" max="10228" width="5.140625" style="277" customWidth="1"/>
    <col min="10229" max="10229" width="18.28515625" style="277" customWidth="1"/>
    <col min="10230" max="10230" width="14.42578125" style="277" customWidth="1"/>
    <col min="10231" max="10231" width="15" style="277" customWidth="1"/>
    <col min="10232" max="10232" width="12.140625" style="277" customWidth="1"/>
    <col min="10233" max="10233" width="14" style="277" customWidth="1"/>
    <col min="10234" max="10234" width="13" style="277" customWidth="1"/>
    <col min="10235" max="10235" width="13.140625" style="277" customWidth="1"/>
    <col min="10236" max="10236" width="15.28515625" style="277" customWidth="1"/>
    <col min="10237" max="10238" width="0.140625" style="277" customWidth="1"/>
    <col min="10239" max="10240" width="9.140625" style="277"/>
    <col min="10241" max="10241" width="5.140625" style="277" customWidth="1"/>
    <col min="10242" max="10242" width="18.28515625" style="277" customWidth="1"/>
    <col min="10243" max="10243" width="14.42578125" style="277" customWidth="1"/>
    <col min="10244" max="10244" width="15" style="277" customWidth="1"/>
    <col min="10245" max="10245" width="12.140625" style="277" customWidth="1"/>
    <col min="10246" max="10246" width="14" style="277" customWidth="1"/>
    <col min="10247" max="10247" width="13" style="277" customWidth="1"/>
    <col min="10248" max="10248" width="13.140625" style="277" customWidth="1"/>
    <col min="10249" max="10249" width="15.42578125" style="277" customWidth="1"/>
    <col min="10250" max="10251" width="0" style="277" hidden="1" customWidth="1"/>
    <col min="10252" max="10253" width="9.140625" style="277" customWidth="1"/>
    <col min="10254" max="10483" width="9.140625" style="277"/>
    <col min="10484" max="10484" width="5.140625" style="277" customWidth="1"/>
    <col min="10485" max="10485" width="18.28515625" style="277" customWidth="1"/>
    <col min="10486" max="10486" width="14.42578125" style="277" customWidth="1"/>
    <col min="10487" max="10487" width="15" style="277" customWidth="1"/>
    <col min="10488" max="10488" width="12.140625" style="277" customWidth="1"/>
    <col min="10489" max="10489" width="14" style="277" customWidth="1"/>
    <col min="10490" max="10490" width="13" style="277" customWidth="1"/>
    <col min="10491" max="10491" width="13.140625" style="277" customWidth="1"/>
    <col min="10492" max="10492" width="15.28515625" style="277" customWidth="1"/>
    <col min="10493" max="10494" width="0.140625" style="277" customWidth="1"/>
    <col min="10495" max="10496" width="9.140625" style="277"/>
    <col min="10497" max="10497" width="5.140625" style="277" customWidth="1"/>
    <col min="10498" max="10498" width="18.28515625" style="277" customWidth="1"/>
    <col min="10499" max="10499" width="14.42578125" style="277" customWidth="1"/>
    <col min="10500" max="10500" width="15" style="277" customWidth="1"/>
    <col min="10501" max="10501" width="12.140625" style="277" customWidth="1"/>
    <col min="10502" max="10502" width="14" style="277" customWidth="1"/>
    <col min="10503" max="10503" width="13" style="277" customWidth="1"/>
    <col min="10504" max="10504" width="13.140625" style="277" customWidth="1"/>
    <col min="10505" max="10505" width="15.42578125" style="277" customWidth="1"/>
    <col min="10506" max="10507" width="0" style="277" hidden="1" customWidth="1"/>
    <col min="10508" max="10509" width="9.140625" style="277" customWidth="1"/>
    <col min="10510" max="10739" width="9.140625" style="277"/>
    <col min="10740" max="10740" width="5.140625" style="277" customWidth="1"/>
    <col min="10741" max="10741" width="18.28515625" style="277" customWidth="1"/>
    <col min="10742" max="10742" width="14.42578125" style="277" customWidth="1"/>
    <col min="10743" max="10743" width="15" style="277" customWidth="1"/>
    <col min="10744" max="10744" width="12.140625" style="277" customWidth="1"/>
    <col min="10745" max="10745" width="14" style="277" customWidth="1"/>
    <col min="10746" max="10746" width="13" style="277" customWidth="1"/>
    <col min="10747" max="10747" width="13.140625" style="277" customWidth="1"/>
    <col min="10748" max="10748" width="15.28515625" style="277" customWidth="1"/>
    <col min="10749" max="10750" width="0.140625" style="277" customWidth="1"/>
    <col min="10751" max="10752" width="9.140625" style="277"/>
    <col min="10753" max="10753" width="5.140625" style="277" customWidth="1"/>
    <col min="10754" max="10754" width="18.28515625" style="277" customWidth="1"/>
    <col min="10755" max="10755" width="14.42578125" style="277" customWidth="1"/>
    <col min="10756" max="10756" width="15" style="277" customWidth="1"/>
    <col min="10757" max="10757" width="12.140625" style="277" customWidth="1"/>
    <col min="10758" max="10758" width="14" style="277" customWidth="1"/>
    <col min="10759" max="10759" width="13" style="277" customWidth="1"/>
    <col min="10760" max="10760" width="13.140625" style="277" customWidth="1"/>
    <col min="10761" max="10761" width="15.42578125" style="277" customWidth="1"/>
    <col min="10762" max="10763" width="0" style="277" hidden="1" customWidth="1"/>
    <col min="10764" max="10765" width="9.140625" style="277" customWidth="1"/>
    <col min="10766" max="10995" width="9.140625" style="277"/>
    <col min="10996" max="10996" width="5.140625" style="277" customWidth="1"/>
    <col min="10997" max="10997" width="18.28515625" style="277" customWidth="1"/>
    <col min="10998" max="10998" width="14.42578125" style="277" customWidth="1"/>
    <col min="10999" max="10999" width="15" style="277" customWidth="1"/>
    <col min="11000" max="11000" width="12.140625" style="277" customWidth="1"/>
    <col min="11001" max="11001" width="14" style="277" customWidth="1"/>
    <col min="11002" max="11002" width="13" style="277" customWidth="1"/>
    <col min="11003" max="11003" width="13.140625" style="277" customWidth="1"/>
    <col min="11004" max="11004" width="15.28515625" style="277" customWidth="1"/>
    <col min="11005" max="11006" width="0.140625" style="277" customWidth="1"/>
    <col min="11007" max="11008" width="9.140625" style="277"/>
    <col min="11009" max="11009" width="5.140625" style="277" customWidth="1"/>
    <col min="11010" max="11010" width="18.28515625" style="277" customWidth="1"/>
    <col min="11011" max="11011" width="14.42578125" style="277" customWidth="1"/>
    <col min="11012" max="11012" width="15" style="277" customWidth="1"/>
    <col min="11013" max="11013" width="12.140625" style="277" customWidth="1"/>
    <col min="11014" max="11014" width="14" style="277" customWidth="1"/>
    <col min="11015" max="11015" width="13" style="277" customWidth="1"/>
    <col min="11016" max="11016" width="13.140625" style="277" customWidth="1"/>
    <col min="11017" max="11017" width="15.42578125" style="277" customWidth="1"/>
    <col min="11018" max="11019" width="0" style="277" hidden="1" customWidth="1"/>
    <col min="11020" max="11021" width="9.140625" style="277" customWidth="1"/>
    <col min="11022" max="11251" width="9.140625" style="277"/>
    <col min="11252" max="11252" width="5.140625" style="277" customWidth="1"/>
    <col min="11253" max="11253" width="18.28515625" style="277" customWidth="1"/>
    <col min="11254" max="11254" width="14.42578125" style="277" customWidth="1"/>
    <col min="11255" max="11255" width="15" style="277" customWidth="1"/>
    <col min="11256" max="11256" width="12.140625" style="277" customWidth="1"/>
    <col min="11257" max="11257" width="14" style="277" customWidth="1"/>
    <col min="11258" max="11258" width="13" style="277" customWidth="1"/>
    <col min="11259" max="11259" width="13.140625" style="277" customWidth="1"/>
    <col min="11260" max="11260" width="15.28515625" style="277" customWidth="1"/>
    <col min="11261" max="11262" width="0.140625" style="277" customWidth="1"/>
    <col min="11263" max="11264" width="9.140625" style="277"/>
    <col min="11265" max="11265" width="5.140625" style="277" customWidth="1"/>
    <col min="11266" max="11266" width="18.28515625" style="277" customWidth="1"/>
    <col min="11267" max="11267" width="14.42578125" style="277" customWidth="1"/>
    <col min="11268" max="11268" width="15" style="277" customWidth="1"/>
    <col min="11269" max="11269" width="12.140625" style="277" customWidth="1"/>
    <col min="11270" max="11270" width="14" style="277" customWidth="1"/>
    <col min="11271" max="11271" width="13" style="277" customWidth="1"/>
    <col min="11272" max="11272" width="13.140625" style="277" customWidth="1"/>
    <col min="11273" max="11273" width="15.42578125" style="277" customWidth="1"/>
    <col min="11274" max="11275" width="0" style="277" hidden="1" customWidth="1"/>
    <col min="11276" max="11277" width="9.140625" style="277" customWidth="1"/>
    <col min="11278" max="11507" width="9.140625" style="277"/>
    <col min="11508" max="11508" width="5.140625" style="277" customWidth="1"/>
    <col min="11509" max="11509" width="18.28515625" style="277" customWidth="1"/>
    <col min="11510" max="11510" width="14.42578125" style="277" customWidth="1"/>
    <col min="11511" max="11511" width="15" style="277" customWidth="1"/>
    <col min="11512" max="11512" width="12.140625" style="277" customWidth="1"/>
    <col min="11513" max="11513" width="14" style="277" customWidth="1"/>
    <col min="11514" max="11514" width="13" style="277" customWidth="1"/>
    <col min="11515" max="11515" width="13.140625" style="277" customWidth="1"/>
    <col min="11516" max="11516" width="15.28515625" style="277" customWidth="1"/>
    <col min="11517" max="11518" width="0.140625" style="277" customWidth="1"/>
    <col min="11519" max="11520" width="9.140625" style="277"/>
    <col min="11521" max="11521" width="5.140625" style="277" customWidth="1"/>
    <col min="11522" max="11522" width="18.28515625" style="277" customWidth="1"/>
    <col min="11523" max="11523" width="14.42578125" style="277" customWidth="1"/>
    <col min="11524" max="11524" width="15" style="277" customWidth="1"/>
    <col min="11525" max="11525" width="12.140625" style="277" customWidth="1"/>
    <col min="11526" max="11526" width="14" style="277" customWidth="1"/>
    <col min="11527" max="11527" width="13" style="277" customWidth="1"/>
    <col min="11528" max="11528" width="13.140625" style="277" customWidth="1"/>
    <col min="11529" max="11529" width="15.42578125" style="277" customWidth="1"/>
    <col min="11530" max="11531" width="0" style="277" hidden="1" customWidth="1"/>
    <col min="11532" max="11533" width="9.140625" style="277" customWidth="1"/>
    <col min="11534" max="11763" width="9.140625" style="277"/>
    <col min="11764" max="11764" width="5.140625" style="277" customWidth="1"/>
    <col min="11765" max="11765" width="18.28515625" style="277" customWidth="1"/>
    <col min="11766" max="11766" width="14.42578125" style="277" customWidth="1"/>
    <col min="11767" max="11767" width="15" style="277" customWidth="1"/>
    <col min="11768" max="11768" width="12.140625" style="277" customWidth="1"/>
    <col min="11769" max="11769" width="14" style="277" customWidth="1"/>
    <col min="11770" max="11770" width="13" style="277" customWidth="1"/>
    <col min="11771" max="11771" width="13.140625" style="277" customWidth="1"/>
    <col min="11772" max="11772" width="15.28515625" style="277" customWidth="1"/>
    <col min="11773" max="11774" width="0.140625" style="277" customWidth="1"/>
    <col min="11775" max="11776" width="9.140625" style="277"/>
    <col min="11777" max="11777" width="5.140625" style="277" customWidth="1"/>
    <col min="11778" max="11778" width="18.28515625" style="277" customWidth="1"/>
    <col min="11779" max="11779" width="14.42578125" style="277" customWidth="1"/>
    <col min="11780" max="11780" width="15" style="277" customWidth="1"/>
    <col min="11781" max="11781" width="12.140625" style="277" customWidth="1"/>
    <col min="11782" max="11782" width="14" style="277" customWidth="1"/>
    <col min="11783" max="11783" width="13" style="277" customWidth="1"/>
    <col min="11784" max="11784" width="13.140625" style="277" customWidth="1"/>
    <col min="11785" max="11785" width="15.42578125" style="277" customWidth="1"/>
    <col min="11786" max="11787" width="0" style="277" hidden="1" customWidth="1"/>
    <col min="11788" max="11789" width="9.140625" style="277" customWidth="1"/>
    <col min="11790" max="12019" width="9.140625" style="277"/>
    <col min="12020" max="12020" width="5.140625" style="277" customWidth="1"/>
    <col min="12021" max="12021" width="18.28515625" style="277" customWidth="1"/>
    <col min="12022" max="12022" width="14.42578125" style="277" customWidth="1"/>
    <col min="12023" max="12023" width="15" style="277" customWidth="1"/>
    <col min="12024" max="12024" width="12.140625" style="277" customWidth="1"/>
    <col min="12025" max="12025" width="14" style="277" customWidth="1"/>
    <col min="12026" max="12026" width="13" style="277" customWidth="1"/>
    <col min="12027" max="12027" width="13.140625" style="277" customWidth="1"/>
    <col min="12028" max="12028" width="15.28515625" style="277" customWidth="1"/>
    <col min="12029" max="12030" width="0.140625" style="277" customWidth="1"/>
    <col min="12031" max="12032" width="9.140625" style="277"/>
    <col min="12033" max="12033" width="5.140625" style="277" customWidth="1"/>
    <col min="12034" max="12034" width="18.28515625" style="277" customWidth="1"/>
    <col min="12035" max="12035" width="14.42578125" style="277" customWidth="1"/>
    <col min="12036" max="12036" width="15" style="277" customWidth="1"/>
    <col min="12037" max="12037" width="12.140625" style="277" customWidth="1"/>
    <col min="12038" max="12038" width="14" style="277" customWidth="1"/>
    <col min="12039" max="12039" width="13" style="277" customWidth="1"/>
    <col min="12040" max="12040" width="13.140625" style="277" customWidth="1"/>
    <col min="12041" max="12041" width="15.42578125" style="277" customWidth="1"/>
    <col min="12042" max="12043" width="0" style="277" hidden="1" customWidth="1"/>
    <col min="12044" max="12045" width="9.140625" style="277" customWidth="1"/>
    <col min="12046" max="12275" width="9.140625" style="277"/>
    <col min="12276" max="12276" width="5.140625" style="277" customWidth="1"/>
    <col min="12277" max="12277" width="18.28515625" style="277" customWidth="1"/>
    <col min="12278" max="12278" width="14.42578125" style="277" customWidth="1"/>
    <col min="12279" max="12279" width="15" style="277" customWidth="1"/>
    <col min="12280" max="12280" width="12.140625" style="277" customWidth="1"/>
    <col min="12281" max="12281" width="14" style="277" customWidth="1"/>
    <col min="12282" max="12282" width="13" style="277" customWidth="1"/>
    <col min="12283" max="12283" width="13.140625" style="277" customWidth="1"/>
    <col min="12284" max="12284" width="15.28515625" style="277" customWidth="1"/>
    <col min="12285" max="12286" width="0.140625" style="277" customWidth="1"/>
    <col min="12287" max="12288" width="9.140625" style="277"/>
    <col min="12289" max="12289" width="5.140625" style="277" customWidth="1"/>
    <col min="12290" max="12290" width="18.28515625" style="277" customWidth="1"/>
    <col min="12291" max="12291" width="14.42578125" style="277" customWidth="1"/>
    <col min="12292" max="12292" width="15" style="277" customWidth="1"/>
    <col min="12293" max="12293" width="12.140625" style="277" customWidth="1"/>
    <col min="12294" max="12294" width="14" style="277" customWidth="1"/>
    <col min="12295" max="12295" width="13" style="277" customWidth="1"/>
    <col min="12296" max="12296" width="13.140625" style="277" customWidth="1"/>
    <col min="12297" max="12297" width="15.42578125" style="277" customWidth="1"/>
    <col min="12298" max="12299" width="0" style="277" hidden="1" customWidth="1"/>
    <col min="12300" max="12301" width="9.140625" style="277" customWidth="1"/>
    <col min="12302" max="12531" width="9.140625" style="277"/>
    <col min="12532" max="12532" width="5.140625" style="277" customWidth="1"/>
    <col min="12533" max="12533" width="18.28515625" style="277" customWidth="1"/>
    <col min="12534" max="12534" width="14.42578125" style="277" customWidth="1"/>
    <col min="12535" max="12535" width="15" style="277" customWidth="1"/>
    <col min="12536" max="12536" width="12.140625" style="277" customWidth="1"/>
    <col min="12537" max="12537" width="14" style="277" customWidth="1"/>
    <col min="12538" max="12538" width="13" style="277" customWidth="1"/>
    <col min="12539" max="12539" width="13.140625" style="277" customWidth="1"/>
    <col min="12540" max="12540" width="15.28515625" style="277" customWidth="1"/>
    <col min="12541" max="12542" width="0.140625" style="277" customWidth="1"/>
    <col min="12543" max="12544" width="9.140625" style="277"/>
    <col min="12545" max="12545" width="5.140625" style="277" customWidth="1"/>
    <col min="12546" max="12546" width="18.28515625" style="277" customWidth="1"/>
    <col min="12547" max="12547" width="14.42578125" style="277" customWidth="1"/>
    <col min="12548" max="12548" width="15" style="277" customWidth="1"/>
    <col min="12549" max="12549" width="12.140625" style="277" customWidth="1"/>
    <col min="12550" max="12550" width="14" style="277" customWidth="1"/>
    <col min="12551" max="12551" width="13" style="277" customWidth="1"/>
    <col min="12552" max="12552" width="13.140625" style="277" customWidth="1"/>
    <col min="12553" max="12553" width="15.42578125" style="277" customWidth="1"/>
    <col min="12554" max="12555" width="0" style="277" hidden="1" customWidth="1"/>
    <col min="12556" max="12557" width="9.140625" style="277" customWidth="1"/>
    <col min="12558" max="12787" width="9.140625" style="277"/>
    <col min="12788" max="12788" width="5.140625" style="277" customWidth="1"/>
    <col min="12789" max="12789" width="18.28515625" style="277" customWidth="1"/>
    <col min="12790" max="12790" width="14.42578125" style="277" customWidth="1"/>
    <col min="12791" max="12791" width="15" style="277" customWidth="1"/>
    <col min="12792" max="12792" width="12.140625" style="277" customWidth="1"/>
    <col min="12793" max="12793" width="14" style="277" customWidth="1"/>
    <col min="12794" max="12794" width="13" style="277" customWidth="1"/>
    <col min="12795" max="12795" width="13.140625" style="277" customWidth="1"/>
    <col min="12796" max="12796" width="15.28515625" style="277" customWidth="1"/>
    <col min="12797" max="12798" width="0.140625" style="277" customWidth="1"/>
    <col min="12799" max="12800" width="9.140625" style="277"/>
    <col min="12801" max="12801" width="5.140625" style="277" customWidth="1"/>
    <col min="12802" max="12802" width="18.28515625" style="277" customWidth="1"/>
    <col min="12803" max="12803" width="14.42578125" style="277" customWidth="1"/>
    <col min="12804" max="12804" width="15" style="277" customWidth="1"/>
    <col min="12805" max="12805" width="12.140625" style="277" customWidth="1"/>
    <col min="12806" max="12806" width="14" style="277" customWidth="1"/>
    <col min="12807" max="12807" width="13" style="277" customWidth="1"/>
    <col min="12808" max="12808" width="13.140625" style="277" customWidth="1"/>
    <col min="12809" max="12809" width="15.42578125" style="277" customWidth="1"/>
    <col min="12810" max="12811" width="0" style="277" hidden="1" customWidth="1"/>
    <col min="12812" max="12813" width="9.140625" style="277" customWidth="1"/>
    <col min="12814" max="13043" width="9.140625" style="277"/>
    <col min="13044" max="13044" width="5.140625" style="277" customWidth="1"/>
    <col min="13045" max="13045" width="18.28515625" style="277" customWidth="1"/>
    <col min="13046" max="13046" width="14.42578125" style="277" customWidth="1"/>
    <col min="13047" max="13047" width="15" style="277" customWidth="1"/>
    <col min="13048" max="13048" width="12.140625" style="277" customWidth="1"/>
    <col min="13049" max="13049" width="14" style="277" customWidth="1"/>
    <col min="13050" max="13050" width="13" style="277" customWidth="1"/>
    <col min="13051" max="13051" width="13.140625" style="277" customWidth="1"/>
    <col min="13052" max="13052" width="15.28515625" style="277" customWidth="1"/>
    <col min="13053" max="13054" width="0.140625" style="277" customWidth="1"/>
    <col min="13055" max="13056" width="9.140625" style="277"/>
    <col min="13057" max="13057" width="5.140625" style="277" customWidth="1"/>
    <col min="13058" max="13058" width="18.28515625" style="277" customWidth="1"/>
    <col min="13059" max="13059" width="14.42578125" style="277" customWidth="1"/>
    <col min="13060" max="13060" width="15" style="277" customWidth="1"/>
    <col min="13061" max="13061" width="12.140625" style="277" customWidth="1"/>
    <col min="13062" max="13062" width="14" style="277" customWidth="1"/>
    <col min="13063" max="13063" width="13" style="277" customWidth="1"/>
    <col min="13064" max="13064" width="13.140625" style="277" customWidth="1"/>
    <col min="13065" max="13065" width="15.42578125" style="277" customWidth="1"/>
    <col min="13066" max="13067" width="0" style="277" hidden="1" customWidth="1"/>
    <col min="13068" max="13069" width="9.140625" style="277" customWidth="1"/>
    <col min="13070" max="13299" width="9.140625" style="277"/>
    <col min="13300" max="13300" width="5.140625" style="277" customWidth="1"/>
    <col min="13301" max="13301" width="18.28515625" style="277" customWidth="1"/>
    <col min="13302" max="13302" width="14.42578125" style="277" customWidth="1"/>
    <col min="13303" max="13303" width="15" style="277" customWidth="1"/>
    <col min="13304" max="13304" width="12.140625" style="277" customWidth="1"/>
    <col min="13305" max="13305" width="14" style="277" customWidth="1"/>
    <col min="13306" max="13306" width="13" style="277" customWidth="1"/>
    <col min="13307" max="13307" width="13.140625" style="277" customWidth="1"/>
    <col min="13308" max="13308" width="15.28515625" style="277" customWidth="1"/>
    <col min="13309" max="13310" width="0.140625" style="277" customWidth="1"/>
    <col min="13311" max="13312" width="9.140625" style="277"/>
    <col min="13313" max="13313" width="5.140625" style="277" customWidth="1"/>
    <col min="13314" max="13314" width="18.28515625" style="277" customWidth="1"/>
    <col min="13315" max="13315" width="14.42578125" style="277" customWidth="1"/>
    <col min="13316" max="13316" width="15" style="277" customWidth="1"/>
    <col min="13317" max="13317" width="12.140625" style="277" customWidth="1"/>
    <col min="13318" max="13318" width="14" style="277" customWidth="1"/>
    <col min="13319" max="13319" width="13" style="277" customWidth="1"/>
    <col min="13320" max="13320" width="13.140625" style="277" customWidth="1"/>
    <col min="13321" max="13321" width="15.42578125" style="277" customWidth="1"/>
    <col min="13322" max="13323" width="0" style="277" hidden="1" customWidth="1"/>
    <col min="13324" max="13325" width="9.140625" style="277" customWidth="1"/>
    <col min="13326" max="13555" width="9.140625" style="277"/>
    <col min="13556" max="13556" width="5.140625" style="277" customWidth="1"/>
    <col min="13557" max="13557" width="18.28515625" style="277" customWidth="1"/>
    <col min="13558" max="13558" width="14.42578125" style="277" customWidth="1"/>
    <col min="13559" max="13559" width="15" style="277" customWidth="1"/>
    <col min="13560" max="13560" width="12.140625" style="277" customWidth="1"/>
    <col min="13561" max="13561" width="14" style="277" customWidth="1"/>
    <col min="13562" max="13562" width="13" style="277" customWidth="1"/>
    <col min="13563" max="13563" width="13.140625" style="277" customWidth="1"/>
    <col min="13564" max="13564" width="15.28515625" style="277" customWidth="1"/>
    <col min="13565" max="13566" width="0.140625" style="277" customWidth="1"/>
    <col min="13567" max="13568" width="9.140625" style="277"/>
    <col min="13569" max="13569" width="5.140625" style="277" customWidth="1"/>
    <col min="13570" max="13570" width="18.28515625" style="277" customWidth="1"/>
    <col min="13571" max="13571" width="14.42578125" style="277" customWidth="1"/>
    <col min="13572" max="13572" width="15" style="277" customWidth="1"/>
    <col min="13573" max="13573" width="12.140625" style="277" customWidth="1"/>
    <col min="13574" max="13574" width="14" style="277" customWidth="1"/>
    <col min="13575" max="13575" width="13" style="277" customWidth="1"/>
    <col min="13576" max="13576" width="13.140625" style="277" customWidth="1"/>
    <col min="13577" max="13577" width="15.42578125" style="277" customWidth="1"/>
    <col min="13578" max="13579" width="0" style="277" hidden="1" customWidth="1"/>
    <col min="13580" max="13581" width="9.140625" style="277" customWidth="1"/>
    <col min="13582" max="13811" width="9.140625" style="277"/>
    <col min="13812" max="13812" width="5.140625" style="277" customWidth="1"/>
    <col min="13813" max="13813" width="18.28515625" style="277" customWidth="1"/>
    <col min="13814" max="13814" width="14.42578125" style="277" customWidth="1"/>
    <col min="13815" max="13815" width="15" style="277" customWidth="1"/>
    <col min="13816" max="13816" width="12.140625" style="277" customWidth="1"/>
    <col min="13817" max="13817" width="14" style="277" customWidth="1"/>
    <col min="13818" max="13818" width="13" style="277" customWidth="1"/>
    <col min="13819" max="13819" width="13.140625" style="277" customWidth="1"/>
    <col min="13820" max="13820" width="15.28515625" style="277" customWidth="1"/>
    <col min="13821" max="13822" width="0.140625" style="277" customWidth="1"/>
    <col min="13823" max="13824" width="9.140625" style="277"/>
    <col min="13825" max="13825" width="5.140625" style="277" customWidth="1"/>
    <col min="13826" max="13826" width="18.28515625" style="277" customWidth="1"/>
    <col min="13827" max="13827" width="14.42578125" style="277" customWidth="1"/>
    <col min="13828" max="13828" width="15" style="277" customWidth="1"/>
    <col min="13829" max="13829" width="12.140625" style="277" customWidth="1"/>
    <col min="13830" max="13830" width="14" style="277" customWidth="1"/>
    <col min="13831" max="13831" width="13" style="277" customWidth="1"/>
    <col min="13832" max="13832" width="13.140625" style="277" customWidth="1"/>
    <col min="13833" max="13833" width="15.42578125" style="277" customWidth="1"/>
    <col min="13834" max="13835" width="0" style="277" hidden="1" customWidth="1"/>
    <col min="13836" max="13837" width="9.140625" style="277" customWidth="1"/>
    <col min="13838" max="14067" width="9.140625" style="277"/>
    <col min="14068" max="14068" width="5.140625" style="277" customWidth="1"/>
    <col min="14069" max="14069" width="18.28515625" style="277" customWidth="1"/>
    <col min="14070" max="14070" width="14.42578125" style="277" customWidth="1"/>
    <col min="14071" max="14071" width="15" style="277" customWidth="1"/>
    <col min="14072" max="14072" width="12.140625" style="277" customWidth="1"/>
    <col min="14073" max="14073" width="14" style="277" customWidth="1"/>
    <col min="14074" max="14074" width="13" style="277" customWidth="1"/>
    <col min="14075" max="14075" width="13.140625" style="277" customWidth="1"/>
    <col min="14076" max="14076" width="15.28515625" style="277" customWidth="1"/>
    <col min="14077" max="14078" width="0.140625" style="277" customWidth="1"/>
    <col min="14079" max="14080" width="9.140625" style="277"/>
    <col min="14081" max="14081" width="5.140625" style="277" customWidth="1"/>
    <col min="14082" max="14082" width="18.28515625" style="277" customWidth="1"/>
    <col min="14083" max="14083" width="14.42578125" style="277" customWidth="1"/>
    <col min="14084" max="14084" width="15" style="277" customWidth="1"/>
    <col min="14085" max="14085" width="12.140625" style="277" customWidth="1"/>
    <col min="14086" max="14086" width="14" style="277" customWidth="1"/>
    <col min="14087" max="14087" width="13" style="277" customWidth="1"/>
    <col min="14088" max="14088" width="13.140625" style="277" customWidth="1"/>
    <col min="14089" max="14089" width="15.42578125" style="277" customWidth="1"/>
    <col min="14090" max="14091" width="0" style="277" hidden="1" customWidth="1"/>
    <col min="14092" max="14093" width="9.140625" style="277" customWidth="1"/>
    <col min="14094" max="14323" width="9.140625" style="277"/>
    <col min="14324" max="14324" width="5.140625" style="277" customWidth="1"/>
    <col min="14325" max="14325" width="18.28515625" style="277" customWidth="1"/>
    <col min="14326" max="14326" width="14.42578125" style="277" customWidth="1"/>
    <col min="14327" max="14327" width="15" style="277" customWidth="1"/>
    <col min="14328" max="14328" width="12.140625" style="277" customWidth="1"/>
    <col min="14329" max="14329" width="14" style="277" customWidth="1"/>
    <col min="14330" max="14330" width="13" style="277" customWidth="1"/>
    <col min="14331" max="14331" width="13.140625" style="277" customWidth="1"/>
    <col min="14332" max="14332" width="15.28515625" style="277" customWidth="1"/>
    <col min="14333" max="14334" width="0.140625" style="277" customWidth="1"/>
    <col min="14335" max="14336" width="9.140625" style="277"/>
    <col min="14337" max="14337" width="5.140625" style="277" customWidth="1"/>
    <col min="14338" max="14338" width="18.28515625" style="277" customWidth="1"/>
    <col min="14339" max="14339" width="14.42578125" style="277" customWidth="1"/>
    <col min="14340" max="14340" width="15" style="277" customWidth="1"/>
    <col min="14341" max="14341" width="12.140625" style="277" customWidth="1"/>
    <col min="14342" max="14342" width="14" style="277" customWidth="1"/>
    <col min="14343" max="14343" width="13" style="277" customWidth="1"/>
    <col min="14344" max="14344" width="13.140625" style="277" customWidth="1"/>
    <col min="14345" max="14345" width="15.42578125" style="277" customWidth="1"/>
    <col min="14346" max="14347" width="0" style="277" hidden="1" customWidth="1"/>
    <col min="14348" max="14349" width="9.140625" style="277" customWidth="1"/>
    <col min="14350" max="14579" width="9.140625" style="277"/>
    <col min="14580" max="14580" width="5.140625" style="277" customWidth="1"/>
    <col min="14581" max="14581" width="18.28515625" style="277" customWidth="1"/>
    <col min="14582" max="14582" width="14.42578125" style="277" customWidth="1"/>
    <col min="14583" max="14583" width="15" style="277" customWidth="1"/>
    <col min="14584" max="14584" width="12.140625" style="277" customWidth="1"/>
    <col min="14585" max="14585" width="14" style="277" customWidth="1"/>
    <col min="14586" max="14586" width="13" style="277" customWidth="1"/>
    <col min="14587" max="14587" width="13.140625" style="277" customWidth="1"/>
    <col min="14588" max="14588" width="15.28515625" style="277" customWidth="1"/>
    <col min="14589" max="14590" width="0.140625" style="277" customWidth="1"/>
    <col min="14591" max="14592" width="9.140625" style="277"/>
    <col min="14593" max="14593" width="5.140625" style="277" customWidth="1"/>
    <col min="14594" max="14594" width="18.28515625" style="277" customWidth="1"/>
    <col min="14595" max="14595" width="14.42578125" style="277" customWidth="1"/>
    <col min="14596" max="14596" width="15" style="277" customWidth="1"/>
    <col min="14597" max="14597" width="12.140625" style="277" customWidth="1"/>
    <col min="14598" max="14598" width="14" style="277" customWidth="1"/>
    <col min="14599" max="14599" width="13" style="277" customWidth="1"/>
    <col min="14600" max="14600" width="13.140625" style="277" customWidth="1"/>
    <col min="14601" max="14601" width="15.42578125" style="277" customWidth="1"/>
    <col min="14602" max="14603" width="0" style="277" hidden="1" customWidth="1"/>
    <col min="14604" max="14605" width="9.140625" style="277" customWidth="1"/>
    <col min="14606" max="14835" width="9.140625" style="277"/>
    <col min="14836" max="14836" width="5.140625" style="277" customWidth="1"/>
    <col min="14837" max="14837" width="18.28515625" style="277" customWidth="1"/>
    <col min="14838" max="14838" width="14.42578125" style="277" customWidth="1"/>
    <col min="14839" max="14839" width="15" style="277" customWidth="1"/>
    <col min="14840" max="14840" width="12.140625" style="277" customWidth="1"/>
    <col min="14841" max="14841" width="14" style="277" customWidth="1"/>
    <col min="14842" max="14842" width="13" style="277" customWidth="1"/>
    <col min="14843" max="14843" width="13.140625" style="277" customWidth="1"/>
    <col min="14844" max="14844" width="15.28515625" style="277" customWidth="1"/>
    <col min="14845" max="14846" width="0.140625" style="277" customWidth="1"/>
    <col min="14847" max="14848" width="9.140625" style="277"/>
    <col min="14849" max="14849" width="5.140625" style="277" customWidth="1"/>
    <col min="14850" max="14850" width="18.28515625" style="277" customWidth="1"/>
    <col min="14851" max="14851" width="14.42578125" style="277" customWidth="1"/>
    <col min="14852" max="14852" width="15" style="277" customWidth="1"/>
    <col min="14853" max="14853" width="12.140625" style="277" customWidth="1"/>
    <col min="14854" max="14854" width="14" style="277" customWidth="1"/>
    <col min="14855" max="14855" width="13" style="277" customWidth="1"/>
    <col min="14856" max="14856" width="13.140625" style="277" customWidth="1"/>
    <col min="14857" max="14857" width="15.42578125" style="277" customWidth="1"/>
    <col min="14858" max="14859" width="0" style="277" hidden="1" customWidth="1"/>
    <col min="14860" max="14861" width="9.140625" style="277" customWidth="1"/>
    <col min="14862" max="15091" width="9.140625" style="277"/>
    <col min="15092" max="15092" width="5.140625" style="277" customWidth="1"/>
    <col min="15093" max="15093" width="18.28515625" style="277" customWidth="1"/>
    <col min="15094" max="15094" width="14.42578125" style="277" customWidth="1"/>
    <col min="15095" max="15095" width="15" style="277" customWidth="1"/>
    <col min="15096" max="15096" width="12.140625" style="277" customWidth="1"/>
    <col min="15097" max="15097" width="14" style="277" customWidth="1"/>
    <col min="15098" max="15098" width="13" style="277" customWidth="1"/>
    <col min="15099" max="15099" width="13.140625" style="277" customWidth="1"/>
    <col min="15100" max="15100" width="15.28515625" style="277" customWidth="1"/>
    <col min="15101" max="15102" width="0.140625" style="277" customWidth="1"/>
    <col min="15103" max="15104" width="9.140625" style="277"/>
    <col min="15105" max="15105" width="5.140625" style="277" customWidth="1"/>
    <col min="15106" max="15106" width="18.28515625" style="277" customWidth="1"/>
    <col min="15107" max="15107" width="14.42578125" style="277" customWidth="1"/>
    <col min="15108" max="15108" width="15" style="277" customWidth="1"/>
    <col min="15109" max="15109" width="12.140625" style="277" customWidth="1"/>
    <col min="15110" max="15110" width="14" style="277" customWidth="1"/>
    <col min="15111" max="15111" width="13" style="277" customWidth="1"/>
    <col min="15112" max="15112" width="13.140625" style="277" customWidth="1"/>
    <col min="15113" max="15113" width="15.42578125" style="277" customWidth="1"/>
    <col min="15114" max="15115" width="0" style="277" hidden="1" customWidth="1"/>
    <col min="15116" max="15117" width="9.140625" style="277" customWidth="1"/>
    <col min="15118" max="15347" width="9.140625" style="277"/>
    <col min="15348" max="15348" width="5.140625" style="277" customWidth="1"/>
    <col min="15349" max="15349" width="18.28515625" style="277" customWidth="1"/>
    <col min="15350" max="15350" width="14.42578125" style="277" customWidth="1"/>
    <col min="15351" max="15351" width="15" style="277" customWidth="1"/>
    <col min="15352" max="15352" width="12.140625" style="277" customWidth="1"/>
    <col min="15353" max="15353" width="14" style="277" customWidth="1"/>
    <col min="15354" max="15354" width="13" style="277" customWidth="1"/>
    <col min="15355" max="15355" width="13.140625" style="277" customWidth="1"/>
    <col min="15356" max="15356" width="15.28515625" style="277" customWidth="1"/>
    <col min="15357" max="15358" width="0.140625" style="277" customWidth="1"/>
    <col min="15359" max="15360" width="9.140625" style="277"/>
    <col min="15361" max="15361" width="5.140625" style="277" customWidth="1"/>
    <col min="15362" max="15362" width="18.28515625" style="277" customWidth="1"/>
    <col min="15363" max="15363" width="14.42578125" style="277" customWidth="1"/>
    <col min="15364" max="15364" width="15" style="277" customWidth="1"/>
    <col min="15365" max="15365" width="12.140625" style="277" customWidth="1"/>
    <col min="15366" max="15366" width="14" style="277" customWidth="1"/>
    <col min="15367" max="15367" width="13" style="277" customWidth="1"/>
    <col min="15368" max="15368" width="13.140625" style="277" customWidth="1"/>
    <col min="15369" max="15369" width="15.42578125" style="277" customWidth="1"/>
    <col min="15370" max="15371" width="0" style="277" hidden="1" customWidth="1"/>
    <col min="15372" max="15373" width="9.140625" style="277" customWidth="1"/>
    <col min="15374" max="15603" width="9.140625" style="277"/>
    <col min="15604" max="15604" width="5.140625" style="277" customWidth="1"/>
    <col min="15605" max="15605" width="18.28515625" style="277" customWidth="1"/>
    <col min="15606" max="15606" width="14.42578125" style="277" customWidth="1"/>
    <col min="15607" max="15607" width="15" style="277" customWidth="1"/>
    <col min="15608" max="15608" width="12.140625" style="277" customWidth="1"/>
    <col min="15609" max="15609" width="14" style="277" customWidth="1"/>
    <col min="15610" max="15610" width="13" style="277" customWidth="1"/>
    <col min="15611" max="15611" width="13.140625" style="277" customWidth="1"/>
    <col min="15612" max="15612" width="15.28515625" style="277" customWidth="1"/>
    <col min="15613" max="15614" width="0.140625" style="277" customWidth="1"/>
    <col min="15615" max="15616" width="9.140625" style="277"/>
    <col min="15617" max="15617" width="5.140625" style="277" customWidth="1"/>
    <col min="15618" max="15618" width="18.28515625" style="277" customWidth="1"/>
    <col min="15619" max="15619" width="14.42578125" style="277" customWidth="1"/>
    <col min="15620" max="15620" width="15" style="277" customWidth="1"/>
    <col min="15621" max="15621" width="12.140625" style="277" customWidth="1"/>
    <col min="15622" max="15622" width="14" style="277" customWidth="1"/>
    <col min="15623" max="15623" width="13" style="277" customWidth="1"/>
    <col min="15624" max="15624" width="13.140625" style="277" customWidth="1"/>
    <col min="15625" max="15625" width="15.42578125" style="277" customWidth="1"/>
    <col min="15626" max="15627" width="0" style="277" hidden="1" customWidth="1"/>
    <col min="15628" max="15629" width="9.140625" style="277" customWidth="1"/>
    <col min="15630" max="15859" width="9.140625" style="277"/>
    <col min="15860" max="15860" width="5.140625" style="277" customWidth="1"/>
    <col min="15861" max="15861" width="18.28515625" style="277" customWidth="1"/>
    <col min="15862" max="15862" width="14.42578125" style="277" customWidth="1"/>
    <col min="15863" max="15863" width="15" style="277" customWidth="1"/>
    <col min="15864" max="15864" width="12.140625" style="277" customWidth="1"/>
    <col min="15865" max="15865" width="14" style="277" customWidth="1"/>
    <col min="15866" max="15866" width="13" style="277" customWidth="1"/>
    <col min="15867" max="15867" width="13.140625" style="277" customWidth="1"/>
    <col min="15868" max="15868" width="15.28515625" style="277" customWidth="1"/>
    <col min="15869" max="15870" width="0.140625" style="277" customWidth="1"/>
    <col min="15871" max="15872" width="9.140625" style="277"/>
    <col min="15873" max="15873" width="5.140625" style="277" customWidth="1"/>
    <col min="15874" max="15874" width="18.28515625" style="277" customWidth="1"/>
    <col min="15875" max="15875" width="14.42578125" style="277" customWidth="1"/>
    <col min="15876" max="15876" width="15" style="277" customWidth="1"/>
    <col min="15877" max="15877" width="12.140625" style="277" customWidth="1"/>
    <col min="15878" max="15878" width="14" style="277" customWidth="1"/>
    <col min="15879" max="15879" width="13" style="277" customWidth="1"/>
    <col min="15880" max="15880" width="13.140625" style="277" customWidth="1"/>
    <col min="15881" max="15881" width="15.42578125" style="277" customWidth="1"/>
    <col min="15882" max="15883" width="0" style="277" hidden="1" customWidth="1"/>
    <col min="15884" max="15885" width="9.140625" style="277" customWidth="1"/>
    <col min="15886" max="16115" width="9.140625" style="277"/>
    <col min="16116" max="16116" width="5.140625" style="277" customWidth="1"/>
    <col min="16117" max="16117" width="18.28515625" style="277" customWidth="1"/>
    <col min="16118" max="16118" width="14.42578125" style="277" customWidth="1"/>
    <col min="16119" max="16119" width="15" style="277" customWidth="1"/>
    <col min="16120" max="16120" width="12.140625" style="277" customWidth="1"/>
    <col min="16121" max="16121" width="14" style="277" customWidth="1"/>
    <col min="16122" max="16122" width="13" style="277" customWidth="1"/>
    <col min="16123" max="16123" width="13.140625" style="277" customWidth="1"/>
    <col min="16124" max="16124" width="15.28515625" style="277" customWidth="1"/>
    <col min="16125" max="16126" width="0.140625" style="277" customWidth="1"/>
    <col min="16127" max="16128" width="9.140625" style="277"/>
    <col min="16129" max="16129" width="5.140625" style="277" customWidth="1"/>
    <col min="16130" max="16130" width="18.28515625" style="277" customWidth="1"/>
    <col min="16131" max="16131" width="14.42578125" style="277" customWidth="1"/>
    <col min="16132" max="16132" width="15" style="277" customWidth="1"/>
    <col min="16133" max="16133" width="12.140625" style="277" customWidth="1"/>
    <col min="16134" max="16134" width="14" style="277" customWidth="1"/>
    <col min="16135" max="16135" width="13" style="277" customWidth="1"/>
    <col min="16136" max="16136" width="13.140625" style="277" customWidth="1"/>
    <col min="16137" max="16137" width="15.42578125" style="277" customWidth="1"/>
    <col min="16138" max="16139" width="0" style="277" hidden="1" customWidth="1"/>
    <col min="16140" max="16141" width="9.140625" style="277" customWidth="1"/>
    <col min="16142" max="16371" width="9.140625" style="277"/>
    <col min="16372" max="16372" width="5.140625" style="277" customWidth="1"/>
    <col min="16373" max="16373" width="18.28515625" style="277" customWidth="1"/>
    <col min="16374" max="16374" width="14.42578125" style="277" customWidth="1"/>
    <col min="16375" max="16375" width="15" style="277" customWidth="1"/>
    <col min="16376" max="16376" width="12.140625" style="277" customWidth="1"/>
    <col min="16377" max="16377" width="14" style="277" customWidth="1"/>
    <col min="16378" max="16378" width="13" style="277" customWidth="1"/>
    <col min="16379" max="16379" width="13.140625" style="277" customWidth="1"/>
    <col min="16380" max="16380" width="15.28515625" style="277" customWidth="1"/>
    <col min="16381" max="16382" width="0.140625" style="277" customWidth="1"/>
    <col min="16383" max="16384" width="9.140625" style="277"/>
  </cols>
  <sheetData>
    <row r="2" spans="1:11" x14ac:dyDescent="0.25">
      <c r="A2" s="275" t="s">
        <v>349</v>
      </c>
      <c r="B2" s="275"/>
      <c r="C2" s="275"/>
      <c r="D2" s="275"/>
      <c r="E2" s="275"/>
      <c r="F2" s="275"/>
      <c r="G2" s="275"/>
      <c r="H2" s="275"/>
      <c r="I2" s="275"/>
      <c r="J2" s="276"/>
    </row>
    <row r="3" spans="1:11" x14ac:dyDescent="0.25">
      <c r="A3" s="278"/>
      <c r="B3" s="278"/>
      <c r="C3" s="278"/>
      <c r="D3" s="278"/>
      <c r="E3" s="278"/>
      <c r="F3" s="278"/>
      <c r="G3" s="278"/>
      <c r="H3" s="278"/>
      <c r="I3" s="278"/>
      <c r="J3" s="279"/>
    </row>
    <row r="4" spans="1:11" x14ac:dyDescent="0.25">
      <c r="A4" s="280"/>
      <c r="B4" s="280"/>
      <c r="C4" s="280"/>
      <c r="D4" s="280"/>
      <c r="E4" s="280"/>
      <c r="F4" s="280"/>
      <c r="G4" s="280"/>
      <c r="H4" s="280"/>
      <c r="I4" s="280"/>
      <c r="J4" s="280"/>
    </row>
    <row r="5" spans="1:11" ht="24.75" customHeight="1" x14ac:dyDescent="0.25">
      <c r="A5" s="281"/>
      <c r="B5" s="282"/>
      <c r="C5" s="283">
        <v>2016</v>
      </c>
      <c r="D5" s="283"/>
      <c r="E5" s="284">
        <v>2017</v>
      </c>
      <c r="F5" s="285"/>
      <c r="G5" s="286"/>
      <c r="H5" s="283" t="s">
        <v>350</v>
      </c>
      <c r="I5" s="284"/>
      <c r="J5" s="287"/>
    </row>
    <row r="6" spans="1:11" ht="42" customHeight="1" x14ac:dyDescent="0.25">
      <c r="A6" s="288"/>
      <c r="B6" s="289"/>
      <c r="C6" s="290" t="s">
        <v>351</v>
      </c>
      <c r="D6" s="290" t="s">
        <v>352</v>
      </c>
      <c r="E6" s="291" t="s">
        <v>353</v>
      </c>
      <c r="F6" s="291" t="s">
        <v>354</v>
      </c>
      <c r="G6" s="291" t="s">
        <v>355</v>
      </c>
      <c r="H6" s="290" t="s">
        <v>351</v>
      </c>
      <c r="I6" s="292" t="s">
        <v>356</v>
      </c>
      <c r="J6" s="293"/>
    </row>
    <row r="7" spans="1:11" ht="15" customHeight="1" x14ac:dyDescent="0.2">
      <c r="A7" s="294">
        <v>1</v>
      </c>
      <c r="B7" s="295" t="s">
        <v>145</v>
      </c>
      <c r="C7" s="296">
        <v>488</v>
      </c>
      <c r="D7" s="297">
        <v>0.26617504281709192</v>
      </c>
      <c r="E7" s="298">
        <v>603</v>
      </c>
      <c r="F7" s="297">
        <f t="shared" ref="F7:F30" si="0">E7/K7*100</f>
        <v>0.27475531740390402</v>
      </c>
      <c r="G7" s="294">
        <f t="shared" ref="G7:G30" si="1">E7-C7</f>
        <v>115</v>
      </c>
      <c r="H7" s="298">
        <v>7</v>
      </c>
      <c r="I7" s="299">
        <f t="shared" ref="I7:I30" si="2">H7/E7*100</f>
        <v>1.1608623548922055</v>
      </c>
      <c r="J7" s="90"/>
      <c r="K7" s="300">
        <v>219468</v>
      </c>
    </row>
    <row r="8" spans="1:11" ht="15" customHeight="1" x14ac:dyDescent="0.2">
      <c r="A8" s="294">
        <v>2</v>
      </c>
      <c r="B8" s="301" t="s">
        <v>146</v>
      </c>
      <c r="C8" s="296">
        <v>277</v>
      </c>
      <c r="D8" s="297">
        <v>0.10179482279616045</v>
      </c>
      <c r="E8" s="298">
        <v>1443</v>
      </c>
      <c r="F8" s="297">
        <f t="shared" si="0"/>
        <v>0.45557007823303214</v>
      </c>
      <c r="G8" s="294">
        <f t="shared" si="1"/>
        <v>1166</v>
      </c>
      <c r="H8" s="294">
        <v>0</v>
      </c>
      <c r="I8" s="299">
        <f t="shared" si="2"/>
        <v>0</v>
      </c>
      <c r="J8" s="90"/>
      <c r="K8" s="302">
        <v>316746</v>
      </c>
    </row>
    <row r="9" spans="1:11" ht="15" customHeight="1" x14ac:dyDescent="0.2">
      <c r="A9" s="294">
        <v>3</v>
      </c>
      <c r="B9" s="301" t="s">
        <v>221</v>
      </c>
      <c r="C9" s="296">
        <v>127</v>
      </c>
      <c r="D9" s="297">
        <v>5.9411313411051443E-2</v>
      </c>
      <c r="E9" s="298">
        <v>499</v>
      </c>
      <c r="F9" s="297">
        <f t="shared" si="0"/>
        <v>0.2003895347669819</v>
      </c>
      <c r="G9" s="294">
        <f t="shared" si="1"/>
        <v>372</v>
      </c>
      <c r="H9" s="294">
        <v>0</v>
      </c>
      <c r="I9" s="299">
        <f t="shared" si="2"/>
        <v>0</v>
      </c>
      <c r="J9" s="90"/>
      <c r="K9" s="302">
        <v>249015</v>
      </c>
    </row>
    <row r="10" spans="1:11" ht="15" customHeight="1" x14ac:dyDescent="0.2">
      <c r="A10" s="294">
        <v>4</v>
      </c>
      <c r="B10" s="301" t="s">
        <v>46</v>
      </c>
      <c r="C10" s="303">
        <v>645</v>
      </c>
      <c r="D10" s="297">
        <v>0.20117774755779569</v>
      </c>
      <c r="E10" s="298">
        <v>7573</v>
      </c>
      <c r="F10" s="297">
        <f t="shared" si="0"/>
        <v>1.9677080735012886</v>
      </c>
      <c r="G10" s="294">
        <f t="shared" si="1"/>
        <v>6928</v>
      </c>
      <c r="H10" s="294">
        <v>22</v>
      </c>
      <c r="I10" s="299">
        <f t="shared" si="2"/>
        <v>0.29050574409084906</v>
      </c>
      <c r="J10" s="90"/>
      <c r="K10" s="302">
        <v>384864</v>
      </c>
    </row>
    <row r="11" spans="1:11" ht="15" customHeight="1" x14ac:dyDescent="0.2">
      <c r="A11" s="294">
        <v>5</v>
      </c>
      <c r="B11" s="301" t="s">
        <v>148</v>
      </c>
      <c r="C11" s="303">
        <v>2263</v>
      </c>
      <c r="D11" s="297">
        <v>0.66883602434173006</v>
      </c>
      <c r="E11" s="298">
        <v>6065</v>
      </c>
      <c r="F11" s="297">
        <f t="shared" si="0"/>
        <v>1.5473754573240737</v>
      </c>
      <c r="G11" s="294">
        <f t="shared" si="1"/>
        <v>3802</v>
      </c>
      <c r="H11" s="294">
        <v>23</v>
      </c>
      <c r="I11" s="299">
        <f t="shared" si="2"/>
        <v>0.37922506183017313</v>
      </c>
      <c r="J11" s="90"/>
      <c r="K11" s="302">
        <v>391954</v>
      </c>
    </row>
    <row r="12" spans="1:11" ht="15" customHeight="1" x14ac:dyDescent="0.2">
      <c r="A12" s="294">
        <v>6</v>
      </c>
      <c r="B12" s="301" t="s">
        <v>149</v>
      </c>
      <c r="C12" s="303">
        <v>4934</v>
      </c>
      <c r="D12" s="297">
        <v>2.2951933051434845</v>
      </c>
      <c r="E12" s="298">
        <v>4242</v>
      </c>
      <c r="F12" s="297">
        <f t="shared" si="0"/>
        <v>1.711484537330294</v>
      </c>
      <c r="G12" s="294">
        <f t="shared" si="1"/>
        <v>-692</v>
      </c>
      <c r="H12" s="294">
        <v>2</v>
      </c>
      <c r="I12" s="299">
        <f t="shared" si="2"/>
        <v>4.7147571900047147E-2</v>
      </c>
      <c r="J12" s="90"/>
      <c r="K12" s="302">
        <v>247855</v>
      </c>
    </row>
    <row r="13" spans="1:11" ht="15" customHeight="1" x14ac:dyDescent="0.2">
      <c r="A13" s="294">
        <v>7</v>
      </c>
      <c r="B13" s="301" t="s">
        <v>222</v>
      </c>
      <c r="C13" s="303">
        <v>703</v>
      </c>
      <c r="D13" s="297">
        <v>0.272532380180732</v>
      </c>
      <c r="E13" s="298">
        <v>1111</v>
      </c>
      <c r="F13" s="297">
        <f t="shared" si="0"/>
        <v>0.37498059281360324</v>
      </c>
      <c r="G13" s="294">
        <f t="shared" si="1"/>
        <v>408</v>
      </c>
      <c r="H13" s="294">
        <v>84</v>
      </c>
      <c r="I13" s="299">
        <f t="shared" si="2"/>
        <v>7.5607560756075607</v>
      </c>
      <c r="J13" s="90"/>
      <c r="K13" s="302">
        <v>296282</v>
      </c>
    </row>
    <row r="14" spans="1:11" ht="15" customHeight="1" x14ac:dyDescent="0.2">
      <c r="A14" s="294">
        <v>8</v>
      </c>
      <c r="B14" s="301" t="s">
        <v>357</v>
      </c>
      <c r="C14" s="303">
        <v>332</v>
      </c>
      <c r="D14" s="297">
        <v>0.16294158642284323</v>
      </c>
      <c r="E14" s="298">
        <v>451</v>
      </c>
      <c r="F14" s="297">
        <f t="shared" si="0"/>
        <v>0.19134817731314915</v>
      </c>
      <c r="G14" s="294">
        <f t="shared" si="1"/>
        <v>119</v>
      </c>
      <c r="H14" s="294">
        <v>5</v>
      </c>
      <c r="I14" s="299">
        <f t="shared" si="2"/>
        <v>1.1086474501108647</v>
      </c>
      <c r="J14" s="90"/>
      <c r="K14" s="302">
        <v>235696</v>
      </c>
    </row>
    <row r="15" spans="1:11" ht="15" customHeight="1" x14ac:dyDescent="0.2">
      <c r="A15" s="294">
        <v>9</v>
      </c>
      <c r="B15" s="301" t="s">
        <v>358</v>
      </c>
      <c r="C15" s="303">
        <v>79</v>
      </c>
      <c r="D15" s="297">
        <v>5.5222743382008575E-2</v>
      </c>
      <c r="E15" s="298">
        <v>3766</v>
      </c>
      <c r="F15" s="297">
        <f t="shared" si="0"/>
        <v>2.2715757473399765</v>
      </c>
      <c r="G15" s="294">
        <f t="shared" si="1"/>
        <v>3687</v>
      </c>
      <c r="H15" s="294">
        <v>15</v>
      </c>
      <c r="I15" s="299">
        <f t="shared" si="2"/>
        <v>0.39830058417419012</v>
      </c>
      <c r="J15" s="90"/>
      <c r="K15" s="302">
        <v>165788</v>
      </c>
    </row>
    <row r="16" spans="1:11" ht="15" customHeight="1" x14ac:dyDescent="0.2">
      <c r="A16" s="294">
        <v>10</v>
      </c>
      <c r="B16" s="301" t="s">
        <v>223</v>
      </c>
      <c r="C16" s="303">
        <v>235</v>
      </c>
      <c r="D16" s="297">
        <v>0.12544171497507181</v>
      </c>
      <c r="E16" s="298">
        <v>841</v>
      </c>
      <c r="F16" s="297">
        <f t="shared" si="0"/>
        <v>0.39493209609857804</v>
      </c>
      <c r="G16" s="294">
        <f t="shared" si="1"/>
        <v>606</v>
      </c>
      <c r="H16" s="294">
        <v>1</v>
      </c>
      <c r="I16" s="299">
        <f t="shared" si="2"/>
        <v>0.11890606420927466</v>
      </c>
      <c r="J16" s="90"/>
      <c r="K16" s="302">
        <v>212948</v>
      </c>
    </row>
    <row r="17" spans="1:11" ht="15" customHeight="1" x14ac:dyDescent="0.2">
      <c r="A17" s="294">
        <v>11</v>
      </c>
      <c r="B17" s="301" t="s">
        <v>154</v>
      </c>
      <c r="C17" s="303">
        <v>399</v>
      </c>
      <c r="D17" s="297">
        <v>0.14829791899737227</v>
      </c>
      <c r="E17" s="298">
        <v>2207</v>
      </c>
      <c r="F17" s="297">
        <f t="shared" si="0"/>
        <v>0.70426130743064286</v>
      </c>
      <c r="G17" s="294">
        <f t="shared" si="1"/>
        <v>1808</v>
      </c>
      <c r="H17" s="294">
        <v>0</v>
      </c>
      <c r="I17" s="299">
        <f t="shared" si="2"/>
        <v>0</v>
      </c>
      <c r="J17" s="90"/>
      <c r="K17" s="302">
        <v>313378</v>
      </c>
    </row>
    <row r="18" spans="1:11" ht="15" customHeight="1" x14ac:dyDescent="0.2">
      <c r="A18" s="294">
        <v>12</v>
      </c>
      <c r="B18" s="301" t="s">
        <v>224</v>
      </c>
      <c r="C18" s="303">
        <v>289</v>
      </c>
      <c r="D18" s="297">
        <v>0.10830216679283181</v>
      </c>
      <c r="E18" s="298">
        <v>2093</v>
      </c>
      <c r="F18" s="297">
        <f t="shared" si="0"/>
        <v>0.66298797562180867</v>
      </c>
      <c r="G18" s="294">
        <f t="shared" si="1"/>
        <v>1804</v>
      </c>
      <c r="H18" s="294">
        <v>0</v>
      </c>
      <c r="I18" s="299">
        <f t="shared" si="2"/>
        <v>0</v>
      </c>
      <c r="J18" s="90"/>
      <c r="K18" s="302">
        <v>315692</v>
      </c>
    </row>
    <row r="19" spans="1:11" ht="15" customHeight="1" x14ac:dyDescent="0.2">
      <c r="A19" s="294">
        <v>13</v>
      </c>
      <c r="B19" s="301" t="s">
        <v>55</v>
      </c>
      <c r="C19" s="303">
        <v>281</v>
      </c>
      <c r="D19" s="297">
        <v>0.15126149937288383</v>
      </c>
      <c r="E19" s="298">
        <v>777</v>
      </c>
      <c r="F19" s="297">
        <f t="shared" si="0"/>
        <v>0.33977907800488022</v>
      </c>
      <c r="G19" s="294">
        <f t="shared" si="1"/>
        <v>496</v>
      </c>
      <c r="H19" s="294">
        <v>5</v>
      </c>
      <c r="I19" s="299">
        <f t="shared" si="2"/>
        <v>0.64350064350064351</v>
      </c>
      <c r="J19" s="90"/>
      <c r="K19" s="302">
        <v>228678</v>
      </c>
    </row>
    <row r="20" spans="1:11" ht="15" customHeight="1" x14ac:dyDescent="0.2">
      <c r="A20" s="294">
        <v>14</v>
      </c>
      <c r="B20" s="301" t="s">
        <v>156</v>
      </c>
      <c r="C20" s="303">
        <v>985</v>
      </c>
      <c r="D20" s="297">
        <v>0.69636898365477062</v>
      </c>
      <c r="E20" s="298">
        <v>2204</v>
      </c>
      <c r="F20" s="297">
        <f t="shared" si="0"/>
        <v>1.3585733746740718</v>
      </c>
      <c r="G20" s="294">
        <f t="shared" si="1"/>
        <v>1219</v>
      </c>
      <c r="H20" s="294">
        <v>46</v>
      </c>
      <c r="I20" s="299">
        <f t="shared" si="2"/>
        <v>2.0871143375680581</v>
      </c>
      <c r="J20" s="90"/>
      <c r="K20" s="302">
        <v>162229</v>
      </c>
    </row>
    <row r="21" spans="1:11" ht="15" customHeight="1" x14ac:dyDescent="0.2">
      <c r="A21" s="294">
        <v>15</v>
      </c>
      <c r="B21" s="301" t="s">
        <v>157</v>
      </c>
      <c r="C21" s="303">
        <v>1160</v>
      </c>
      <c r="D21" s="297">
        <v>3.2179316466932977</v>
      </c>
      <c r="E21" s="298">
        <v>168</v>
      </c>
      <c r="F21" s="297">
        <f t="shared" si="0"/>
        <v>0.39435693997793475</v>
      </c>
      <c r="G21" s="294">
        <f t="shared" si="1"/>
        <v>-992</v>
      </c>
      <c r="H21" s="294">
        <v>0</v>
      </c>
      <c r="I21" s="299">
        <f t="shared" si="2"/>
        <v>0</v>
      </c>
      <c r="J21" s="90"/>
      <c r="K21" s="302">
        <v>42601</v>
      </c>
    </row>
    <row r="22" spans="1:11" ht="15" customHeight="1" x14ac:dyDescent="0.2">
      <c r="A22" s="294">
        <v>16</v>
      </c>
      <c r="B22" s="301" t="s">
        <v>225</v>
      </c>
      <c r="C22" s="303">
        <v>622</v>
      </c>
      <c r="D22" s="297">
        <v>0.17956171928902798</v>
      </c>
      <c r="E22" s="298">
        <v>1852</v>
      </c>
      <c r="F22" s="297">
        <f t="shared" si="0"/>
        <v>0.46276977203841091</v>
      </c>
      <c r="G22" s="294">
        <f t="shared" si="1"/>
        <v>1230</v>
      </c>
      <c r="H22" s="294">
        <v>2</v>
      </c>
      <c r="I22" s="299">
        <f t="shared" si="2"/>
        <v>0.10799136069114472</v>
      </c>
      <c r="J22" s="90"/>
      <c r="K22" s="302">
        <v>400199</v>
      </c>
    </row>
    <row r="23" spans="1:11" ht="15" customHeight="1" x14ac:dyDescent="0.2">
      <c r="A23" s="294">
        <v>17</v>
      </c>
      <c r="B23" s="301" t="s">
        <v>226</v>
      </c>
      <c r="C23" s="303">
        <v>181</v>
      </c>
      <c r="D23" s="297">
        <v>0.66162225390210916</v>
      </c>
      <c r="E23" s="294">
        <v>27</v>
      </c>
      <c r="F23" s="297">
        <f t="shared" si="0"/>
        <v>9.35194485816217E-2</v>
      </c>
      <c r="G23" s="294">
        <f t="shared" si="1"/>
        <v>-154</v>
      </c>
      <c r="H23" s="294">
        <v>0</v>
      </c>
      <c r="I23" s="299">
        <f t="shared" si="2"/>
        <v>0</v>
      </c>
      <c r="J23" s="90"/>
      <c r="K23" s="302">
        <v>28871</v>
      </c>
    </row>
    <row r="24" spans="1:11" ht="15" customHeight="1" x14ac:dyDescent="0.2">
      <c r="A24" s="294">
        <v>18</v>
      </c>
      <c r="B24" s="301" t="s">
        <v>60</v>
      </c>
      <c r="C24" s="303">
        <v>1821</v>
      </c>
      <c r="D24" s="297">
        <v>0.70050855151295999</v>
      </c>
      <c r="E24" s="298">
        <v>24701</v>
      </c>
      <c r="F24" s="297">
        <f t="shared" si="0"/>
        <v>9.0237237610234757</v>
      </c>
      <c r="G24" s="294">
        <f t="shared" si="1"/>
        <v>22880</v>
      </c>
      <c r="H24" s="294">
        <v>0</v>
      </c>
      <c r="I24" s="299">
        <f t="shared" si="2"/>
        <v>0</v>
      </c>
      <c r="J24" s="90"/>
      <c r="K24" s="302">
        <v>273734</v>
      </c>
    </row>
    <row r="25" spans="1:11" ht="15" customHeight="1" x14ac:dyDescent="0.2">
      <c r="A25" s="294">
        <v>19</v>
      </c>
      <c r="B25" s="301" t="s">
        <v>160</v>
      </c>
      <c r="C25" s="303">
        <v>184</v>
      </c>
      <c r="D25" s="297">
        <v>0.37503566915331621</v>
      </c>
      <c r="E25" s="298">
        <v>140</v>
      </c>
      <c r="F25" s="297">
        <f t="shared" si="0"/>
        <v>0.23729215749419483</v>
      </c>
      <c r="G25" s="294">
        <f t="shared" si="1"/>
        <v>-44</v>
      </c>
      <c r="H25" s="294">
        <v>3</v>
      </c>
      <c r="I25" s="299">
        <f t="shared" si="2"/>
        <v>2.1428571428571428</v>
      </c>
      <c r="J25" s="90"/>
      <c r="K25" s="302">
        <v>58999</v>
      </c>
    </row>
    <row r="26" spans="1:11" ht="15" customHeight="1" x14ac:dyDescent="0.2">
      <c r="A26" s="294">
        <v>20</v>
      </c>
      <c r="B26" s="301" t="s">
        <v>359</v>
      </c>
      <c r="C26" s="303">
        <v>1009</v>
      </c>
      <c r="D26" s="297">
        <v>0.4904486462839644</v>
      </c>
      <c r="E26" s="298">
        <v>4163</v>
      </c>
      <c r="F26" s="297">
        <f t="shared" si="0"/>
        <v>1.7774039569973272</v>
      </c>
      <c r="G26" s="294">
        <f t="shared" si="1"/>
        <v>3154</v>
      </c>
      <c r="H26" s="294">
        <v>0</v>
      </c>
      <c r="I26" s="299">
        <f t="shared" si="2"/>
        <v>0</v>
      </c>
      <c r="J26" s="90"/>
      <c r="K26" s="302">
        <v>234218</v>
      </c>
    </row>
    <row r="27" spans="1:11" ht="15" customHeight="1" x14ac:dyDescent="0.2">
      <c r="A27" s="294">
        <v>22</v>
      </c>
      <c r="B27" s="301" t="s">
        <v>229</v>
      </c>
      <c r="C27" s="303">
        <v>242</v>
      </c>
      <c r="D27" s="297">
        <v>0.12522509469500964</v>
      </c>
      <c r="E27" s="298">
        <v>2154</v>
      </c>
      <c r="F27" s="297">
        <f t="shared" si="0"/>
        <v>1.0056679708290925</v>
      </c>
      <c r="G27" s="294">
        <f t="shared" si="1"/>
        <v>1912</v>
      </c>
      <c r="H27" s="294">
        <v>8</v>
      </c>
      <c r="I27" s="299">
        <f t="shared" si="2"/>
        <v>0.37140204271123489</v>
      </c>
      <c r="J27" s="90"/>
      <c r="K27" s="302">
        <v>214186</v>
      </c>
    </row>
    <row r="28" spans="1:11" ht="15" customHeight="1" x14ac:dyDescent="0.2">
      <c r="A28" s="294">
        <v>23</v>
      </c>
      <c r="B28" s="301" t="s">
        <v>65</v>
      </c>
      <c r="C28" s="303">
        <v>399</v>
      </c>
      <c r="D28" s="297">
        <v>0.58072685461452256</v>
      </c>
      <c r="E28" s="298">
        <v>237</v>
      </c>
      <c r="F28" s="297">
        <f t="shared" si="0"/>
        <v>0.30001898854357872</v>
      </c>
      <c r="G28" s="294">
        <f t="shared" si="1"/>
        <v>-162</v>
      </c>
      <c r="H28" s="294">
        <v>52</v>
      </c>
      <c r="I28" s="299">
        <f t="shared" si="2"/>
        <v>21.940928270042196</v>
      </c>
      <c r="J28" s="90"/>
      <c r="K28" s="302">
        <v>78995</v>
      </c>
    </row>
    <row r="29" spans="1:11" ht="15" customHeight="1" x14ac:dyDescent="0.2">
      <c r="A29" s="294">
        <v>24</v>
      </c>
      <c r="B29" s="301" t="s">
        <v>66</v>
      </c>
      <c r="C29" s="304">
        <v>59</v>
      </c>
      <c r="D29" s="299">
        <v>0.44741032835368166</v>
      </c>
      <c r="E29" s="298">
        <v>431</v>
      </c>
      <c r="F29" s="299">
        <f t="shared" si="0"/>
        <v>2.5367863449087698</v>
      </c>
      <c r="G29" s="294">
        <f t="shared" si="1"/>
        <v>372</v>
      </c>
      <c r="H29" s="294">
        <v>0</v>
      </c>
      <c r="I29" s="299">
        <f t="shared" si="2"/>
        <v>0</v>
      </c>
      <c r="J29" s="90"/>
      <c r="K29" s="302">
        <v>16990</v>
      </c>
    </row>
    <row r="30" spans="1:11" ht="15" customHeight="1" x14ac:dyDescent="0.25">
      <c r="A30" s="305" t="s">
        <v>360</v>
      </c>
      <c r="B30" s="305"/>
      <c r="C30" s="306">
        <v>17714</v>
      </c>
      <c r="D30" s="307">
        <v>0.40276812706681847</v>
      </c>
      <c r="E30" s="308">
        <f>SUM(E7:E29)</f>
        <v>67748</v>
      </c>
      <c r="F30" s="307">
        <f t="shared" si="0"/>
        <v>1.3311625410216477</v>
      </c>
      <c r="G30" s="306">
        <f t="shared" si="1"/>
        <v>50034</v>
      </c>
      <c r="H30" s="306">
        <f>SUM(H7:H29)</f>
        <v>275</v>
      </c>
      <c r="I30" s="307">
        <f t="shared" si="2"/>
        <v>0.40591604180197205</v>
      </c>
      <c r="J30" s="298"/>
      <c r="K30" s="277">
        <v>5089386</v>
      </c>
    </row>
    <row r="31" spans="1:11" x14ac:dyDescent="0.25">
      <c r="C31" s="294"/>
    </row>
    <row r="32" spans="1:11" x14ac:dyDescent="0.25">
      <c r="C32" s="294"/>
    </row>
  </sheetData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I25" sqref="I25"/>
    </sheetView>
  </sheetViews>
  <sheetFormatPr defaultRowHeight="15" x14ac:dyDescent="0.25"/>
  <cols>
    <col min="1" max="1" width="5.28515625" style="310" customWidth="1"/>
    <col min="2" max="2" width="2.5703125" style="310" customWidth="1"/>
    <col min="3" max="3" width="20.85546875" style="310" customWidth="1"/>
    <col min="4" max="4" width="17.140625" style="310" customWidth="1"/>
    <col min="5" max="5" width="17.42578125" style="310" customWidth="1"/>
    <col min="6" max="6" width="13.140625" style="310" customWidth="1"/>
    <col min="7" max="7" width="14" style="310" customWidth="1"/>
    <col min="8" max="256" width="9.140625" style="310"/>
    <col min="257" max="257" width="5.28515625" style="310" customWidth="1"/>
    <col min="258" max="258" width="2.5703125" style="310" customWidth="1"/>
    <col min="259" max="259" width="20.85546875" style="310" customWidth="1"/>
    <col min="260" max="260" width="17.140625" style="310" customWidth="1"/>
    <col min="261" max="261" width="17.42578125" style="310" customWidth="1"/>
    <col min="262" max="262" width="13.140625" style="310" customWidth="1"/>
    <col min="263" max="263" width="14" style="310" customWidth="1"/>
    <col min="264" max="512" width="9.140625" style="310"/>
    <col min="513" max="513" width="5.28515625" style="310" customWidth="1"/>
    <col min="514" max="514" width="2.5703125" style="310" customWidth="1"/>
    <col min="515" max="515" width="20.85546875" style="310" customWidth="1"/>
    <col min="516" max="516" width="17.140625" style="310" customWidth="1"/>
    <col min="517" max="517" width="17.42578125" style="310" customWidth="1"/>
    <col min="518" max="518" width="13.140625" style="310" customWidth="1"/>
    <col min="519" max="519" width="14" style="310" customWidth="1"/>
    <col min="520" max="768" width="9.140625" style="310"/>
    <col min="769" max="769" width="5.28515625" style="310" customWidth="1"/>
    <col min="770" max="770" width="2.5703125" style="310" customWidth="1"/>
    <col min="771" max="771" width="20.85546875" style="310" customWidth="1"/>
    <col min="772" max="772" width="17.140625" style="310" customWidth="1"/>
    <col min="773" max="773" width="17.42578125" style="310" customWidth="1"/>
    <col min="774" max="774" width="13.140625" style="310" customWidth="1"/>
    <col min="775" max="775" width="14" style="310" customWidth="1"/>
    <col min="776" max="1024" width="9.140625" style="310"/>
    <col min="1025" max="1025" width="5.28515625" style="310" customWidth="1"/>
    <col min="1026" max="1026" width="2.5703125" style="310" customWidth="1"/>
    <col min="1027" max="1027" width="20.85546875" style="310" customWidth="1"/>
    <col min="1028" max="1028" width="17.140625" style="310" customWidth="1"/>
    <col min="1029" max="1029" width="17.42578125" style="310" customWidth="1"/>
    <col min="1030" max="1030" width="13.140625" style="310" customWidth="1"/>
    <col min="1031" max="1031" width="14" style="310" customWidth="1"/>
    <col min="1032" max="1280" width="9.140625" style="310"/>
    <col min="1281" max="1281" width="5.28515625" style="310" customWidth="1"/>
    <col min="1282" max="1282" width="2.5703125" style="310" customWidth="1"/>
    <col min="1283" max="1283" width="20.85546875" style="310" customWidth="1"/>
    <col min="1284" max="1284" width="17.140625" style="310" customWidth="1"/>
    <col min="1285" max="1285" width="17.42578125" style="310" customWidth="1"/>
    <col min="1286" max="1286" width="13.140625" style="310" customWidth="1"/>
    <col min="1287" max="1287" width="14" style="310" customWidth="1"/>
    <col min="1288" max="1536" width="9.140625" style="310"/>
    <col min="1537" max="1537" width="5.28515625" style="310" customWidth="1"/>
    <col min="1538" max="1538" width="2.5703125" style="310" customWidth="1"/>
    <col min="1539" max="1539" width="20.85546875" style="310" customWidth="1"/>
    <col min="1540" max="1540" width="17.140625" style="310" customWidth="1"/>
    <col min="1541" max="1541" width="17.42578125" style="310" customWidth="1"/>
    <col min="1542" max="1542" width="13.140625" style="310" customWidth="1"/>
    <col min="1543" max="1543" width="14" style="310" customWidth="1"/>
    <col min="1544" max="1792" width="9.140625" style="310"/>
    <col min="1793" max="1793" width="5.28515625" style="310" customWidth="1"/>
    <col min="1794" max="1794" width="2.5703125" style="310" customWidth="1"/>
    <col min="1795" max="1795" width="20.85546875" style="310" customWidth="1"/>
    <col min="1796" max="1796" width="17.140625" style="310" customWidth="1"/>
    <col min="1797" max="1797" width="17.42578125" style="310" customWidth="1"/>
    <col min="1798" max="1798" width="13.140625" style="310" customWidth="1"/>
    <col min="1799" max="1799" width="14" style="310" customWidth="1"/>
    <col min="1800" max="2048" width="9.140625" style="310"/>
    <col min="2049" max="2049" width="5.28515625" style="310" customWidth="1"/>
    <col min="2050" max="2050" width="2.5703125" style="310" customWidth="1"/>
    <col min="2051" max="2051" width="20.85546875" style="310" customWidth="1"/>
    <col min="2052" max="2052" width="17.140625" style="310" customWidth="1"/>
    <col min="2053" max="2053" width="17.42578125" style="310" customWidth="1"/>
    <col min="2054" max="2054" width="13.140625" style="310" customWidth="1"/>
    <col min="2055" max="2055" width="14" style="310" customWidth="1"/>
    <col min="2056" max="2304" width="9.140625" style="310"/>
    <col min="2305" max="2305" width="5.28515625" style="310" customWidth="1"/>
    <col min="2306" max="2306" width="2.5703125" style="310" customWidth="1"/>
    <col min="2307" max="2307" width="20.85546875" style="310" customWidth="1"/>
    <col min="2308" max="2308" width="17.140625" style="310" customWidth="1"/>
    <col min="2309" max="2309" width="17.42578125" style="310" customWidth="1"/>
    <col min="2310" max="2310" width="13.140625" style="310" customWidth="1"/>
    <col min="2311" max="2311" width="14" style="310" customWidth="1"/>
    <col min="2312" max="2560" width="9.140625" style="310"/>
    <col min="2561" max="2561" width="5.28515625" style="310" customWidth="1"/>
    <col min="2562" max="2562" width="2.5703125" style="310" customWidth="1"/>
    <col min="2563" max="2563" width="20.85546875" style="310" customWidth="1"/>
    <col min="2564" max="2564" width="17.140625" style="310" customWidth="1"/>
    <col min="2565" max="2565" width="17.42578125" style="310" customWidth="1"/>
    <col min="2566" max="2566" width="13.140625" style="310" customWidth="1"/>
    <col min="2567" max="2567" width="14" style="310" customWidth="1"/>
    <col min="2568" max="2816" width="9.140625" style="310"/>
    <col min="2817" max="2817" width="5.28515625" style="310" customWidth="1"/>
    <col min="2818" max="2818" width="2.5703125" style="310" customWidth="1"/>
    <col min="2819" max="2819" width="20.85546875" style="310" customWidth="1"/>
    <col min="2820" max="2820" width="17.140625" style="310" customWidth="1"/>
    <col min="2821" max="2821" width="17.42578125" style="310" customWidth="1"/>
    <col min="2822" max="2822" width="13.140625" style="310" customWidth="1"/>
    <col min="2823" max="2823" width="14" style="310" customWidth="1"/>
    <col min="2824" max="3072" width="9.140625" style="310"/>
    <col min="3073" max="3073" width="5.28515625" style="310" customWidth="1"/>
    <col min="3074" max="3074" width="2.5703125" style="310" customWidth="1"/>
    <col min="3075" max="3075" width="20.85546875" style="310" customWidth="1"/>
    <col min="3076" max="3076" width="17.140625" style="310" customWidth="1"/>
    <col min="3077" max="3077" width="17.42578125" style="310" customWidth="1"/>
    <col min="3078" max="3078" width="13.140625" style="310" customWidth="1"/>
    <col min="3079" max="3079" width="14" style="310" customWidth="1"/>
    <col min="3080" max="3328" width="9.140625" style="310"/>
    <col min="3329" max="3329" width="5.28515625" style="310" customWidth="1"/>
    <col min="3330" max="3330" width="2.5703125" style="310" customWidth="1"/>
    <col min="3331" max="3331" width="20.85546875" style="310" customWidth="1"/>
    <col min="3332" max="3332" width="17.140625" style="310" customWidth="1"/>
    <col min="3333" max="3333" width="17.42578125" style="310" customWidth="1"/>
    <col min="3334" max="3334" width="13.140625" style="310" customWidth="1"/>
    <col min="3335" max="3335" width="14" style="310" customWidth="1"/>
    <col min="3336" max="3584" width="9.140625" style="310"/>
    <col min="3585" max="3585" width="5.28515625" style="310" customWidth="1"/>
    <col min="3586" max="3586" width="2.5703125" style="310" customWidth="1"/>
    <col min="3587" max="3587" width="20.85546875" style="310" customWidth="1"/>
    <col min="3588" max="3588" width="17.140625" style="310" customWidth="1"/>
    <col min="3589" max="3589" width="17.42578125" style="310" customWidth="1"/>
    <col min="3590" max="3590" width="13.140625" style="310" customWidth="1"/>
    <col min="3591" max="3591" width="14" style="310" customWidth="1"/>
    <col min="3592" max="3840" width="9.140625" style="310"/>
    <col min="3841" max="3841" width="5.28515625" style="310" customWidth="1"/>
    <col min="3842" max="3842" width="2.5703125" style="310" customWidth="1"/>
    <col min="3843" max="3843" width="20.85546875" style="310" customWidth="1"/>
    <col min="3844" max="3844" width="17.140625" style="310" customWidth="1"/>
    <col min="3845" max="3845" width="17.42578125" style="310" customWidth="1"/>
    <col min="3846" max="3846" width="13.140625" style="310" customWidth="1"/>
    <col min="3847" max="3847" width="14" style="310" customWidth="1"/>
    <col min="3848" max="4096" width="9.140625" style="310"/>
    <col min="4097" max="4097" width="5.28515625" style="310" customWidth="1"/>
    <col min="4098" max="4098" width="2.5703125" style="310" customWidth="1"/>
    <col min="4099" max="4099" width="20.85546875" style="310" customWidth="1"/>
    <col min="4100" max="4100" width="17.140625" style="310" customWidth="1"/>
    <col min="4101" max="4101" width="17.42578125" style="310" customWidth="1"/>
    <col min="4102" max="4102" width="13.140625" style="310" customWidth="1"/>
    <col min="4103" max="4103" width="14" style="310" customWidth="1"/>
    <col min="4104" max="4352" width="9.140625" style="310"/>
    <col min="4353" max="4353" width="5.28515625" style="310" customWidth="1"/>
    <col min="4354" max="4354" width="2.5703125" style="310" customWidth="1"/>
    <col min="4355" max="4355" width="20.85546875" style="310" customWidth="1"/>
    <col min="4356" max="4356" width="17.140625" style="310" customWidth="1"/>
    <col min="4357" max="4357" width="17.42578125" style="310" customWidth="1"/>
    <col min="4358" max="4358" width="13.140625" style="310" customWidth="1"/>
    <col min="4359" max="4359" width="14" style="310" customWidth="1"/>
    <col min="4360" max="4608" width="9.140625" style="310"/>
    <col min="4609" max="4609" width="5.28515625" style="310" customWidth="1"/>
    <col min="4610" max="4610" width="2.5703125" style="310" customWidth="1"/>
    <col min="4611" max="4611" width="20.85546875" style="310" customWidth="1"/>
    <col min="4612" max="4612" width="17.140625" style="310" customWidth="1"/>
    <col min="4613" max="4613" width="17.42578125" style="310" customWidth="1"/>
    <col min="4614" max="4614" width="13.140625" style="310" customWidth="1"/>
    <col min="4615" max="4615" width="14" style="310" customWidth="1"/>
    <col min="4616" max="4864" width="9.140625" style="310"/>
    <col min="4865" max="4865" width="5.28515625" style="310" customWidth="1"/>
    <col min="4866" max="4866" width="2.5703125" style="310" customWidth="1"/>
    <col min="4867" max="4867" width="20.85546875" style="310" customWidth="1"/>
    <col min="4868" max="4868" width="17.140625" style="310" customWidth="1"/>
    <col min="4869" max="4869" width="17.42578125" style="310" customWidth="1"/>
    <col min="4870" max="4870" width="13.140625" style="310" customWidth="1"/>
    <col min="4871" max="4871" width="14" style="310" customWidth="1"/>
    <col min="4872" max="5120" width="9.140625" style="310"/>
    <col min="5121" max="5121" width="5.28515625" style="310" customWidth="1"/>
    <col min="5122" max="5122" width="2.5703125" style="310" customWidth="1"/>
    <col min="5123" max="5123" width="20.85546875" style="310" customWidth="1"/>
    <col min="5124" max="5124" width="17.140625" style="310" customWidth="1"/>
    <col min="5125" max="5125" width="17.42578125" style="310" customWidth="1"/>
    <col min="5126" max="5126" width="13.140625" style="310" customWidth="1"/>
    <col min="5127" max="5127" width="14" style="310" customWidth="1"/>
    <col min="5128" max="5376" width="9.140625" style="310"/>
    <col min="5377" max="5377" width="5.28515625" style="310" customWidth="1"/>
    <col min="5378" max="5378" width="2.5703125" style="310" customWidth="1"/>
    <col min="5379" max="5379" width="20.85546875" style="310" customWidth="1"/>
    <col min="5380" max="5380" width="17.140625" style="310" customWidth="1"/>
    <col min="5381" max="5381" width="17.42578125" style="310" customWidth="1"/>
    <col min="5382" max="5382" width="13.140625" style="310" customWidth="1"/>
    <col min="5383" max="5383" width="14" style="310" customWidth="1"/>
    <col min="5384" max="5632" width="9.140625" style="310"/>
    <col min="5633" max="5633" width="5.28515625" style="310" customWidth="1"/>
    <col min="5634" max="5634" width="2.5703125" style="310" customWidth="1"/>
    <col min="5635" max="5635" width="20.85546875" style="310" customWidth="1"/>
    <col min="5636" max="5636" width="17.140625" style="310" customWidth="1"/>
    <col min="5637" max="5637" width="17.42578125" style="310" customWidth="1"/>
    <col min="5638" max="5638" width="13.140625" style="310" customWidth="1"/>
    <col min="5639" max="5639" width="14" style="310" customWidth="1"/>
    <col min="5640" max="5888" width="9.140625" style="310"/>
    <col min="5889" max="5889" width="5.28515625" style="310" customWidth="1"/>
    <col min="5890" max="5890" width="2.5703125" style="310" customWidth="1"/>
    <col min="5891" max="5891" width="20.85546875" style="310" customWidth="1"/>
    <col min="5892" max="5892" width="17.140625" style="310" customWidth="1"/>
    <col min="5893" max="5893" width="17.42578125" style="310" customWidth="1"/>
    <col min="5894" max="5894" width="13.140625" style="310" customWidth="1"/>
    <col min="5895" max="5895" width="14" style="310" customWidth="1"/>
    <col min="5896" max="6144" width="9.140625" style="310"/>
    <col min="6145" max="6145" width="5.28515625" style="310" customWidth="1"/>
    <col min="6146" max="6146" width="2.5703125" style="310" customWidth="1"/>
    <col min="6147" max="6147" width="20.85546875" style="310" customWidth="1"/>
    <col min="6148" max="6148" width="17.140625" style="310" customWidth="1"/>
    <col min="6149" max="6149" width="17.42578125" style="310" customWidth="1"/>
    <col min="6150" max="6150" width="13.140625" style="310" customWidth="1"/>
    <col min="6151" max="6151" width="14" style="310" customWidth="1"/>
    <col min="6152" max="6400" width="9.140625" style="310"/>
    <col min="6401" max="6401" width="5.28515625" style="310" customWidth="1"/>
    <col min="6402" max="6402" width="2.5703125" style="310" customWidth="1"/>
    <col min="6403" max="6403" width="20.85546875" style="310" customWidth="1"/>
    <col min="6404" max="6404" width="17.140625" style="310" customWidth="1"/>
    <col min="6405" max="6405" width="17.42578125" style="310" customWidth="1"/>
    <col min="6406" max="6406" width="13.140625" style="310" customWidth="1"/>
    <col min="6407" max="6407" width="14" style="310" customWidth="1"/>
    <col min="6408" max="6656" width="9.140625" style="310"/>
    <col min="6657" max="6657" width="5.28515625" style="310" customWidth="1"/>
    <col min="6658" max="6658" width="2.5703125" style="310" customWidth="1"/>
    <col min="6659" max="6659" width="20.85546875" style="310" customWidth="1"/>
    <col min="6660" max="6660" width="17.140625" style="310" customWidth="1"/>
    <col min="6661" max="6661" width="17.42578125" style="310" customWidth="1"/>
    <col min="6662" max="6662" width="13.140625" style="310" customWidth="1"/>
    <col min="6663" max="6663" width="14" style="310" customWidth="1"/>
    <col min="6664" max="6912" width="9.140625" style="310"/>
    <col min="6913" max="6913" width="5.28515625" style="310" customWidth="1"/>
    <col min="6914" max="6914" width="2.5703125" style="310" customWidth="1"/>
    <col min="6915" max="6915" width="20.85546875" style="310" customWidth="1"/>
    <col min="6916" max="6916" width="17.140625" style="310" customWidth="1"/>
    <col min="6917" max="6917" width="17.42578125" style="310" customWidth="1"/>
    <col min="6918" max="6918" width="13.140625" style="310" customWidth="1"/>
    <col min="6919" max="6919" width="14" style="310" customWidth="1"/>
    <col min="6920" max="7168" width="9.140625" style="310"/>
    <col min="7169" max="7169" width="5.28515625" style="310" customWidth="1"/>
    <col min="7170" max="7170" width="2.5703125" style="310" customWidth="1"/>
    <col min="7171" max="7171" width="20.85546875" style="310" customWidth="1"/>
    <col min="7172" max="7172" width="17.140625" style="310" customWidth="1"/>
    <col min="7173" max="7173" width="17.42578125" style="310" customWidth="1"/>
    <col min="7174" max="7174" width="13.140625" style="310" customWidth="1"/>
    <col min="7175" max="7175" width="14" style="310" customWidth="1"/>
    <col min="7176" max="7424" width="9.140625" style="310"/>
    <col min="7425" max="7425" width="5.28515625" style="310" customWidth="1"/>
    <col min="7426" max="7426" width="2.5703125" style="310" customWidth="1"/>
    <col min="7427" max="7427" width="20.85546875" style="310" customWidth="1"/>
    <col min="7428" max="7428" width="17.140625" style="310" customWidth="1"/>
    <col min="7429" max="7429" width="17.42578125" style="310" customWidth="1"/>
    <col min="7430" max="7430" width="13.140625" style="310" customWidth="1"/>
    <col min="7431" max="7431" width="14" style="310" customWidth="1"/>
    <col min="7432" max="7680" width="9.140625" style="310"/>
    <col min="7681" max="7681" width="5.28515625" style="310" customWidth="1"/>
    <col min="7682" max="7682" width="2.5703125" style="310" customWidth="1"/>
    <col min="7683" max="7683" width="20.85546875" style="310" customWidth="1"/>
    <col min="7684" max="7684" width="17.140625" style="310" customWidth="1"/>
    <col min="7685" max="7685" width="17.42578125" style="310" customWidth="1"/>
    <col min="7686" max="7686" width="13.140625" style="310" customWidth="1"/>
    <col min="7687" max="7687" width="14" style="310" customWidth="1"/>
    <col min="7688" max="7936" width="9.140625" style="310"/>
    <col min="7937" max="7937" width="5.28515625" style="310" customWidth="1"/>
    <col min="7938" max="7938" width="2.5703125" style="310" customWidth="1"/>
    <col min="7939" max="7939" width="20.85546875" style="310" customWidth="1"/>
    <col min="7940" max="7940" width="17.140625" style="310" customWidth="1"/>
    <col min="7941" max="7941" width="17.42578125" style="310" customWidth="1"/>
    <col min="7942" max="7942" width="13.140625" style="310" customWidth="1"/>
    <col min="7943" max="7943" width="14" style="310" customWidth="1"/>
    <col min="7944" max="8192" width="9.140625" style="310"/>
    <col min="8193" max="8193" width="5.28515625" style="310" customWidth="1"/>
    <col min="8194" max="8194" width="2.5703125" style="310" customWidth="1"/>
    <col min="8195" max="8195" width="20.85546875" style="310" customWidth="1"/>
    <col min="8196" max="8196" width="17.140625" style="310" customWidth="1"/>
    <col min="8197" max="8197" width="17.42578125" style="310" customWidth="1"/>
    <col min="8198" max="8198" width="13.140625" style="310" customWidth="1"/>
    <col min="8199" max="8199" width="14" style="310" customWidth="1"/>
    <col min="8200" max="8448" width="9.140625" style="310"/>
    <col min="8449" max="8449" width="5.28515625" style="310" customWidth="1"/>
    <col min="8450" max="8450" width="2.5703125" style="310" customWidth="1"/>
    <col min="8451" max="8451" width="20.85546875" style="310" customWidth="1"/>
    <col min="8452" max="8452" width="17.140625" style="310" customWidth="1"/>
    <col min="8453" max="8453" width="17.42578125" style="310" customWidth="1"/>
    <col min="8454" max="8454" width="13.140625" style="310" customWidth="1"/>
    <col min="8455" max="8455" width="14" style="310" customWidth="1"/>
    <col min="8456" max="8704" width="9.140625" style="310"/>
    <col min="8705" max="8705" width="5.28515625" style="310" customWidth="1"/>
    <col min="8706" max="8706" width="2.5703125" style="310" customWidth="1"/>
    <col min="8707" max="8707" width="20.85546875" style="310" customWidth="1"/>
    <col min="8708" max="8708" width="17.140625" style="310" customWidth="1"/>
    <col min="8709" max="8709" width="17.42578125" style="310" customWidth="1"/>
    <col min="8710" max="8710" width="13.140625" style="310" customWidth="1"/>
    <col min="8711" max="8711" width="14" style="310" customWidth="1"/>
    <col min="8712" max="8960" width="9.140625" style="310"/>
    <col min="8961" max="8961" width="5.28515625" style="310" customWidth="1"/>
    <col min="8962" max="8962" width="2.5703125" style="310" customWidth="1"/>
    <col min="8963" max="8963" width="20.85546875" style="310" customWidth="1"/>
    <col min="8964" max="8964" width="17.140625" style="310" customWidth="1"/>
    <col min="8965" max="8965" width="17.42578125" style="310" customWidth="1"/>
    <col min="8966" max="8966" width="13.140625" style="310" customWidth="1"/>
    <col min="8967" max="8967" width="14" style="310" customWidth="1"/>
    <col min="8968" max="9216" width="9.140625" style="310"/>
    <col min="9217" max="9217" width="5.28515625" style="310" customWidth="1"/>
    <col min="9218" max="9218" width="2.5703125" style="310" customWidth="1"/>
    <col min="9219" max="9219" width="20.85546875" style="310" customWidth="1"/>
    <col min="9220" max="9220" width="17.140625" style="310" customWidth="1"/>
    <col min="9221" max="9221" width="17.42578125" style="310" customWidth="1"/>
    <col min="9222" max="9222" width="13.140625" style="310" customWidth="1"/>
    <col min="9223" max="9223" width="14" style="310" customWidth="1"/>
    <col min="9224" max="9472" width="9.140625" style="310"/>
    <col min="9473" max="9473" width="5.28515625" style="310" customWidth="1"/>
    <col min="9474" max="9474" width="2.5703125" style="310" customWidth="1"/>
    <col min="9475" max="9475" width="20.85546875" style="310" customWidth="1"/>
    <col min="9476" max="9476" width="17.140625" style="310" customWidth="1"/>
    <col min="9477" max="9477" width="17.42578125" style="310" customWidth="1"/>
    <col min="9478" max="9478" width="13.140625" style="310" customWidth="1"/>
    <col min="9479" max="9479" width="14" style="310" customWidth="1"/>
    <col min="9480" max="9728" width="9.140625" style="310"/>
    <col min="9729" max="9729" width="5.28515625" style="310" customWidth="1"/>
    <col min="9730" max="9730" width="2.5703125" style="310" customWidth="1"/>
    <col min="9731" max="9731" width="20.85546875" style="310" customWidth="1"/>
    <col min="9732" max="9732" width="17.140625" style="310" customWidth="1"/>
    <col min="9733" max="9733" width="17.42578125" style="310" customWidth="1"/>
    <col min="9734" max="9734" width="13.140625" style="310" customWidth="1"/>
    <col min="9735" max="9735" width="14" style="310" customWidth="1"/>
    <col min="9736" max="9984" width="9.140625" style="310"/>
    <col min="9985" max="9985" width="5.28515625" style="310" customWidth="1"/>
    <col min="9986" max="9986" width="2.5703125" style="310" customWidth="1"/>
    <col min="9987" max="9987" width="20.85546875" style="310" customWidth="1"/>
    <col min="9988" max="9988" width="17.140625" style="310" customWidth="1"/>
    <col min="9989" max="9989" width="17.42578125" style="310" customWidth="1"/>
    <col min="9990" max="9990" width="13.140625" style="310" customWidth="1"/>
    <col min="9991" max="9991" width="14" style="310" customWidth="1"/>
    <col min="9992" max="10240" width="9.140625" style="310"/>
    <col min="10241" max="10241" width="5.28515625" style="310" customWidth="1"/>
    <col min="10242" max="10242" width="2.5703125" style="310" customWidth="1"/>
    <col min="10243" max="10243" width="20.85546875" style="310" customWidth="1"/>
    <col min="10244" max="10244" width="17.140625" style="310" customWidth="1"/>
    <col min="10245" max="10245" width="17.42578125" style="310" customWidth="1"/>
    <col min="10246" max="10246" width="13.140625" style="310" customWidth="1"/>
    <col min="10247" max="10247" width="14" style="310" customWidth="1"/>
    <col min="10248" max="10496" width="9.140625" style="310"/>
    <col min="10497" max="10497" width="5.28515625" style="310" customWidth="1"/>
    <col min="10498" max="10498" width="2.5703125" style="310" customWidth="1"/>
    <col min="10499" max="10499" width="20.85546875" style="310" customWidth="1"/>
    <col min="10500" max="10500" width="17.140625" style="310" customWidth="1"/>
    <col min="10501" max="10501" width="17.42578125" style="310" customWidth="1"/>
    <col min="10502" max="10502" width="13.140625" style="310" customWidth="1"/>
    <col min="10503" max="10503" width="14" style="310" customWidth="1"/>
    <col min="10504" max="10752" width="9.140625" style="310"/>
    <col min="10753" max="10753" width="5.28515625" style="310" customWidth="1"/>
    <col min="10754" max="10754" width="2.5703125" style="310" customWidth="1"/>
    <col min="10755" max="10755" width="20.85546875" style="310" customWidth="1"/>
    <col min="10756" max="10756" width="17.140625" style="310" customWidth="1"/>
    <col min="10757" max="10757" width="17.42578125" style="310" customWidth="1"/>
    <col min="10758" max="10758" width="13.140625" style="310" customWidth="1"/>
    <col min="10759" max="10759" width="14" style="310" customWidth="1"/>
    <col min="10760" max="11008" width="9.140625" style="310"/>
    <col min="11009" max="11009" width="5.28515625" style="310" customWidth="1"/>
    <col min="11010" max="11010" width="2.5703125" style="310" customWidth="1"/>
    <col min="11011" max="11011" width="20.85546875" style="310" customWidth="1"/>
    <col min="11012" max="11012" width="17.140625" style="310" customWidth="1"/>
    <col min="11013" max="11013" width="17.42578125" style="310" customWidth="1"/>
    <col min="11014" max="11014" width="13.140625" style="310" customWidth="1"/>
    <col min="11015" max="11015" width="14" style="310" customWidth="1"/>
    <col min="11016" max="11264" width="9.140625" style="310"/>
    <col min="11265" max="11265" width="5.28515625" style="310" customWidth="1"/>
    <col min="11266" max="11266" width="2.5703125" style="310" customWidth="1"/>
    <col min="11267" max="11267" width="20.85546875" style="310" customWidth="1"/>
    <col min="11268" max="11268" width="17.140625" style="310" customWidth="1"/>
    <col min="11269" max="11269" width="17.42578125" style="310" customWidth="1"/>
    <col min="11270" max="11270" width="13.140625" style="310" customWidth="1"/>
    <col min="11271" max="11271" width="14" style="310" customWidth="1"/>
    <col min="11272" max="11520" width="9.140625" style="310"/>
    <col min="11521" max="11521" width="5.28515625" style="310" customWidth="1"/>
    <col min="11522" max="11522" width="2.5703125" style="310" customWidth="1"/>
    <col min="11523" max="11523" width="20.85546875" style="310" customWidth="1"/>
    <col min="11524" max="11524" width="17.140625" style="310" customWidth="1"/>
    <col min="11525" max="11525" width="17.42578125" style="310" customWidth="1"/>
    <col min="11526" max="11526" width="13.140625" style="310" customWidth="1"/>
    <col min="11527" max="11527" width="14" style="310" customWidth="1"/>
    <col min="11528" max="11776" width="9.140625" style="310"/>
    <col min="11777" max="11777" width="5.28515625" style="310" customWidth="1"/>
    <col min="11778" max="11778" width="2.5703125" style="310" customWidth="1"/>
    <col min="11779" max="11779" width="20.85546875" style="310" customWidth="1"/>
    <col min="11780" max="11780" width="17.140625" style="310" customWidth="1"/>
    <col min="11781" max="11781" width="17.42578125" style="310" customWidth="1"/>
    <col min="11782" max="11782" width="13.140625" style="310" customWidth="1"/>
    <col min="11783" max="11783" width="14" style="310" customWidth="1"/>
    <col min="11784" max="12032" width="9.140625" style="310"/>
    <col min="12033" max="12033" width="5.28515625" style="310" customWidth="1"/>
    <col min="12034" max="12034" width="2.5703125" style="310" customWidth="1"/>
    <col min="12035" max="12035" width="20.85546875" style="310" customWidth="1"/>
    <col min="12036" max="12036" width="17.140625" style="310" customWidth="1"/>
    <col min="12037" max="12037" width="17.42578125" style="310" customWidth="1"/>
    <col min="12038" max="12038" width="13.140625" style="310" customWidth="1"/>
    <col min="12039" max="12039" width="14" style="310" customWidth="1"/>
    <col min="12040" max="12288" width="9.140625" style="310"/>
    <col min="12289" max="12289" width="5.28515625" style="310" customWidth="1"/>
    <col min="12290" max="12290" width="2.5703125" style="310" customWidth="1"/>
    <col min="12291" max="12291" width="20.85546875" style="310" customWidth="1"/>
    <col min="12292" max="12292" width="17.140625" style="310" customWidth="1"/>
    <col min="12293" max="12293" width="17.42578125" style="310" customWidth="1"/>
    <col min="12294" max="12294" width="13.140625" style="310" customWidth="1"/>
    <col min="12295" max="12295" width="14" style="310" customWidth="1"/>
    <col min="12296" max="12544" width="9.140625" style="310"/>
    <col min="12545" max="12545" width="5.28515625" style="310" customWidth="1"/>
    <col min="12546" max="12546" width="2.5703125" style="310" customWidth="1"/>
    <col min="12547" max="12547" width="20.85546875" style="310" customWidth="1"/>
    <col min="12548" max="12548" width="17.140625" style="310" customWidth="1"/>
    <col min="12549" max="12549" width="17.42578125" style="310" customWidth="1"/>
    <col min="12550" max="12550" width="13.140625" style="310" customWidth="1"/>
    <col min="12551" max="12551" width="14" style="310" customWidth="1"/>
    <col min="12552" max="12800" width="9.140625" style="310"/>
    <col min="12801" max="12801" width="5.28515625" style="310" customWidth="1"/>
    <col min="12802" max="12802" width="2.5703125" style="310" customWidth="1"/>
    <col min="12803" max="12803" width="20.85546875" style="310" customWidth="1"/>
    <col min="12804" max="12804" width="17.140625" style="310" customWidth="1"/>
    <col min="12805" max="12805" width="17.42578125" style="310" customWidth="1"/>
    <col min="12806" max="12806" width="13.140625" style="310" customWidth="1"/>
    <col min="12807" max="12807" width="14" style="310" customWidth="1"/>
    <col min="12808" max="13056" width="9.140625" style="310"/>
    <col min="13057" max="13057" width="5.28515625" style="310" customWidth="1"/>
    <col min="13058" max="13058" width="2.5703125" style="310" customWidth="1"/>
    <col min="13059" max="13059" width="20.85546875" style="310" customWidth="1"/>
    <col min="13060" max="13060" width="17.140625" style="310" customWidth="1"/>
    <col min="13061" max="13061" width="17.42578125" style="310" customWidth="1"/>
    <col min="13062" max="13062" width="13.140625" style="310" customWidth="1"/>
    <col min="13063" max="13063" width="14" style="310" customWidth="1"/>
    <col min="13064" max="13312" width="9.140625" style="310"/>
    <col min="13313" max="13313" width="5.28515625" style="310" customWidth="1"/>
    <col min="13314" max="13314" width="2.5703125" style="310" customWidth="1"/>
    <col min="13315" max="13315" width="20.85546875" style="310" customWidth="1"/>
    <col min="13316" max="13316" width="17.140625" style="310" customWidth="1"/>
    <col min="13317" max="13317" width="17.42578125" style="310" customWidth="1"/>
    <col min="13318" max="13318" width="13.140625" style="310" customWidth="1"/>
    <col min="13319" max="13319" width="14" style="310" customWidth="1"/>
    <col min="13320" max="13568" width="9.140625" style="310"/>
    <col min="13569" max="13569" width="5.28515625" style="310" customWidth="1"/>
    <col min="13570" max="13570" width="2.5703125" style="310" customWidth="1"/>
    <col min="13571" max="13571" width="20.85546875" style="310" customWidth="1"/>
    <col min="13572" max="13572" width="17.140625" style="310" customWidth="1"/>
    <col min="13573" max="13573" width="17.42578125" style="310" customWidth="1"/>
    <col min="13574" max="13574" width="13.140625" style="310" customWidth="1"/>
    <col min="13575" max="13575" width="14" style="310" customWidth="1"/>
    <col min="13576" max="13824" width="9.140625" style="310"/>
    <col min="13825" max="13825" width="5.28515625" style="310" customWidth="1"/>
    <col min="13826" max="13826" width="2.5703125" style="310" customWidth="1"/>
    <col min="13827" max="13827" width="20.85546875" style="310" customWidth="1"/>
    <col min="13828" max="13828" width="17.140625" style="310" customWidth="1"/>
    <col min="13829" max="13829" width="17.42578125" style="310" customWidth="1"/>
    <col min="13830" max="13830" width="13.140625" style="310" customWidth="1"/>
    <col min="13831" max="13831" width="14" style="310" customWidth="1"/>
    <col min="13832" max="14080" width="9.140625" style="310"/>
    <col min="14081" max="14081" width="5.28515625" style="310" customWidth="1"/>
    <col min="14082" max="14082" width="2.5703125" style="310" customWidth="1"/>
    <col min="14083" max="14083" width="20.85546875" style="310" customWidth="1"/>
    <col min="14084" max="14084" width="17.140625" style="310" customWidth="1"/>
    <col min="14085" max="14085" width="17.42578125" style="310" customWidth="1"/>
    <col min="14086" max="14086" width="13.140625" style="310" customWidth="1"/>
    <col min="14087" max="14087" width="14" style="310" customWidth="1"/>
    <col min="14088" max="14336" width="9.140625" style="310"/>
    <col min="14337" max="14337" width="5.28515625" style="310" customWidth="1"/>
    <col min="14338" max="14338" width="2.5703125" style="310" customWidth="1"/>
    <col min="14339" max="14339" width="20.85546875" style="310" customWidth="1"/>
    <col min="14340" max="14340" width="17.140625" style="310" customWidth="1"/>
    <col min="14341" max="14341" width="17.42578125" style="310" customWidth="1"/>
    <col min="14342" max="14342" width="13.140625" style="310" customWidth="1"/>
    <col min="14343" max="14343" width="14" style="310" customWidth="1"/>
    <col min="14344" max="14592" width="9.140625" style="310"/>
    <col min="14593" max="14593" width="5.28515625" style="310" customWidth="1"/>
    <col min="14594" max="14594" width="2.5703125" style="310" customWidth="1"/>
    <col min="14595" max="14595" width="20.85546875" style="310" customWidth="1"/>
    <col min="14596" max="14596" width="17.140625" style="310" customWidth="1"/>
    <col min="14597" max="14597" width="17.42578125" style="310" customWidth="1"/>
    <col min="14598" max="14598" width="13.140625" style="310" customWidth="1"/>
    <col min="14599" max="14599" width="14" style="310" customWidth="1"/>
    <col min="14600" max="14848" width="9.140625" style="310"/>
    <col min="14849" max="14849" width="5.28515625" style="310" customWidth="1"/>
    <col min="14850" max="14850" width="2.5703125" style="310" customWidth="1"/>
    <col min="14851" max="14851" width="20.85546875" style="310" customWidth="1"/>
    <col min="14852" max="14852" width="17.140625" style="310" customWidth="1"/>
    <col min="14853" max="14853" width="17.42578125" style="310" customWidth="1"/>
    <col min="14854" max="14854" width="13.140625" style="310" customWidth="1"/>
    <col min="14855" max="14855" width="14" style="310" customWidth="1"/>
    <col min="14856" max="15104" width="9.140625" style="310"/>
    <col min="15105" max="15105" width="5.28515625" style="310" customWidth="1"/>
    <col min="15106" max="15106" width="2.5703125" style="310" customWidth="1"/>
    <col min="15107" max="15107" width="20.85546875" style="310" customWidth="1"/>
    <col min="15108" max="15108" width="17.140625" style="310" customWidth="1"/>
    <col min="15109" max="15109" width="17.42578125" style="310" customWidth="1"/>
    <col min="15110" max="15110" width="13.140625" style="310" customWidth="1"/>
    <col min="15111" max="15111" width="14" style="310" customWidth="1"/>
    <col min="15112" max="15360" width="9.140625" style="310"/>
    <col min="15361" max="15361" width="5.28515625" style="310" customWidth="1"/>
    <col min="15362" max="15362" width="2.5703125" style="310" customWidth="1"/>
    <col min="15363" max="15363" width="20.85546875" style="310" customWidth="1"/>
    <col min="15364" max="15364" width="17.140625" style="310" customWidth="1"/>
    <col min="15365" max="15365" width="17.42578125" style="310" customWidth="1"/>
    <col min="15366" max="15366" width="13.140625" style="310" customWidth="1"/>
    <col min="15367" max="15367" width="14" style="310" customWidth="1"/>
    <col min="15368" max="15616" width="9.140625" style="310"/>
    <col min="15617" max="15617" width="5.28515625" style="310" customWidth="1"/>
    <col min="15618" max="15618" width="2.5703125" style="310" customWidth="1"/>
    <col min="15619" max="15619" width="20.85546875" style="310" customWidth="1"/>
    <col min="15620" max="15620" width="17.140625" style="310" customWidth="1"/>
    <col min="15621" max="15621" width="17.42578125" style="310" customWidth="1"/>
    <col min="15622" max="15622" width="13.140625" style="310" customWidth="1"/>
    <col min="15623" max="15623" width="14" style="310" customWidth="1"/>
    <col min="15624" max="15872" width="9.140625" style="310"/>
    <col min="15873" max="15873" width="5.28515625" style="310" customWidth="1"/>
    <col min="15874" max="15874" width="2.5703125" style="310" customWidth="1"/>
    <col min="15875" max="15875" width="20.85546875" style="310" customWidth="1"/>
    <col min="15876" max="15876" width="17.140625" style="310" customWidth="1"/>
    <col min="15877" max="15877" width="17.42578125" style="310" customWidth="1"/>
    <col min="15878" max="15878" width="13.140625" style="310" customWidth="1"/>
    <col min="15879" max="15879" width="14" style="310" customWidth="1"/>
    <col min="15880" max="16128" width="9.140625" style="310"/>
    <col min="16129" max="16129" width="5.28515625" style="310" customWidth="1"/>
    <col min="16130" max="16130" width="2.5703125" style="310" customWidth="1"/>
    <col min="16131" max="16131" width="20.85546875" style="310" customWidth="1"/>
    <col min="16132" max="16132" width="17.140625" style="310" customWidth="1"/>
    <col min="16133" max="16133" width="17.42578125" style="310" customWidth="1"/>
    <col min="16134" max="16134" width="13.140625" style="310" customWidth="1"/>
    <col min="16135" max="16135" width="14" style="310" customWidth="1"/>
    <col min="16136" max="16384" width="9.140625" style="310"/>
  </cols>
  <sheetData>
    <row r="1" spans="1:7" ht="15" customHeight="1" x14ac:dyDescent="0.25">
      <c r="A1" s="309" t="s">
        <v>361</v>
      </c>
      <c r="B1" s="309"/>
      <c r="C1" s="309"/>
      <c r="D1" s="309"/>
      <c r="E1" s="309"/>
      <c r="F1" s="309"/>
      <c r="G1" s="309"/>
    </row>
    <row r="2" spans="1:7" ht="7.5" customHeight="1" x14ac:dyDescent="0.25"/>
    <row r="3" spans="1:7" ht="12" customHeight="1" x14ac:dyDescent="0.25">
      <c r="A3" s="311" t="s">
        <v>362</v>
      </c>
      <c r="B3" s="311" t="s">
        <v>363</v>
      </c>
      <c r="C3" s="312"/>
      <c r="D3" s="313">
        <v>2016</v>
      </c>
      <c r="E3" s="313">
        <v>2016</v>
      </c>
      <c r="F3" s="314" t="s">
        <v>364</v>
      </c>
      <c r="G3" s="315"/>
    </row>
    <row r="4" spans="1:7" ht="33" customHeight="1" x14ac:dyDescent="0.25">
      <c r="A4" s="312"/>
      <c r="B4" s="312"/>
      <c r="C4" s="312"/>
      <c r="D4" s="316"/>
      <c r="E4" s="316"/>
      <c r="F4" s="317" t="s">
        <v>365</v>
      </c>
      <c r="G4" s="318" t="s">
        <v>366</v>
      </c>
    </row>
    <row r="5" spans="1:7" ht="12" customHeight="1" x14ac:dyDescent="0.25">
      <c r="A5" s="319">
        <v>1</v>
      </c>
      <c r="B5" s="320" t="s">
        <v>367</v>
      </c>
      <c r="C5" s="321"/>
      <c r="D5" s="322">
        <v>1063636.3640000001</v>
      </c>
      <c r="E5" s="322">
        <v>911000</v>
      </c>
      <c r="F5" s="323">
        <f>E5/D5*100</f>
        <v>85.649572620290741</v>
      </c>
      <c r="G5" s="322">
        <f>E5-D5</f>
        <v>-152636.36400000006</v>
      </c>
    </row>
    <row r="6" spans="1:7" ht="12" customHeight="1" x14ac:dyDescent="0.25">
      <c r="A6" s="324">
        <v>2</v>
      </c>
      <c r="B6" s="325" t="s">
        <v>368</v>
      </c>
      <c r="C6" s="326"/>
      <c r="D6" s="327">
        <v>931818.18200000003</v>
      </c>
      <c r="E6" s="327">
        <v>786000</v>
      </c>
      <c r="F6" s="323">
        <f t="shared" ref="F6:F39" si="0">E6/D6*100</f>
        <v>84.351219495736345</v>
      </c>
      <c r="G6" s="322">
        <f t="shared" ref="G6:G39" si="1">E6-D6</f>
        <v>-145818.18200000003</v>
      </c>
    </row>
    <row r="7" spans="1:7" ht="12" customHeight="1" x14ac:dyDescent="0.25">
      <c r="A7" s="324">
        <v>3</v>
      </c>
      <c r="B7" s="325" t="s">
        <v>369</v>
      </c>
      <c r="C7" s="326"/>
      <c r="D7" s="327">
        <v>827272.72699999996</v>
      </c>
      <c r="E7" s="327">
        <v>686000</v>
      </c>
      <c r="F7" s="323">
        <f t="shared" si="0"/>
        <v>82.923076950414213</v>
      </c>
      <c r="G7" s="322">
        <f t="shared" si="1"/>
        <v>-141272.72699999996</v>
      </c>
    </row>
    <row r="8" spans="1:7" ht="12" customHeight="1" x14ac:dyDescent="0.25">
      <c r="A8" s="324">
        <v>4</v>
      </c>
      <c r="B8" s="325" t="s">
        <v>370</v>
      </c>
      <c r="C8" s="326"/>
      <c r="D8" s="327">
        <v>559090.90899999999</v>
      </c>
      <c r="E8" s="327">
        <v>430500</v>
      </c>
      <c r="F8" s="323">
        <f t="shared" si="0"/>
        <v>77.000000012520331</v>
      </c>
      <c r="G8" s="322">
        <f t="shared" si="1"/>
        <v>-128590.90899999999</v>
      </c>
    </row>
    <row r="9" spans="1:7" ht="12" customHeight="1" x14ac:dyDescent="0.25">
      <c r="A9" s="324">
        <v>5</v>
      </c>
      <c r="B9" s="325" t="s">
        <v>371</v>
      </c>
      <c r="C9" s="326"/>
      <c r="D9" s="327">
        <v>554545.45499999996</v>
      </c>
      <c r="E9" s="327">
        <v>427000</v>
      </c>
      <c r="F9" s="323">
        <f t="shared" si="0"/>
        <v>76.99999993688526</v>
      </c>
      <c r="G9" s="322">
        <f t="shared" si="1"/>
        <v>-127545.45499999996</v>
      </c>
    </row>
    <row r="10" spans="1:7" ht="12" customHeight="1" x14ac:dyDescent="0.25">
      <c r="A10" s="324">
        <v>6</v>
      </c>
      <c r="B10" s="325" t="s">
        <v>372</v>
      </c>
      <c r="C10" s="326"/>
      <c r="D10" s="327">
        <v>245714.28599999999</v>
      </c>
      <c r="E10" s="327">
        <v>228000</v>
      </c>
      <c r="F10" s="323">
        <f t="shared" si="0"/>
        <v>92.790697566522454</v>
      </c>
      <c r="G10" s="322">
        <f t="shared" si="1"/>
        <v>-17714.285999999993</v>
      </c>
    </row>
    <row r="11" spans="1:7" ht="12" customHeight="1" x14ac:dyDescent="0.25">
      <c r="A11" s="324">
        <v>7</v>
      </c>
      <c r="B11" s="325" t="s">
        <v>373</v>
      </c>
      <c r="C11" s="326"/>
      <c r="D11" s="327">
        <v>245714.28599999999</v>
      </c>
      <c r="E11" s="327">
        <v>225000</v>
      </c>
      <c r="F11" s="323">
        <f t="shared" si="0"/>
        <v>91.569767335383986</v>
      </c>
      <c r="G11" s="322">
        <f t="shared" si="1"/>
        <v>-20714.285999999993</v>
      </c>
    </row>
    <row r="12" spans="1:7" ht="12" customHeight="1" x14ac:dyDescent="0.25">
      <c r="A12" s="324">
        <v>8</v>
      </c>
      <c r="B12" s="325" t="s">
        <v>374</v>
      </c>
      <c r="C12" s="326"/>
      <c r="D12" s="327">
        <v>694117.647</v>
      </c>
      <c r="E12" s="327">
        <v>723000</v>
      </c>
      <c r="F12" s="323">
        <f t="shared" si="0"/>
        <v>104.16101695797974</v>
      </c>
      <c r="G12" s="322">
        <f t="shared" si="1"/>
        <v>28882.353000000003</v>
      </c>
    </row>
    <row r="13" spans="1:7" ht="12" customHeight="1" x14ac:dyDescent="0.25">
      <c r="A13" s="324">
        <v>9</v>
      </c>
      <c r="B13" s="325" t="s">
        <v>375</v>
      </c>
      <c r="C13" s="326"/>
      <c r="D13" s="327">
        <v>578571.429</v>
      </c>
      <c r="E13" s="327">
        <v>590000</v>
      </c>
      <c r="F13" s="323">
        <f t="shared" si="0"/>
        <v>101.97530856643804</v>
      </c>
      <c r="G13" s="322">
        <f t="shared" si="1"/>
        <v>11428.570999999996</v>
      </c>
    </row>
    <row r="14" spans="1:7" ht="12" customHeight="1" x14ac:dyDescent="0.25">
      <c r="A14" s="324">
        <v>10</v>
      </c>
      <c r="B14" s="325" t="s">
        <v>376</v>
      </c>
      <c r="C14" s="326"/>
      <c r="D14" s="327">
        <v>552380.95200000005</v>
      </c>
      <c r="E14" s="327">
        <v>550000</v>
      </c>
      <c r="F14" s="323">
        <f t="shared" si="0"/>
        <v>99.568965585909623</v>
      </c>
      <c r="G14" s="322">
        <f t="shared" si="1"/>
        <v>-2380.9520000000484</v>
      </c>
    </row>
    <row r="15" spans="1:7" ht="12" customHeight="1" x14ac:dyDescent="0.25">
      <c r="A15" s="324">
        <v>11</v>
      </c>
      <c r="B15" s="325" t="s">
        <v>377</v>
      </c>
      <c r="C15" s="326"/>
      <c r="D15" s="327">
        <v>387142.85700000002</v>
      </c>
      <c r="E15" s="327">
        <v>395000</v>
      </c>
      <c r="F15" s="323">
        <f t="shared" si="0"/>
        <v>102.02952033285221</v>
      </c>
      <c r="G15" s="322">
        <f t="shared" si="1"/>
        <v>7857.1429999999818</v>
      </c>
    </row>
    <row r="16" spans="1:7" ht="12" customHeight="1" x14ac:dyDescent="0.25">
      <c r="A16" s="324">
        <v>12</v>
      </c>
      <c r="B16" s="325" t="s">
        <v>378</v>
      </c>
      <c r="C16" s="326"/>
      <c r="D16" s="327">
        <v>378571.429</v>
      </c>
      <c r="E16" s="327">
        <v>383000</v>
      </c>
      <c r="F16" s="323">
        <f t="shared" si="0"/>
        <v>101.16981120622286</v>
      </c>
      <c r="G16" s="322">
        <f t="shared" si="1"/>
        <v>4428.5709999999963</v>
      </c>
    </row>
    <row r="17" spans="1:7" ht="12" customHeight="1" x14ac:dyDescent="0.25">
      <c r="A17" s="324">
        <v>13</v>
      </c>
      <c r="B17" s="325" t="s">
        <v>379</v>
      </c>
      <c r="C17" s="326"/>
      <c r="D17" s="327">
        <v>184285.71400000001</v>
      </c>
      <c r="E17" s="327">
        <v>182000</v>
      </c>
      <c r="F17" s="323">
        <f t="shared" si="0"/>
        <v>98.759690075596424</v>
      </c>
      <c r="G17" s="322">
        <f t="shared" si="1"/>
        <v>-2285.7140000000072</v>
      </c>
    </row>
    <row r="18" spans="1:7" ht="12" customHeight="1" x14ac:dyDescent="0.25">
      <c r="A18" s="324">
        <v>14</v>
      </c>
      <c r="B18" s="325" t="s">
        <v>380</v>
      </c>
      <c r="C18" s="326"/>
      <c r="D18" s="327">
        <v>187857.14300000001</v>
      </c>
      <c r="E18" s="327">
        <v>180000</v>
      </c>
      <c r="F18" s="323">
        <f t="shared" si="0"/>
        <v>95.817490421431557</v>
      </c>
      <c r="G18" s="322">
        <f t="shared" si="1"/>
        <v>-7857.1430000000109</v>
      </c>
    </row>
    <row r="19" spans="1:7" ht="12" customHeight="1" x14ac:dyDescent="0.25">
      <c r="A19" s="324">
        <v>15</v>
      </c>
      <c r="B19" s="325" t="s">
        <v>381</v>
      </c>
      <c r="C19" s="326"/>
      <c r="D19" s="327">
        <v>715000</v>
      </c>
      <c r="E19" s="327">
        <v>735000</v>
      </c>
      <c r="F19" s="323">
        <f t="shared" si="0"/>
        <v>102.79720279720279</v>
      </c>
      <c r="G19" s="322">
        <f t="shared" si="1"/>
        <v>20000</v>
      </c>
    </row>
    <row r="20" spans="1:7" ht="12" customHeight="1" x14ac:dyDescent="0.25">
      <c r="A20" s="324">
        <v>16</v>
      </c>
      <c r="B20" s="325" t="s">
        <v>382</v>
      </c>
      <c r="C20" s="326"/>
      <c r="D20" s="327">
        <v>714285.71400000004</v>
      </c>
      <c r="E20" s="327">
        <v>678000</v>
      </c>
      <c r="F20" s="323">
        <f t="shared" si="0"/>
        <v>94.920000037967995</v>
      </c>
      <c r="G20" s="322">
        <f t="shared" si="1"/>
        <v>-36285.714000000036</v>
      </c>
    </row>
    <row r="21" spans="1:7" ht="12" customHeight="1" x14ac:dyDescent="0.25">
      <c r="A21" s="324">
        <v>17</v>
      </c>
      <c r="B21" s="325" t="s">
        <v>383</v>
      </c>
      <c r="C21" s="326"/>
      <c r="D21" s="327">
        <v>549047.61899999995</v>
      </c>
      <c r="E21" s="327">
        <v>562000</v>
      </c>
      <c r="F21" s="323">
        <f t="shared" si="0"/>
        <v>102.35906332197391</v>
      </c>
      <c r="G21" s="322">
        <f t="shared" si="1"/>
        <v>12952.381000000052</v>
      </c>
    </row>
    <row r="22" spans="1:7" ht="12" customHeight="1" x14ac:dyDescent="0.25">
      <c r="A22" s="324">
        <v>18</v>
      </c>
      <c r="B22" s="325" t="s">
        <v>384</v>
      </c>
      <c r="C22" s="326"/>
      <c r="D22" s="327">
        <v>360000</v>
      </c>
      <c r="E22" s="327">
        <v>385500</v>
      </c>
      <c r="F22" s="323">
        <f t="shared" si="0"/>
        <v>107.08333333333333</v>
      </c>
      <c r="G22" s="322">
        <f t="shared" si="1"/>
        <v>25500</v>
      </c>
    </row>
    <row r="23" spans="1:7" ht="12" customHeight="1" x14ac:dyDescent="0.25">
      <c r="A23" s="324">
        <v>19</v>
      </c>
      <c r="B23" s="325" t="s">
        <v>385</v>
      </c>
      <c r="C23" s="326"/>
      <c r="D23" s="327">
        <v>350000</v>
      </c>
      <c r="E23" s="327">
        <v>370000</v>
      </c>
      <c r="F23" s="323">
        <f t="shared" si="0"/>
        <v>105.71428571428572</v>
      </c>
      <c r="G23" s="322">
        <f t="shared" si="1"/>
        <v>20000</v>
      </c>
    </row>
    <row r="24" spans="1:7" ht="12" customHeight="1" x14ac:dyDescent="0.25">
      <c r="A24" s="324">
        <v>20</v>
      </c>
      <c r="B24" s="325" t="s">
        <v>386</v>
      </c>
      <c r="C24" s="326"/>
      <c r="D24" s="327">
        <v>145333.33300000001</v>
      </c>
      <c r="E24" s="327">
        <v>141000</v>
      </c>
      <c r="F24" s="323">
        <f t="shared" si="0"/>
        <v>97.018348846372348</v>
      </c>
      <c r="G24" s="322">
        <f t="shared" si="1"/>
        <v>-4333.3330000000133</v>
      </c>
    </row>
    <row r="25" spans="1:7" ht="12" customHeight="1" x14ac:dyDescent="0.25">
      <c r="A25" s="324">
        <v>21</v>
      </c>
      <c r="B25" s="325" t="s">
        <v>387</v>
      </c>
      <c r="C25" s="326"/>
      <c r="D25" s="327">
        <v>145333.33300000001</v>
      </c>
      <c r="E25" s="327">
        <v>141000</v>
      </c>
      <c r="F25" s="323">
        <f t="shared" si="0"/>
        <v>97.018348846372348</v>
      </c>
      <c r="G25" s="322">
        <f t="shared" si="1"/>
        <v>-4333.3330000000133</v>
      </c>
    </row>
    <row r="26" spans="1:7" ht="12" customHeight="1" x14ac:dyDescent="0.25">
      <c r="A26" s="324">
        <v>22</v>
      </c>
      <c r="B26" s="325" t="s">
        <v>388</v>
      </c>
      <c r="C26" s="326"/>
      <c r="D26" s="327">
        <v>112210.526</v>
      </c>
      <c r="E26" s="327">
        <v>113000</v>
      </c>
      <c r="F26" s="323">
        <f t="shared" si="0"/>
        <v>100.70356501136088</v>
      </c>
      <c r="G26" s="322">
        <f t="shared" si="1"/>
        <v>789.47400000000198</v>
      </c>
    </row>
    <row r="27" spans="1:7" ht="12" customHeight="1" x14ac:dyDescent="0.25">
      <c r="A27" s="324">
        <v>23</v>
      </c>
      <c r="B27" s="325" t="s">
        <v>389</v>
      </c>
      <c r="C27" s="326"/>
      <c r="D27" s="327">
        <v>90000</v>
      </c>
      <c r="E27" s="327">
        <v>93000</v>
      </c>
      <c r="F27" s="323">
        <f t="shared" si="0"/>
        <v>103.33333333333334</v>
      </c>
      <c r="G27" s="322">
        <f t="shared" si="1"/>
        <v>3000</v>
      </c>
    </row>
    <row r="28" spans="1:7" ht="12" customHeight="1" x14ac:dyDescent="0.25">
      <c r="A28" s="324">
        <v>24</v>
      </c>
      <c r="B28" s="325" t="s">
        <v>390</v>
      </c>
      <c r="C28" s="326"/>
      <c r="D28" s="327">
        <v>67454.544999999998</v>
      </c>
      <c r="E28" s="327">
        <v>70000</v>
      </c>
      <c r="F28" s="323">
        <f t="shared" si="0"/>
        <v>103.77358560494329</v>
      </c>
      <c r="G28" s="322">
        <f t="shared" si="1"/>
        <v>2545.4550000000017</v>
      </c>
    </row>
    <row r="29" spans="1:7" ht="12" customHeight="1" x14ac:dyDescent="0.25">
      <c r="A29" s="324">
        <v>25</v>
      </c>
      <c r="B29" s="325" t="s">
        <v>391</v>
      </c>
      <c r="C29" s="326"/>
      <c r="D29" s="327">
        <v>46619.048000000003</v>
      </c>
      <c r="E29" s="327">
        <v>45500</v>
      </c>
      <c r="F29" s="323">
        <f t="shared" si="0"/>
        <v>97.599590622270966</v>
      </c>
      <c r="G29" s="322">
        <f t="shared" si="1"/>
        <v>-1119.0480000000025</v>
      </c>
    </row>
    <row r="30" spans="1:7" ht="12" customHeight="1" x14ac:dyDescent="0.25">
      <c r="A30" s="324">
        <v>26</v>
      </c>
      <c r="B30" s="325" t="s">
        <v>392</v>
      </c>
      <c r="C30" s="326"/>
      <c r="D30" s="327">
        <v>46095.237999999998</v>
      </c>
      <c r="E30" s="327">
        <v>45000</v>
      </c>
      <c r="F30" s="323">
        <f t="shared" si="0"/>
        <v>97.623967143851175</v>
      </c>
      <c r="G30" s="322">
        <f t="shared" si="1"/>
        <v>-1095.2379999999976</v>
      </c>
    </row>
    <row r="31" spans="1:7" ht="12" customHeight="1" x14ac:dyDescent="0.25">
      <c r="A31" s="324">
        <v>27</v>
      </c>
      <c r="B31" s="325" t="s">
        <v>393</v>
      </c>
      <c r="C31" s="326"/>
      <c r="D31" s="327">
        <v>26615.384999999998</v>
      </c>
      <c r="E31" s="327">
        <v>25000</v>
      </c>
      <c r="F31" s="323">
        <f t="shared" si="0"/>
        <v>93.930634480771175</v>
      </c>
      <c r="G31" s="322">
        <f t="shared" si="1"/>
        <v>-1615.3849999999984</v>
      </c>
    </row>
    <row r="32" spans="1:7" ht="12" customHeight="1" x14ac:dyDescent="0.25">
      <c r="A32" s="324">
        <v>28</v>
      </c>
      <c r="B32" s="325" t="s">
        <v>394</v>
      </c>
      <c r="C32" s="326"/>
      <c r="D32" s="327">
        <v>26153.846000000001</v>
      </c>
      <c r="E32" s="327">
        <v>25000</v>
      </c>
      <c r="F32" s="323">
        <f t="shared" si="0"/>
        <v>95.588235856401383</v>
      </c>
      <c r="G32" s="322">
        <f t="shared" si="1"/>
        <v>-1153.8460000000014</v>
      </c>
    </row>
    <row r="33" spans="1:9" ht="12" customHeight="1" x14ac:dyDescent="0.25">
      <c r="A33" s="324">
        <v>29</v>
      </c>
      <c r="B33" s="325" t="s">
        <v>395</v>
      </c>
      <c r="C33" s="326"/>
      <c r="D33" s="327">
        <v>89650</v>
      </c>
      <c r="E33" s="327">
        <v>93000</v>
      </c>
      <c r="F33" s="323">
        <f t="shared" si="0"/>
        <v>103.73675404350251</v>
      </c>
      <c r="G33" s="322">
        <f t="shared" si="1"/>
        <v>3350</v>
      </c>
    </row>
    <row r="34" spans="1:9" ht="12" customHeight="1" x14ac:dyDescent="0.25">
      <c r="A34" s="324">
        <v>30</v>
      </c>
      <c r="B34" s="325" t="s">
        <v>396</v>
      </c>
      <c r="C34" s="326"/>
      <c r="D34" s="327">
        <v>69590.909</v>
      </c>
      <c r="E34" s="327">
        <v>72000</v>
      </c>
      <c r="F34" s="323">
        <f t="shared" si="0"/>
        <v>103.46178981510359</v>
      </c>
      <c r="G34" s="322">
        <f t="shared" si="1"/>
        <v>2409.0910000000003</v>
      </c>
    </row>
    <row r="35" spans="1:9" ht="12" customHeight="1" x14ac:dyDescent="0.25">
      <c r="A35" s="324">
        <v>31</v>
      </c>
      <c r="B35" s="325" t="s">
        <v>397</v>
      </c>
      <c r="C35" s="326"/>
      <c r="D35" s="327">
        <v>53238.095000000001</v>
      </c>
      <c r="E35" s="327">
        <v>54000</v>
      </c>
      <c r="F35" s="323">
        <f t="shared" si="0"/>
        <v>101.43112746614995</v>
      </c>
      <c r="G35" s="322">
        <f t="shared" si="1"/>
        <v>761.90499999999884</v>
      </c>
    </row>
    <row r="36" spans="1:9" ht="12" customHeight="1" x14ac:dyDescent="0.25">
      <c r="A36" s="324">
        <v>32</v>
      </c>
      <c r="B36" s="325" t="s">
        <v>398</v>
      </c>
      <c r="C36" s="326"/>
      <c r="D36" s="327">
        <v>33333.332999999999</v>
      </c>
      <c r="E36" s="327">
        <v>32000</v>
      </c>
      <c r="F36" s="323">
        <f t="shared" si="0"/>
        <v>96.000000960000008</v>
      </c>
      <c r="G36" s="322">
        <f t="shared" si="1"/>
        <v>-1333.3329999999987</v>
      </c>
    </row>
    <row r="37" spans="1:9" ht="12" customHeight="1" x14ac:dyDescent="0.25">
      <c r="A37" s="324">
        <v>33</v>
      </c>
      <c r="B37" s="325" t="s">
        <v>399</v>
      </c>
      <c r="C37" s="326"/>
      <c r="D37" s="327">
        <v>32619.047999999999</v>
      </c>
      <c r="E37" s="327">
        <v>31000</v>
      </c>
      <c r="F37" s="323">
        <f t="shared" si="0"/>
        <v>95.036495240449696</v>
      </c>
      <c r="G37" s="322">
        <f t="shared" si="1"/>
        <v>-1619.0479999999989</v>
      </c>
    </row>
    <row r="38" spans="1:9" ht="12" customHeight="1" x14ac:dyDescent="0.25">
      <c r="A38" s="324">
        <v>34</v>
      </c>
      <c r="B38" s="325" t="s">
        <v>400</v>
      </c>
      <c r="C38" s="326"/>
      <c r="D38" s="327">
        <v>18333.332999999999</v>
      </c>
      <c r="E38" s="327">
        <v>18200</v>
      </c>
      <c r="F38" s="323">
        <f t="shared" si="0"/>
        <v>99.272729077685995</v>
      </c>
      <c r="G38" s="322">
        <f t="shared" si="1"/>
        <v>-133.33299999999872</v>
      </c>
    </row>
    <row r="39" spans="1:9" ht="12" customHeight="1" x14ac:dyDescent="0.25">
      <c r="A39" s="324">
        <v>35</v>
      </c>
      <c r="B39" s="325" t="s">
        <v>401</v>
      </c>
      <c r="C39" s="326"/>
      <c r="D39" s="327">
        <v>18333.332999999999</v>
      </c>
      <c r="E39" s="327">
        <v>18200</v>
      </c>
      <c r="F39" s="323">
        <f t="shared" si="0"/>
        <v>99.272729077685995</v>
      </c>
      <c r="G39" s="322">
        <f t="shared" si="1"/>
        <v>-133.33299999999872</v>
      </c>
    </row>
    <row r="42" spans="1:9" s="1" customFormat="1" ht="15" customHeight="1" x14ac:dyDescent="0.2">
      <c r="A42" s="309" t="s">
        <v>402</v>
      </c>
      <c r="B42" s="309"/>
      <c r="C42" s="309"/>
      <c r="D42" s="309"/>
      <c r="E42" s="309"/>
      <c r="F42" s="309"/>
      <c r="G42" s="309"/>
    </row>
    <row r="43" spans="1:9" s="1" customFormat="1" x14ac:dyDescent="0.2"/>
    <row r="44" spans="1:9" s="1" customFormat="1" ht="17.25" customHeight="1" x14ac:dyDescent="0.2">
      <c r="A44" s="311" t="s">
        <v>362</v>
      </c>
      <c r="B44" s="311" t="s">
        <v>363</v>
      </c>
      <c r="C44" s="312"/>
      <c r="D44" s="328">
        <v>2016</v>
      </c>
      <c r="E44" s="328">
        <v>2017</v>
      </c>
      <c r="F44" s="314" t="s">
        <v>364</v>
      </c>
      <c r="G44" s="315"/>
    </row>
    <row r="45" spans="1:9" s="1" customFormat="1" ht="30" customHeight="1" x14ac:dyDescent="0.2">
      <c r="A45" s="312"/>
      <c r="B45" s="312"/>
      <c r="C45" s="312"/>
      <c r="D45" s="329"/>
      <c r="E45" s="329"/>
      <c r="F45" s="317" t="s">
        <v>365</v>
      </c>
      <c r="G45" s="318" t="s">
        <v>366</v>
      </c>
    </row>
    <row r="46" spans="1:9" s="1" customFormat="1" ht="12.75" customHeight="1" x14ac:dyDescent="0.2">
      <c r="A46" s="330">
        <v>1</v>
      </c>
      <c r="B46" s="331" t="s">
        <v>403</v>
      </c>
      <c r="C46" s="332"/>
      <c r="D46" s="322">
        <v>2000</v>
      </c>
      <c r="E46" s="322">
        <v>2000</v>
      </c>
      <c r="F46" s="323">
        <f>E46/D46*100</f>
        <v>100</v>
      </c>
      <c r="G46" s="322">
        <f t="shared" ref="G46:G55" si="2">E46-D46</f>
        <v>0</v>
      </c>
      <c r="I46" s="333"/>
    </row>
    <row r="47" spans="1:9" s="1" customFormat="1" ht="12.75" customHeight="1" x14ac:dyDescent="0.2">
      <c r="A47" s="330">
        <v>2</v>
      </c>
      <c r="B47" s="331" t="s">
        <v>404</v>
      </c>
      <c r="C47" s="332"/>
      <c r="D47" s="322">
        <v>50000</v>
      </c>
      <c r="E47" s="322">
        <v>90000</v>
      </c>
      <c r="F47" s="323">
        <f t="shared" ref="F47:F55" si="3">E47/D47*100</f>
        <v>180</v>
      </c>
      <c r="G47" s="327">
        <f t="shared" si="2"/>
        <v>40000</v>
      </c>
      <c r="I47" s="333"/>
    </row>
    <row r="48" spans="1:9" s="1" customFormat="1" ht="12.75" customHeight="1" x14ac:dyDescent="0.2">
      <c r="A48" s="330">
        <v>3</v>
      </c>
      <c r="B48" s="331" t="s">
        <v>405</v>
      </c>
      <c r="C48" s="332"/>
      <c r="D48" s="322">
        <v>50000</v>
      </c>
      <c r="E48" s="322">
        <v>90000</v>
      </c>
      <c r="F48" s="323">
        <f t="shared" si="3"/>
        <v>180</v>
      </c>
      <c r="G48" s="327">
        <f t="shared" si="2"/>
        <v>40000</v>
      </c>
      <c r="I48" s="333"/>
    </row>
    <row r="49" spans="1:9" s="1" customFormat="1" ht="12.75" customHeight="1" x14ac:dyDescent="0.2">
      <c r="A49" s="330">
        <v>4</v>
      </c>
      <c r="B49" s="331" t="s">
        <v>406</v>
      </c>
      <c r="C49" s="332"/>
      <c r="D49" s="322"/>
      <c r="E49" s="322">
        <v>6000</v>
      </c>
      <c r="F49" s="323">
        <v>0</v>
      </c>
      <c r="G49" s="327">
        <f t="shared" si="2"/>
        <v>6000</v>
      </c>
      <c r="I49" s="333"/>
    </row>
    <row r="50" spans="1:9" s="1" customFormat="1" ht="12.75" customHeight="1" x14ac:dyDescent="0.2">
      <c r="A50" s="330">
        <v>5</v>
      </c>
      <c r="B50" s="331" t="s">
        <v>407</v>
      </c>
      <c r="C50" s="332"/>
      <c r="D50" s="322"/>
      <c r="E50" s="322">
        <v>8000</v>
      </c>
      <c r="F50" s="323">
        <v>0</v>
      </c>
      <c r="G50" s="327">
        <f t="shared" si="2"/>
        <v>8000</v>
      </c>
      <c r="I50" s="333"/>
    </row>
    <row r="51" spans="1:9" s="1" customFormat="1" ht="12.75" customHeight="1" x14ac:dyDescent="0.2">
      <c r="A51" s="330">
        <v>6</v>
      </c>
      <c r="B51" s="331" t="s">
        <v>408</v>
      </c>
      <c r="C51" s="332"/>
      <c r="D51" s="322">
        <v>20000</v>
      </c>
      <c r="E51" s="322">
        <v>20000</v>
      </c>
      <c r="F51" s="323">
        <f t="shared" si="3"/>
        <v>100</v>
      </c>
      <c r="G51" s="327">
        <f t="shared" si="2"/>
        <v>0</v>
      </c>
      <c r="I51" s="333"/>
    </row>
    <row r="52" spans="1:9" s="1" customFormat="1" ht="12.75" customHeight="1" x14ac:dyDescent="0.2">
      <c r="A52" s="330">
        <v>7</v>
      </c>
      <c r="B52" s="331" t="s">
        <v>409</v>
      </c>
      <c r="C52" s="332"/>
      <c r="D52" s="322">
        <v>10000</v>
      </c>
      <c r="E52" s="322">
        <v>20000</v>
      </c>
      <c r="F52" s="323">
        <f t="shared" si="3"/>
        <v>200</v>
      </c>
      <c r="G52" s="327">
        <f t="shared" si="2"/>
        <v>10000</v>
      </c>
      <c r="I52" s="333"/>
    </row>
    <row r="53" spans="1:9" s="1" customFormat="1" ht="12.75" customHeight="1" x14ac:dyDescent="0.2">
      <c r="A53" s="330">
        <v>8</v>
      </c>
      <c r="B53" s="331" t="s">
        <v>410</v>
      </c>
      <c r="C53" s="332"/>
      <c r="D53" s="322">
        <v>25000</v>
      </c>
      <c r="E53" s="322">
        <v>25000</v>
      </c>
      <c r="F53" s="323">
        <f t="shared" si="3"/>
        <v>100</v>
      </c>
      <c r="G53" s="327">
        <f t="shared" si="2"/>
        <v>0</v>
      </c>
      <c r="I53" s="333"/>
    </row>
    <row r="54" spans="1:9" s="1" customFormat="1" ht="12.75" customHeight="1" x14ac:dyDescent="0.2">
      <c r="A54" s="330">
        <v>9</v>
      </c>
      <c r="B54" s="331" t="s">
        <v>411</v>
      </c>
      <c r="C54" s="332"/>
      <c r="D54" s="322"/>
      <c r="E54" s="322">
        <v>500</v>
      </c>
      <c r="F54" s="323">
        <v>0</v>
      </c>
      <c r="G54" s="327">
        <f t="shared" si="2"/>
        <v>500</v>
      </c>
      <c r="I54" s="333"/>
    </row>
    <row r="55" spans="1:9" s="1" customFormat="1" ht="12.75" customHeight="1" x14ac:dyDescent="0.2">
      <c r="A55" s="330">
        <v>10</v>
      </c>
      <c r="B55" s="331" t="s">
        <v>412</v>
      </c>
      <c r="C55" s="332"/>
      <c r="D55" s="322">
        <v>10000</v>
      </c>
      <c r="E55" s="322">
        <v>25000</v>
      </c>
      <c r="F55" s="323">
        <f t="shared" si="3"/>
        <v>250</v>
      </c>
      <c r="G55" s="327">
        <f t="shared" si="2"/>
        <v>15000</v>
      </c>
      <c r="I55" s="333"/>
    </row>
  </sheetData>
  <mergeCells count="57"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  <mergeCell ref="A44:A45"/>
    <mergeCell ref="B44:C45"/>
    <mergeCell ref="D44:D45"/>
    <mergeCell ref="E44:E45"/>
    <mergeCell ref="F44:G44"/>
    <mergeCell ref="B46:C46"/>
    <mergeCell ref="B35:C35"/>
    <mergeCell ref="B36:C36"/>
    <mergeCell ref="B37:C37"/>
    <mergeCell ref="B38:C38"/>
    <mergeCell ref="B39:C39"/>
    <mergeCell ref="A42:G4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G1"/>
    <mergeCell ref="A3:A4"/>
    <mergeCell ref="B3:C4"/>
    <mergeCell ref="D3:D4"/>
    <mergeCell ref="E3:E4"/>
    <mergeCell ref="F3:G3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opLeftCell="A10" workbookViewId="0">
      <selection activeCell="I25" sqref="I25"/>
    </sheetView>
  </sheetViews>
  <sheetFormatPr defaultRowHeight="15" x14ac:dyDescent="0.25"/>
  <sheetData>
    <row r="3" spans="1:8" x14ac:dyDescent="0.25">
      <c r="A3" s="334" t="s">
        <v>413</v>
      </c>
      <c r="B3" s="334"/>
      <c r="C3" s="334"/>
      <c r="D3" s="334"/>
      <c r="E3" s="334"/>
      <c r="F3" s="334"/>
      <c r="G3" s="334"/>
      <c r="H3" s="334"/>
    </row>
    <row r="4" spans="1:8" x14ac:dyDescent="0.25">
      <c r="A4" s="249"/>
      <c r="B4" s="249"/>
      <c r="C4" s="249"/>
      <c r="D4" s="249"/>
      <c r="E4" s="249"/>
      <c r="F4" s="249"/>
      <c r="G4" s="249"/>
      <c r="H4" s="249"/>
    </row>
    <row r="5" spans="1:8" x14ac:dyDescent="0.25">
      <c r="A5" s="335"/>
      <c r="B5" s="335"/>
      <c r="C5" s="335" t="s">
        <v>414</v>
      </c>
      <c r="D5" s="335"/>
      <c r="E5" s="335"/>
      <c r="F5" s="335"/>
      <c r="G5" s="335"/>
      <c r="H5" s="336" t="s">
        <v>415</v>
      </c>
    </row>
    <row r="6" spans="1:8" x14ac:dyDescent="0.25">
      <c r="A6" s="335"/>
      <c r="B6" s="335"/>
      <c r="C6" s="337">
        <v>2014</v>
      </c>
      <c r="D6" s="337">
        <v>2015</v>
      </c>
      <c r="E6" s="337">
        <v>2016</v>
      </c>
      <c r="F6" s="337" t="s">
        <v>335</v>
      </c>
      <c r="G6" s="337">
        <v>2017</v>
      </c>
      <c r="H6" s="336"/>
    </row>
    <row r="7" spans="1:8" x14ac:dyDescent="0.25">
      <c r="A7" s="258"/>
      <c r="B7" s="338"/>
      <c r="C7" s="338"/>
      <c r="D7" s="338"/>
      <c r="E7" s="338"/>
      <c r="F7" s="338"/>
      <c r="G7" s="338"/>
      <c r="H7" s="339"/>
    </row>
    <row r="8" spans="1:8" x14ac:dyDescent="0.25">
      <c r="A8" s="258"/>
      <c r="B8" s="258" t="s">
        <v>416</v>
      </c>
      <c r="C8" s="339"/>
      <c r="D8" s="339"/>
      <c r="E8" s="339"/>
      <c r="F8" s="339"/>
      <c r="G8" s="339"/>
      <c r="H8" s="339"/>
    </row>
    <row r="9" spans="1:8" x14ac:dyDescent="0.25">
      <c r="A9" s="340"/>
      <c r="B9" s="340" t="s">
        <v>144</v>
      </c>
      <c r="C9" s="341">
        <v>220.3</v>
      </c>
      <c r="D9" s="341">
        <v>276.89999999999998</v>
      </c>
      <c r="E9" s="341">
        <v>299.39999999999998</v>
      </c>
      <c r="F9" s="342">
        <f>(C9+D9+E9)/3</f>
        <v>265.5333333333333</v>
      </c>
      <c r="G9" s="341">
        <v>185.9</v>
      </c>
      <c r="H9" s="342">
        <f t="shared" ref="H9:H14" si="0">G9-F9</f>
        <v>-79.633333333333297</v>
      </c>
    </row>
    <row r="10" spans="1:8" x14ac:dyDescent="0.25">
      <c r="A10" s="249" t="s">
        <v>338</v>
      </c>
      <c r="B10" s="249" t="s">
        <v>417</v>
      </c>
      <c r="C10" s="343">
        <v>0.03</v>
      </c>
      <c r="D10" s="343">
        <v>3.2000000000000001E-2</v>
      </c>
      <c r="E10" s="343">
        <v>0.01</v>
      </c>
      <c r="F10" s="344">
        <f>(E10+C10+D10)/3</f>
        <v>2.4000000000000004E-2</v>
      </c>
      <c r="G10" s="343">
        <v>0.02</v>
      </c>
      <c r="H10" s="344">
        <f t="shared" si="0"/>
        <v>-4.0000000000000036E-3</v>
      </c>
    </row>
    <row r="11" spans="1:8" x14ac:dyDescent="0.25">
      <c r="A11" s="249" t="s">
        <v>338</v>
      </c>
      <c r="B11" s="249" t="s">
        <v>418</v>
      </c>
      <c r="C11" s="345">
        <v>0.4</v>
      </c>
      <c r="D11" s="345">
        <v>5</v>
      </c>
      <c r="E11" s="345">
        <v>0.4</v>
      </c>
      <c r="F11" s="344">
        <f>(E11+C11+D11)/3</f>
        <v>1.9333333333333333</v>
      </c>
      <c r="G11" s="345">
        <v>0.6</v>
      </c>
      <c r="H11" s="344">
        <f t="shared" si="0"/>
        <v>-1.3333333333333335</v>
      </c>
    </row>
    <row r="12" spans="1:8" x14ac:dyDescent="0.25">
      <c r="A12" s="249" t="s">
        <v>341</v>
      </c>
      <c r="B12" s="249" t="s">
        <v>419</v>
      </c>
      <c r="C12" s="345">
        <v>2.8</v>
      </c>
      <c r="D12" s="345">
        <v>6.8</v>
      </c>
      <c r="E12" s="345">
        <v>5</v>
      </c>
      <c r="F12" s="344">
        <f>(E12+C12+D12)/3</f>
        <v>4.8666666666666663</v>
      </c>
      <c r="G12" s="345">
        <v>4.9000000000000004</v>
      </c>
      <c r="H12" s="344">
        <f t="shared" si="0"/>
        <v>3.3333333333334103E-2</v>
      </c>
    </row>
    <row r="13" spans="1:8" x14ac:dyDescent="0.25">
      <c r="A13" s="249" t="s">
        <v>343</v>
      </c>
      <c r="B13" s="249" t="s">
        <v>420</v>
      </c>
      <c r="C13" s="345">
        <v>136.69999999999999</v>
      </c>
      <c r="D13" s="345">
        <v>169.4</v>
      </c>
      <c r="E13" s="345">
        <v>179.2</v>
      </c>
      <c r="F13" s="344">
        <f>(E13+C13+D13)/3</f>
        <v>161.76666666666665</v>
      </c>
      <c r="G13" s="345">
        <v>110.3</v>
      </c>
      <c r="H13" s="344">
        <f t="shared" si="0"/>
        <v>-51.466666666666654</v>
      </c>
    </row>
    <row r="14" spans="1:8" x14ac:dyDescent="0.25">
      <c r="A14" s="249" t="s">
        <v>343</v>
      </c>
      <c r="B14" s="249" t="s">
        <v>421</v>
      </c>
      <c r="C14" s="345">
        <v>80.3</v>
      </c>
      <c r="D14" s="345">
        <v>100.2</v>
      </c>
      <c r="E14" s="345">
        <v>114.7</v>
      </c>
      <c r="F14" s="344">
        <f>(E14+C14+D14)/3</f>
        <v>98.399999999999991</v>
      </c>
      <c r="G14" s="345">
        <v>69.900000000000006</v>
      </c>
      <c r="H14" s="344">
        <f t="shared" si="0"/>
        <v>-28.499999999999986</v>
      </c>
    </row>
    <row r="15" spans="1:8" x14ac:dyDescent="0.25">
      <c r="A15" s="249" t="s">
        <v>346</v>
      </c>
      <c r="B15" s="249"/>
      <c r="C15" s="346"/>
      <c r="D15" s="346"/>
      <c r="E15" s="346"/>
      <c r="F15" s="346"/>
      <c r="G15" s="346"/>
      <c r="H15" s="346"/>
    </row>
    <row r="16" spans="1:8" x14ac:dyDescent="0.25">
      <c r="A16" s="249"/>
      <c r="B16" s="347" t="s">
        <v>422</v>
      </c>
      <c r="C16" s="347"/>
      <c r="D16" s="347"/>
      <c r="E16" s="347"/>
      <c r="F16" s="347"/>
      <c r="G16" s="347"/>
      <c r="H16" s="347"/>
    </row>
    <row r="17" spans="1:8" x14ac:dyDescent="0.25">
      <c r="A17" s="348"/>
      <c r="B17" s="348" t="s">
        <v>144</v>
      </c>
      <c r="C17" s="349">
        <v>4.2</v>
      </c>
      <c r="D17" s="349">
        <v>3.3</v>
      </c>
      <c r="E17" s="349">
        <v>2.1</v>
      </c>
      <c r="F17" s="350">
        <f t="shared" ref="F17:F22" si="1">SUM(E17+C17+D17)/3</f>
        <v>3.2000000000000006</v>
      </c>
      <c r="G17" s="349">
        <v>6.4</v>
      </c>
      <c r="H17" s="350">
        <f>G17-F17</f>
        <v>3.1999999999999997</v>
      </c>
    </row>
    <row r="18" spans="1:8" x14ac:dyDescent="0.25">
      <c r="A18" s="249"/>
      <c r="B18" s="249" t="s">
        <v>417</v>
      </c>
      <c r="C18" s="351"/>
      <c r="D18" s="351"/>
      <c r="E18" s="351"/>
      <c r="F18" s="344">
        <f t="shared" si="1"/>
        <v>0</v>
      </c>
      <c r="G18" s="351">
        <v>0</v>
      </c>
      <c r="H18" s="344">
        <f>E18-F18</f>
        <v>0</v>
      </c>
    </row>
    <row r="19" spans="1:8" x14ac:dyDescent="0.25">
      <c r="A19" s="249"/>
      <c r="B19" s="249" t="s">
        <v>418</v>
      </c>
      <c r="C19" s="351">
        <v>0.02</v>
      </c>
      <c r="D19" s="351">
        <v>0.02</v>
      </c>
      <c r="E19" s="351">
        <v>7.0000000000000007E-2</v>
      </c>
      <c r="F19" s="352">
        <f t="shared" si="1"/>
        <v>3.6666666666666674E-2</v>
      </c>
      <c r="G19" s="351">
        <v>0.02</v>
      </c>
      <c r="H19" s="352">
        <f>E19-F19</f>
        <v>3.3333333333333333E-2</v>
      </c>
    </row>
    <row r="20" spans="1:8" x14ac:dyDescent="0.25">
      <c r="A20" s="249"/>
      <c r="B20" s="249" t="s">
        <v>419</v>
      </c>
      <c r="C20" s="351">
        <v>0.06</v>
      </c>
      <c r="D20" s="351">
        <v>0.1</v>
      </c>
      <c r="E20" s="351">
        <v>0.05</v>
      </c>
      <c r="F20" s="344">
        <f t="shared" si="1"/>
        <v>7.0000000000000007E-2</v>
      </c>
      <c r="G20" s="351">
        <v>0.2</v>
      </c>
      <c r="H20" s="344">
        <f>E20-F20</f>
        <v>-2.0000000000000004E-2</v>
      </c>
    </row>
    <row r="21" spans="1:8" x14ac:dyDescent="0.25">
      <c r="A21" s="249"/>
      <c r="B21" s="249" t="s">
        <v>420</v>
      </c>
      <c r="C21" s="345">
        <v>2</v>
      </c>
      <c r="D21" s="345">
        <v>1.1000000000000001</v>
      </c>
      <c r="E21" s="345">
        <v>1</v>
      </c>
      <c r="F21" s="344">
        <f t="shared" si="1"/>
        <v>1.3666666666666665</v>
      </c>
      <c r="G21" s="345">
        <v>3.3</v>
      </c>
      <c r="H21" s="344">
        <f>G21-F21</f>
        <v>1.9333333333333333</v>
      </c>
    </row>
    <row r="22" spans="1:8" x14ac:dyDescent="0.25">
      <c r="A22" s="249"/>
      <c r="B22" s="249" t="s">
        <v>421</v>
      </c>
      <c r="C22" s="351">
        <v>2.2000000000000002</v>
      </c>
      <c r="D22" s="353">
        <v>2</v>
      </c>
      <c r="E22" s="353">
        <v>1</v>
      </c>
      <c r="F22" s="344">
        <f t="shared" si="1"/>
        <v>1.7333333333333334</v>
      </c>
      <c r="G22" s="353">
        <v>2.9</v>
      </c>
      <c r="H22" s="344">
        <f>G22-F22</f>
        <v>1.1666666666666665</v>
      </c>
    </row>
    <row r="23" spans="1:8" x14ac:dyDescent="0.25">
      <c r="A23" s="249"/>
      <c r="B23" s="249"/>
      <c r="C23" s="346"/>
      <c r="D23" s="344"/>
      <c r="E23" s="344"/>
      <c r="F23" s="344"/>
      <c r="G23" s="344"/>
      <c r="H23" s="344"/>
    </row>
    <row r="24" spans="1:8" x14ac:dyDescent="0.25">
      <c r="A24" s="249"/>
      <c r="B24" s="347" t="s">
        <v>423</v>
      </c>
      <c r="C24" s="347"/>
      <c r="D24" s="347"/>
      <c r="E24" s="347"/>
      <c r="F24" s="347"/>
      <c r="G24" s="347"/>
      <c r="H24" s="347"/>
    </row>
    <row r="25" spans="1:8" x14ac:dyDescent="0.25">
      <c r="A25" s="249"/>
      <c r="B25" s="348" t="s">
        <v>144</v>
      </c>
      <c r="C25" s="351">
        <v>98.1</v>
      </c>
      <c r="D25" s="351">
        <v>98.8</v>
      </c>
      <c r="E25" s="351">
        <v>99.3</v>
      </c>
      <c r="F25" s="344">
        <f t="shared" ref="F25:F30" si="2">SUM(E25+C25+D25)/3</f>
        <v>98.733333333333334</v>
      </c>
      <c r="G25" s="351">
        <v>96.6</v>
      </c>
      <c r="H25" s="344">
        <f t="shared" ref="H25:H30" si="3">G25-F25</f>
        <v>-2.13333333333334</v>
      </c>
    </row>
    <row r="26" spans="1:8" x14ac:dyDescent="0.25">
      <c r="A26" s="249"/>
      <c r="B26" s="249" t="s">
        <v>417</v>
      </c>
      <c r="C26" s="345">
        <v>97</v>
      </c>
      <c r="D26" s="345">
        <v>96.7</v>
      </c>
      <c r="E26" s="345">
        <v>100</v>
      </c>
      <c r="F26" s="344">
        <f t="shared" si="2"/>
        <v>97.899999999999991</v>
      </c>
      <c r="G26" s="345">
        <v>100</v>
      </c>
      <c r="H26" s="344">
        <f t="shared" si="3"/>
        <v>2.1000000000000085</v>
      </c>
    </row>
    <row r="27" spans="1:8" x14ac:dyDescent="0.25">
      <c r="A27" s="249"/>
      <c r="B27" s="249" t="s">
        <v>418</v>
      </c>
      <c r="C27" s="351">
        <v>96.4</v>
      </c>
      <c r="D27" s="351">
        <v>95.9</v>
      </c>
      <c r="E27" s="351">
        <v>98.6</v>
      </c>
      <c r="F27" s="344">
        <f t="shared" si="2"/>
        <v>96.966666666666654</v>
      </c>
      <c r="G27" s="351">
        <v>95.6</v>
      </c>
      <c r="H27" s="344">
        <f t="shared" si="3"/>
        <v>-1.36666666666666</v>
      </c>
    </row>
    <row r="28" spans="1:8" x14ac:dyDescent="0.25">
      <c r="A28" s="249"/>
      <c r="B28" s="249" t="s">
        <v>419</v>
      </c>
      <c r="C28" s="351">
        <v>98.1</v>
      </c>
      <c r="D28" s="351">
        <v>98.2</v>
      </c>
      <c r="E28" s="351">
        <v>98.9</v>
      </c>
      <c r="F28" s="344">
        <f t="shared" si="2"/>
        <v>98.399999999999991</v>
      </c>
      <c r="G28" s="351">
        <v>96.7</v>
      </c>
      <c r="H28" s="344">
        <f t="shared" si="3"/>
        <v>-1.6999999999999886</v>
      </c>
    </row>
    <row r="29" spans="1:8" x14ac:dyDescent="0.25">
      <c r="A29" s="241"/>
      <c r="B29" s="249" t="s">
        <v>420</v>
      </c>
      <c r="C29" s="351">
        <v>98.6</v>
      </c>
      <c r="D29" s="351">
        <v>99.3</v>
      </c>
      <c r="E29" s="351">
        <v>99.5</v>
      </c>
      <c r="F29" s="344">
        <f t="shared" si="2"/>
        <v>99.133333333333326</v>
      </c>
      <c r="G29" s="351">
        <v>97.1</v>
      </c>
      <c r="H29" s="344">
        <f t="shared" si="3"/>
        <v>-2.0333333333333314</v>
      </c>
    </row>
    <row r="30" spans="1:8" x14ac:dyDescent="0.25">
      <c r="A30" s="354"/>
      <c r="B30" s="354" t="s">
        <v>421</v>
      </c>
      <c r="C30" s="355">
        <v>97.4</v>
      </c>
      <c r="D30" s="356">
        <v>98</v>
      </c>
      <c r="E30" s="356">
        <v>99.1</v>
      </c>
      <c r="F30" s="357">
        <f t="shared" si="2"/>
        <v>98.166666666666671</v>
      </c>
      <c r="G30" s="356">
        <v>96</v>
      </c>
      <c r="H30" s="357">
        <f t="shared" si="3"/>
        <v>-2.1666666666666714</v>
      </c>
    </row>
  </sheetData>
  <mergeCells count="7">
    <mergeCell ref="B24:H24"/>
    <mergeCell ref="A3:H3"/>
    <mergeCell ref="A5:B6"/>
    <mergeCell ref="C5:G5"/>
    <mergeCell ref="H5:H6"/>
    <mergeCell ref="B7:G7"/>
    <mergeCell ref="B16:H1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I25" sqref="I25"/>
    </sheetView>
  </sheetViews>
  <sheetFormatPr defaultRowHeight="12.75" x14ac:dyDescent="0.2"/>
  <cols>
    <col min="1" max="1" width="4.5703125" style="359" customWidth="1"/>
    <col min="2" max="2" width="20.5703125" style="359" customWidth="1"/>
    <col min="3" max="3" width="13.85546875" style="359" customWidth="1"/>
    <col min="4" max="4" width="16.7109375" style="359" customWidth="1"/>
    <col min="5" max="5" width="17.28515625" style="359" customWidth="1"/>
    <col min="6" max="6" width="16.42578125" style="359" customWidth="1"/>
    <col min="7" max="7" width="15.85546875" style="359" customWidth="1"/>
    <col min="8" max="8" width="19.28515625" style="359" customWidth="1"/>
    <col min="9" max="9" width="17.28515625" style="359" customWidth="1"/>
    <col min="10" max="10" width="11.42578125" style="359" hidden="1" customWidth="1"/>
    <col min="11" max="11" width="15.42578125" style="359" customWidth="1"/>
    <col min="12" max="12" width="13.140625" style="359" customWidth="1"/>
    <col min="13" max="23" width="9.140625" style="359" customWidth="1"/>
    <col min="24" max="174" width="9.140625" style="359"/>
    <col min="175" max="175" width="4.5703125" style="359" customWidth="1"/>
    <col min="176" max="176" width="20.5703125" style="359" customWidth="1"/>
    <col min="177" max="177" width="13.28515625" style="359" customWidth="1"/>
    <col min="178" max="178" width="13.7109375" style="359" customWidth="1"/>
    <col min="179" max="179" width="11" style="359" customWidth="1"/>
    <col min="180" max="180" width="13.140625" style="359" customWidth="1"/>
    <col min="181" max="181" width="12.28515625" style="359" customWidth="1"/>
    <col min="182" max="182" width="15.42578125" style="359" customWidth="1"/>
    <col min="183" max="183" width="16.140625" style="359" customWidth="1"/>
    <col min="184" max="184" width="11.42578125" style="359" customWidth="1"/>
    <col min="185" max="185" width="0" style="359" hidden="1" customWidth="1"/>
    <col min="186" max="186" width="9.85546875" style="359" customWidth="1"/>
    <col min="187" max="187" width="10" style="359" customWidth="1"/>
    <col min="188" max="256" width="9.140625" style="359"/>
    <col min="257" max="257" width="4.5703125" style="359" customWidth="1"/>
    <col min="258" max="258" width="20.5703125" style="359" customWidth="1"/>
    <col min="259" max="259" width="13.85546875" style="359" customWidth="1"/>
    <col min="260" max="260" width="16.7109375" style="359" customWidth="1"/>
    <col min="261" max="261" width="17.28515625" style="359" customWidth="1"/>
    <col min="262" max="262" width="16.42578125" style="359" customWidth="1"/>
    <col min="263" max="263" width="15.85546875" style="359" customWidth="1"/>
    <col min="264" max="264" width="19.28515625" style="359" customWidth="1"/>
    <col min="265" max="265" width="17.28515625" style="359" customWidth="1"/>
    <col min="266" max="266" width="0" style="359" hidden="1" customWidth="1"/>
    <col min="267" max="267" width="15.42578125" style="359" customWidth="1"/>
    <col min="268" max="268" width="13.140625" style="359" customWidth="1"/>
    <col min="269" max="279" width="9.140625" style="359" customWidth="1"/>
    <col min="280" max="430" width="9.140625" style="359"/>
    <col min="431" max="431" width="4.5703125" style="359" customWidth="1"/>
    <col min="432" max="432" width="20.5703125" style="359" customWidth="1"/>
    <col min="433" max="433" width="13.28515625" style="359" customWidth="1"/>
    <col min="434" max="434" width="13.7109375" style="359" customWidth="1"/>
    <col min="435" max="435" width="11" style="359" customWidth="1"/>
    <col min="436" max="436" width="13.140625" style="359" customWidth="1"/>
    <col min="437" max="437" width="12.28515625" style="359" customWidth="1"/>
    <col min="438" max="438" width="15.42578125" style="359" customWidth="1"/>
    <col min="439" max="439" width="16.140625" style="359" customWidth="1"/>
    <col min="440" max="440" width="11.42578125" style="359" customWidth="1"/>
    <col min="441" max="441" width="0" style="359" hidden="1" customWidth="1"/>
    <col min="442" max="442" width="9.85546875" style="359" customWidth="1"/>
    <col min="443" max="443" width="10" style="359" customWidth="1"/>
    <col min="444" max="512" width="9.140625" style="359"/>
    <col min="513" max="513" width="4.5703125" style="359" customWidth="1"/>
    <col min="514" max="514" width="20.5703125" style="359" customWidth="1"/>
    <col min="515" max="515" width="13.85546875" style="359" customWidth="1"/>
    <col min="516" max="516" width="16.7109375" style="359" customWidth="1"/>
    <col min="517" max="517" width="17.28515625" style="359" customWidth="1"/>
    <col min="518" max="518" width="16.42578125" style="359" customWidth="1"/>
    <col min="519" max="519" width="15.85546875" style="359" customWidth="1"/>
    <col min="520" max="520" width="19.28515625" style="359" customWidth="1"/>
    <col min="521" max="521" width="17.28515625" style="359" customWidth="1"/>
    <col min="522" max="522" width="0" style="359" hidden="1" customWidth="1"/>
    <col min="523" max="523" width="15.42578125" style="359" customWidth="1"/>
    <col min="524" max="524" width="13.140625" style="359" customWidth="1"/>
    <col min="525" max="535" width="9.140625" style="359" customWidth="1"/>
    <col min="536" max="686" width="9.140625" style="359"/>
    <col min="687" max="687" width="4.5703125" style="359" customWidth="1"/>
    <col min="688" max="688" width="20.5703125" style="359" customWidth="1"/>
    <col min="689" max="689" width="13.28515625" style="359" customWidth="1"/>
    <col min="690" max="690" width="13.7109375" style="359" customWidth="1"/>
    <col min="691" max="691" width="11" style="359" customWidth="1"/>
    <col min="692" max="692" width="13.140625" style="359" customWidth="1"/>
    <col min="693" max="693" width="12.28515625" style="359" customWidth="1"/>
    <col min="694" max="694" width="15.42578125" style="359" customWidth="1"/>
    <col min="695" max="695" width="16.140625" style="359" customWidth="1"/>
    <col min="696" max="696" width="11.42578125" style="359" customWidth="1"/>
    <col min="697" max="697" width="0" style="359" hidden="1" customWidth="1"/>
    <col min="698" max="698" width="9.85546875" style="359" customWidth="1"/>
    <col min="699" max="699" width="10" style="359" customWidth="1"/>
    <col min="700" max="768" width="9.140625" style="359"/>
    <col min="769" max="769" width="4.5703125" style="359" customWidth="1"/>
    <col min="770" max="770" width="20.5703125" style="359" customWidth="1"/>
    <col min="771" max="771" width="13.85546875" style="359" customWidth="1"/>
    <col min="772" max="772" width="16.7109375" style="359" customWidth="1"/>
    <col min="773" max="773" width="17.28515625" style="359" customWidth="1"/>
    <col min="774" max="774" width="16.42578125" style="359" customWidth="1"/>
    <col min="775" max="775" width="15.85546875" style="359" customWidth="1"/>
    <col min="776" max="776" width="19.28515625" style="359" customWidth="1"/>
    <col min="777" max="777" width="17.28515625" style="359" customWidth="1"/>
    <col min="778" max="778" width="0" style="359" hidden="1" customWidth="1"/>
    <col min="779" max="779" width="15.42578125" style="359" customWidth="1"/>
    <col min="780" max="780" width="13.140625" style="359" customWidth="1"/>
    <col min="781" max="791" width="9.140625" style="359" customWidth="1"/>
    <col min="792" max="942" width="9.140625" style="359"/>
    <col min="943" max="943" width="4.5703125" style="359" customWidth="1"/>
    <col min="944" max="944" width="20.5703125" style="359" customWidth="1"/>
    <col min="945" max="945" width="13.28515625" style="359" customWidth="1"/>
    <col min="946" max="946" width="13.7109375" style="359" customWidth="1"/>
    <col min="947" max="947" width="11" style="359" customWidth="1"/>
    <col min="948" max="948" width="13.140625" style="359" customWidth="1"/>
    <col min="949" max="949" width="12.28515625" style="359" customWidth="1"/>
    <col min="950" max="950" width="15.42578125" style="359" customWidth="1"/>
    <col min="951" max="951" width="16.140625" style="359" customWidth="1"/>
    <col min="952" max="952" width="11.42578125" style="359" customWidth="1"/>
    <col min="953" max="953" width="0" style="359" hidden="1" customWidth="1"/>
    <col min="954" max="954" width="9.85546875" style="359" customWidth="1"/>
    <col min="955" max="955" width="10" style="359" customWidth="1"/>
    <col min="956" max="1024" width="9.140625" style="359"/>
    <col min="1025" max="1025" width="4.5703125" style="359" customWidth="1"/>
    <col min="1026" max="1026" width="20.5703125" style="359" customWidth="1"/>
    <col min="1027" max="1027" width="13.85546875" style="359" customWidth="1"/>
    <col min="1028" max="1028" width="16.7109375" style="359" customWidth="1"/>
    <col min="1029" max="1029" width="17.28515625" style="359" customWidth="1"/>
    <col min="1030" max="1030" width="16.42578125" style="359" customWidth="1"/>
    <col min="1031" max="1031" width="15.85546875" style="359" customWidth="1"/>
    <col min="1032" max="1032" width="19.28515625" style="359" customWidth="1"/>
    <col min="1033" max="1033" width="17.28515625" style="359" customWidth="1"/>
    <col min="1034" max="1034" width="0" style="359" hidden="1" customWidth="1"/>
    <col min="1035" max="1035" width="15.42578125" style="359" customWidth="1"/>
    <col min="1036" max="1036" width="13.140625" style="359" customWidth="1"/>
    <col min="1037" max="1047" width="9.140625" style="359" customWidth="1"/>
    <col min="1048" max="1198" width="9.140625" style="359"/>
    <col min="1199" max="1199" width="4.5703125" style="359" customWidth="1"/>
    <col min="1200" max="1200" width="20.5703125" style="359" customWidth="1"/>
    <col min="1201" max="1201" width="13.28515625" style="359" customWidth="1"/>
    <col min="1202" max="1202" width="13.7109375" style="359" customWidth="1"/>
    <col min="1203" max="1203" width="11" style="359" customWidth="1"/>
    <col min="1204" max="1204" width="13.140625" style="359" customWidth="1"/>
    <col min="1205" max="1205" width="12.28515625" style="359" customWidth="1"/>
    <col min="1206" max="1206" width="15.42578125" style="359" customWidth="1"/>
    <col min="1207" max="1207" width="16.140625" style="359" customWidth="1"/>
    <col min="1208" max="1208" width="11.42578125" style="359" customWidth="1"/>
    <col min="1209" max="1209" width="0" style="359" hidden="1" customWidth="1"/>
    <col min="1210" max="1210" width="9.85546875" style="359" customWidth="1"/>
    <col min="1211" max="1211" width="10" style="359" customWidth="1"/>
    <col min="1212" max="1280" width="9.140625" style="359"/>
    <col min="1281" max="1281" width="4.5703125" style="359" customWidth="1"/>
    <col min="1282" max="1282" width="20.5703125" style="359" customWidth="1"/>
    <col min="1283" max="1283" width="13.85546875" style="359" customWidth="1"/>
    <col min="1284" max="1284" width="16.7109375" style="359" customWidth="1"/>
    <col min="1285" max="1285" width="17.28515625" style="359" customWidth="1"/>
    <col min="1286" max="1286" width="16.42578125" style="359" customWidth="1"/>
    <col min="1287" max="1287" width="15.85546875" style="359" customWidth="1"/>
    <col min="1288" max="1288" width="19.28515625" style="359" customWidth="1"/>
    <col min="1289" max="1289" width="17.28515625" style="359" customWidth="1"/>
    <col min="1290" max="1290" width="0" style="359" hidden="1" customWidth="1"/>
    <col min="1291" max="1291" width="15.42578125" style="359" customWidth="1"/>
    <col min="1292" max="1292" width="13.140625" style="359" customWidth="1"/>
    <col min="1293" max="1303" width="9.140625" style="359" customWidth="1"/>
    <col min="1304" max="1454" width="9.140625" style="359"/>
    <col min="1455" max="1455" width="4.5703125" style="359" customWidth="1"/>
    <col min="1456" max="1456" width="20.5703125" style="359" customWidth="1"/>
    <col min="1457" max="1457" width="13.28515625" style="359" customWidth="1"/>
    <col min="1458" max="1458" width="13.7109375" style="359" customWidth="1"/>
    <col min="1459" max="1459" width="11" style="359" customWidth="1"/>
    <col min="1460" max="1460" width="13.140625" style="359" customWidth="1"/>
    <col min="1461" max="1461" width="12.28515625" style="359" customWidth="1"/>
    <col min="1462" max="1462" width="15.42578125" style="359" customWidth="1"/>
    <col min="1463" max="1463" width="16.140625" style="359" customWidth="1"/>
    <col min="1464" max="1464" width="11.42578125" style="359" customWidth="1"/>
    <col min="1465" max="1465" width="0" style="359" hidden="1" customWidth="1"/>
    <col min="1466" max="1466" width="9.85546875" style="359" customWidth="1"/>
    <col min="1467" max="1467" width="10" style="359" customWidth="1"/>
    <col min="1468" max="1536" width="9.140625" style="359"/>
    <col min="1537" max="1537" width="4.5703125" style="359" customWidth="1"/>
    <col min="1538" max="1538" width="20.5703125" style="359" customWidth="1"/>
    <col min="1539" max="1539" width="13.85546875" style="359" customWidth="1"/>
    <col min="1540" max="1540" width="16.7109375" style="359" customWidth="1"/>
    <col min="1541" max="1541" width="17.28515625" style="359" customWidth="1"/>
    <col min="1542" max="1542" width="16.42578125" style="359" customWidth="1"/>
    <col min="1543" max="1543" width="15.85546875" style="359" customWidth="1"/>
    <col min="1544" max="1544" width="19.28515625" style="359" customWidth="1"/>
    <col min="1545" max="1545" width="17.28515625" style="359" customWidth="1"/>
    <col min="1546" max="1546" width="0" style="359" hidden="1" customWidth="1"/>
    <col min="1547" max="1547" width="15.42578125" style="359" customWidth="1"/>
    <col min="1548" max="1548" width="13.140625" style="359" customWidth="1"/>
    <col min="1549" max="1559" width="9.140625" style="359" customWidth="1"/>
    <col min="1560" max="1710" width="9.140625" style="359"/>
    <col min="1711" max="1711" width="4.5703125" style="359" customWidth="1"/>
    <col min="1712" max="1712" width="20.5703125" style="359" customWidth="1"/>
    <col min="1713" max="1713" width="13.28515625" style="359" customWidth="1"/>
    <col min="1714" max="1714" width="13.7109375" style="359" customWidth="1"/>
    <col min="1715" max="1715" width="11" style="359" customWidth="1"/>
    <col min="1716" max="1716" width="13.140625" style="359" customWidth="1"/>
    <col min="1717" max="1717" width="12.28515625" style="359" customWidth="1"/>
    <col min="1718" max="1718" width="15.42578125" style="359" customWidth="1"/>
    <col min="1719" max="1719" width="16.140625" style="359" customWidth="1"/>
    <col min="1720" max="1720" width="11.42578125" style="359" customWidth="1"/>
    <col min="1721" max="1721" width="0" style="359" hidden="1" customWidth="1"/>
    <col min="1722" max="1722" width="9.85546875" style="359" customWidth="1"/>
    <col min="1723" max="1723" width="10" style="359" customWidth="1"/>
    <col min="1724" max="1792" width="9.140625" style="359"/>
    <col min="1793" max="1793" width="4.5703125" style="359" customWidth="1"/>
    <col min="1794" max="1794" width="20.5703125" style="359" customWidth="1"/>
    <col min="1795" max="1795" width="13.85546875" style="359" customWidth="1"/>
    <col min="1796" max="1796" width="16.7109375" style="359" customWidth="1"/>
    <col min="1797" max="1797" width="17.28515625" style="359" customWidth="1"/>
    <col min="1798" max="1798" width="16.42578125" style="359" customWidth="1"/>
    <col min="1799" max="1799" width="15.85546875" style="359" customWidth="1"/>
    <col min="1800" max="1800" width="19.28515625" style="359" customWidth="1"/>
    <col min="1801" max="1801" width="17.28515625" style="359" customWidth="1"/>
    <col min="1802" max="1802" width="0" style="359" hidden="1" customWidth="1"/>
    <col min="1803" max="1803" width="15.42578125" style="359" customWidth="1"/>
    <col min="1804" max="1804" width="13.140625" style="359" customWidth="1"/>
    <col min="1805" max="1815" width="9.140625" style="359" customWidth="1"/>
    <col min="1816" max="1966" width="9.140625" style="359"/>
    <col min="1967" max="1967" width="4.5703125" style="359" customWidth="1"/>
    <col min="1968" max="1968" width="20.5703125" style="359" customWidth="1"/>
    <col min="1969" max="1969" width="13.28515625" style="359" customWidth="1"/>
    <col min="1970" max="1970" width="13.7109375" style="359" customWidth="1"/>
    <col min="1971" max="1971" width="11" style="359" customWidth="1"/>
    <col min="1972" max="1972" width="13.140625" style="359" customWidth="1"/>
    <col min="1973" max="1973" width="12.28515625" style="359" customWidth="1"/>
    <col min="1974" max="1974" width="15.42578125" style="359" customWidth="1"/>
    <col min="1975" max="1975" width="16.140625" style="359" customWidth="1"/>
    <col min="1976" max="1976" width="11.42578125" style="359" customWidth="1"/>
    <col min="1977" max="1977" width="0" style="359" hidden="1" customWidth="1"/>
    <col min="1978" max="1978" width="9.85546875" style="359" customWidth="1"/>
    <col min="1979" max="1979" width="10" style="359" customWidth="1"/>
    <col min="1980" max="2048" width="9.140625" style="359"/>
    <col min="2049" max="2049" width="4.5703125" style="359" customWidth="1"/>
    <col min="2050" max="2050" width="20.5703125" style="359" customWidth="1"/>
    <col min="2051" max="2051" width="13.85546875" style="359" customWidth="1"/>
    <col min="2052" max="2052" width="16.7109375" style="359" customWidth="1"/>
    <col min="2053" max="2053" width="17.28515625" style="359" customWidth="1"/>
    <col min="2054" max="2054" width="16.42578125" style="359" customWidth="1"/>
    <col min="2055" max="2055" width="15.85546875" style="359" customWidth="1"/>
    <col min="2056" max="2056" width="19.28515625" style="359" customWidth="1"/>
    <col min="2057" max="2057" width="17.28515625" style="359" customWidth="1"/>
    <col min="2058" max="2058" width="0" style="359" hidden="1" customWidth="1"/>
    <col min="2059" max="2059" width="15.42578125" style="359" customWidth="1"/>
    <col min="2060" max="2060" width="13.140625" style="359" customWidth="1"/>
    <col min="2061" max="2071" width="9.140625" style="359" customWidth="1"/>
    <col min="2072" max="2222" width="9.140625" style="359"/>
    <col min="2223" max="2223" width="4.5703125" style="359" customWidth="1"/>
    <col min="2224" max="2224" width="20.5703125" style="359" customWidth="1"/>
    <col min="2225" max="2225" width="13.28515625" style="359" customWidth="1"/>
    <col min="2226" max="2226" width="13.7109375" style="359" customWidth="1"/>
    <col min="2227" max="2227" width="11" style="359" customWidth="1"/>
    <col min="2228" max="2228" width="13.140625" style="359" customWidth="1"/>
    <col min="2229" max="2229" width="12.28515625" style="359" customWidth="1"/>
    <col min="2230" max="2230" width="15.42578125" style="359" customWidth="1"/>
    <col min="2231" max="2231" width="16.140625" style="359" customWidth="1"/>
    <col min="2232" max="2232" width="11.42578125" style="359" customWidth="1"/>
    <col min="2233" max="2233" width="0" style="359" hidden="1" customWidth="1"/>
    <col min="2234" max="2234" width="9.85546875" style="359" customWidth="1"/>
    <col min="2235" max="2235" width="10" style="359" customWidth="1"/>
    <col min="2236" max="2304" width="9.140625" style="359"/>
    <col min="2305" max="2305" width="4.5703125" style="359" customWidth="1"/>
    <col min="2306" max="2306" width="20.5703125" style="359" customWidth="1"/>
    <col min="2307" max="2307" width="13.85546875" style="359" customWidth="1"/>
    <col min="2308" max="2308" width="16.7109375" style="359" customWidth="1"/>
    <col min="2309" max="2309" width="17.28515625" style="359" customWidth="1"/>
    <col min="2310" max="2310" width="16.42578125" style="359" customWidth="1"/>
    <col min="2311" max="2311" width="15.85546875" style="359" customWidth="1"/>
    <col min="2312" max="2312" width="19.28515625" style="359" customWidth="1"/>
    <col min="2313" max="2313" width="17.28515625" style="359" customWidth="1"/>
    <col min="2314" max="2314" width="0" style="359" hidden="1" customWidth="1"/>
    <col min="2315" max="2315" width="15.42578125" style="359" customWidth="1"/>
    <col min="2316" max="2316" width="13.140625" style="359" customWidth="1"/>
    <col min="2317" max="2327" width="9.140625" style="359" customWidth="1"/>
    <col min="2328" max="2478" width="9.140625" style="359"/>
    <col min="2479" max="2479" width="4.5703125" style="359" customWidth="1"/>
    <col min="2480" max="2480" width="20.5703125" style="359" customWidth="1"/>
    <col min="2481" max="2481" width="13.28515625" style="359" customWidth="1"/>
    <col min="2482" max="2482" width="13.7109375" style="359" customWidth="1"/>
    <col min="2483" max="2483" width="11" style="359" customWidth="1"/>
    <col min="2484" max="2484" width="13.140625" style="359" customWidth="1"/>
    <col min="2485" max="2485" width="12.28515625" style="359" customWidth="1"/>
    <col min="2486" max="2486" width="15.42578125" style="359" customWidth="1"/>
    <col min="2487" max="2487" width="16.140625" style="359" customWidth="1"/>
    <col min="2488" max="2488" width="11.42578125" style="359" customWidth="1"/>
    <col min="2489" max="2489" width="0" style="359" hidden="1" customWidth="1"/>
    <col min="2490" max="2490" width="9.85546875" style="359" customWidth="1"/>
    <col min="2491" max="2491" width="10" style="359" customWidth="1"/>
    <col min="2492" max="2560" width="9.140625" style="359"/>
    <col min="2561" max="2561" width="4.5703125" style="359" customWidth="1"/>
    <col min="2562" max="2562" width="20.5703125" style="359" customWidth="1"/>
    <col min="2563" max="2563" width="13.85546875" style="359" customWidth="1"/>
    <col min="2564" max="2564" width="16.7109375" style="359" customWidth="1"/>
    <col min="2565" max="2565" width="17.28515625" style="359" customWidth="1"/>
    <col min="2566" max="2566" width="16.42578125" style="359" customWidth="1"/>
    <col min="2567" max="2567" width="15.85546875" style="359" customWidth="1"/>
    <col min="2568" max="2568" width="19.28515625" style="359" customWidth="1"/>
    <col min="2569" max="2569" width="17.28515625" style="359" customWidth="1"/>
    <col min="2570" max="2570" width="0" style="359" hidden="1" customWidth="1"/>
    <col min="2571" max="2571" width="15.42578125" style="359" customWidth="1"/>
    <col min="2572" max="2572" width="13.140625" style="359" customWidth="1"/>
    <col min="2573" max="2583" width="9.140625" style="359" customWidth="1"/>
    <col min="2584" max="2734" width="9.140625" style="359"/>
    <col min="2735" max="2735" width="4.5703125" style="359" customWidth="1"/>
    <col min="2736" max="2736" width="20.5703125" style="359" customWidth="1"/>
    <col min="2737" max="2737" width="13.28515625" style="359" customWidth="1"/>
    <col min="2738" max="2738" width="13.7109375" style="359" customWidth="1"/>
    <col min="2739" max="2739" width="11" style="359" customWidth="1"/>
    <col min="2740" max="2740" width="13.140625" style="359" customWidth="1"/>
    <col min="2741" max="2741" width="12.28515625" style="359" customWidth="1"/>
    <col min="2742" max="2742" width="15.42578125" style="359" customWidth="1"/>
    <col min="2743" max="2743" width="16.140625" style="359" customWidth="1"/>
    <col min="2744" max="2744" width="11.42578125" style="359" customWidth="1"/>
    <col min="2745" max="2745" width="0" style="359" hidden="1" customWidth="1"/>
    <col min="2746" max="2746" width="9.85546875" style="359" customWidth="1"/>
    <col min="2747" max="2747" width="10" style="359" customWidth="1"/>
    <col min="2748" max="2816" width="9.140625" style="359"/>
    <col min="2817" max="2817" width="4.5703125" style="359" customWidth="1"/>
    <col min="2818" max="2818" width="20.5703125" style="359" customWidth="1"/>
    <col min="2819" max="2819" width="13.85546875" style="359" customWidth="1"/>
    <col min="2820" max="2820" width="16.7109375" style="359" customWidth="1"/>
    <col min="2821" max="2821" width="17.28515625" style="359" customWidth="1"/>
    <col min="2822" max="2822" width="16.42578125" style="359" customWidth="1"/>
    <col min="2823" max="2823" width="15.85546875" style="359" customWidth="1"/>
    <col min="2824" max="2824" width="19.28515625" style="359" customWidth="1"/>
    <col min="2825" max="2825" width="17.28515625" style="359" customWidth="1"/>
    <col min="2826" max="2826" width="0" style="359" hidden="1" customWidth="1"/>
    <col min="2827" max="2827" width="15.42578125" style="359" customWidth="1"/>
    <col min="2828" max="2828" width="13.140625" style="359" customWidth="1"/>
    <col min="2829" max="2839" width="9.140625" style="359" customWidth="1"/>
    <col min="2840" max="2990" width="9.140625" style="359"/>
    <col min="2991" max="2991" width="4.5703125" style="359" customWidth="1"/>
    <col min="2992" max="2992" width="20.5703125" style="359" customWidth="1"/>
    <col min="2993" max="2993" width="13.28515625" style="359" customWidth="1"/>
    <col min="2994" max="2994" width="13.7109375" style="359" customWidth="1"/>
    <col min="2995" max="2995" width="11" style="359" customWidth="1"/>
    <col min="2996" max="2996" width="13.140625" style="359" customWidth="1"/>
    <col min="2997" max="2997" width="12.28515625" style="359" customWidth="1"/>
    <col min="2998" max="2998" width="15.42578125" style="359" customWidth="1"/>
    <col min="2999" max="2999" width="16.140625" style="359" customWidth="1"/>
    <col min="3000" max="3000" width="11.42578125" style="359" customWidth="1"/>
    <col min="3001" max="3001" width="0" style="359" hidden="1" customWidth="1"/>
    <col min="3002" max="3002" width="9.85546875" style="359" customWidth="1"/>
    <col min="3003" max="3003" width="10" style="359" customWidth="1"/>
    <col min="3004" max="3072" width="9.140625" style="359"/>
    <col min="3073" max="3073" width="4.5703125" style="359" customWidth="1"/>
    <col min="3074" max="3074" width="20.5703125" style="359" customWidth="1"/>
    <col min="3075" max="3075" width="13.85546875" style="359" customWidth="1"/>
    <col min="3076" max="3076" width="16.7109375" style="359" customWidth="1"/>
    <col min="3077" max="3077" width="17.28515625" style="359" customWidth="1"/>
    <col min="3078" max="3078" width="16.42578125" style="359" customWidth="1"/>
    <col min="3079" max="3079" width="15.85546875" style="359" customWidth="1"/>
    <col min="3080" max="3080" width="19.28515625" style="359" customWidth="1"/>
    <col min="3081" max="3081" width="17.28515625" style="359" customWidth="1"/>
    <col min="3082" max="3082" width="0" style="359" hidden="1" customWidth="1"/>
    <col min="3083" max="3083" width="15.42578125" style="359" customWidth="1"/>
    <col min="3084" max="3084" width="13.140625" style="359" customWidth="1"/>
    <col min="3085" max="3095" width="9.140625" style="359" customWidth="1"/>
    <col min="3096" max="3246" width="9.140625" style="359"/>
    <col min="3247" max="3247" width="4.5703125" style="359" customWidth="1"/>
    <col min="3248" max="3248" width="20.5703125" style="359" customWidth="1"/>
    <col min="3249" max="3249" width="13.28515625" style="359" customWidth="1"/>
    <col min="3250" max="3250" width="13.7109375" style="359" customWidth="1"/>
    <col min="3251" max="3251" width="11" style="359" customWidth="1"/>
    <col min="3252" max="3252" width="13.140625" style="359" customWidth="1"/>
    <col min="3253" max="3253" width="12.28515625" style="359" customWidth="1"/>
    <col min="3254" max="3254" width="15.42578125" style="359" customWidth="1"/>
    <col min="3255" max="3255" width="16.140625" style="359" customWidth="1"/>
    <col min="3256" max="3256" width="11.42578125" style="359" customWidth="1"/>
    <col min="3257" max="3257" width="0" style="359" hidden="1" customWidth="1"/>
    <col min="3258" max="3258" width="9.85546875" style="359" customWidth="1"/>
    <col min="3259" max="3259" width="10" style="359" customWidth="1"/>
    <col min="3260" max="3328" width="9.140625" style="359"/>
    <col min="3329" max="3329" width="4.5703125" style="359" customWidth="1"/>
    <col min="3330" max="3330" width="20.5703125" style="359" customWidth="1"/>
    <col min="3331" max="3331" width="13.85546875" style="359" customWidth="1"/>
    <col min="3332" max="3332" width="16.7109375" style="359" customWidth="1"/>
    <col min="3333" max="3333" width="17.28515625" style="359" customWidth="1"/>
    <col min="3334" max="3334" width="16.42578125" style="359" customWidth="1"/>
    <col min="3335" max="3335" width="15.85546875" style="359" customWidth="1"/>
    <col min="3336" max="3336" width="19.28515625" style="359" customWidth="1"/>
    <col min="3337" max="3337" width="17.28515625" style="359" customWidth="1"/>
    <col min="3338" max="3338" width="0" style="359" hidden="1" customWidth="1"/>
    <col min="3339" max="3339" width="15.42578125" style="359" customWidth="1"/>
    <col min="3340" max="3340" width="13.140625" style="359" customWidth="1"/>
    <col min="3341" max="3351" width="9.140625" style="359" customWidth="1"/>
    <col min="3352" max="3502" width="9.140625" style="359"/>
    <col min="3503" max="3503" width="4.5703125" style="359" customWidth="1"/>
    <col min="3504" max="3504" width="20.5703125" style="359" customWidth="1"/>
    <col min="3505" max="3505" width="13.28515625" style="359" customWidth="1"/>
    <col min="3506" max="3506" width="13.7109375" style="359" customWidth="1"/>
    <col min="3507" max="3507" width="11" style="359" customWidth="1"/>
    <col min="3508" max="3508" width="13.140625" style="359" customWidth="1"/>
    <col min="3509" max="3509" width="12.28515625" style="359" customWidth="1"/>
    <col min="3510" max="3510" width="15.42578125" style="359" customWidth="1"/>
    <col min="3511" max="3511" width="16.140625" style="359" customWidth="1"/>
    <col min="3512" max="3512" width="11.42578125" style="359" customWidth="1"/>
    <col min="3513" max="3513" width="0" style="359" hidden="1" customWidth="1"/>
    <col min="3514" max="3514" width="9.85546875" style="359" customWidth="1"/>
    <col min="3515" max="3515" width="10" style="359" customWidth="1"/>
    <col min="3516" max="3584" width="9.140625" style="359"/>
    <col min="3585" max="3585" width="4.5703125" style="359" customWidth="1"/>
    <col min="3586" max="3586" width="20.5703125" style="359" customWidth="1"/>
    <col min="3587" max="3587" width="13.85546875" style="359" customWidth="1"/>
    <col min="3588" max="3588" width="16.7109375" style="359" customWidth="1"/>
    <col min="3589" max="3589" width="17.28515625" style="359" customWidth="1"/>
    <col min="3590" max="3590" width="16.42578125" style="359" customWidth="1"/>
    <col min="3591" max="3591" width="15.85546875" style="359" customWidth="1"/>
    <col min="3592" max="3592" width="19.28515625" style="359" customWidth="1"/>
    <col min="3593" max="3593" width="17.28515625" style="359" customWidth="1"/>
    <col min="3594" max="3594" width="0" style="359" hidden="1" customWidth="1"/>
    <col min="3595" max="3595" width="15.42578125" style="359" customWidth="1"/>
    <col min="3596" max="3596" width="13.140625" style="359" customWidth="1"/>
    <col min="3597" max="3607" width="9.140625" style="359" customWidth="1"/>
    <col min="3608" max="3758" width="9.140625" style="359"/>
    <col min="3759" max="3759" width="4.5703125" style="359" customWidth="1"/>
    <col min="3760" max="3760" width="20.5703125" style="359" customWidth="1"/>
    <col min="3761" max="3761" width="13.28515625" style="359" customWidth="1"/>
    <col min="3762" max="3762" width="13.7109375" style="359" customWidth="1"/>
    <col min="3763" max="3763" width="11" style="359" customWidth="1"/>
    <col min="3764" max="3764" width="13.140625" style="359" customWidth="1"/>
    <col min="3765" max="3765" width="12.28515625" style="359" customWidth="1"/>
    <col min="3766" max="3766" width="15.42578125" style="359" customWidth="1"/>
    <col min="3767" max="3767" width="16.140625" style="359" customWidth="1"/>
    <col min="3768" max="3768" width="11.42578125" style="359" customWidth="1"/>
    <col min="3769" max="3769" width="0" style="359" hidden="1" customWidth="1"/>
    <col min="3770" max="3770" width="9.85546875" style="359" customWidth="1"/>
    <col min="3771" max="3771" width="10" style="359" customWidth="1"/>
    <col min="3772" max="3840" width="9.140625" style="359"/>
    <col min="3841" max="3841" width="4.5703125" style="359" customWidth="1"/>
    <col min="3842" max="3842" width="20.5703125" style="359" customWidth="1"/>
    <col min="3843" max="3843" width="13.85546875" style="359" customWidth="1"/>
    <col min="3844" max="3844" width="16.7109375" style="359" customWidth="1"/>
    <col min="3845" max="3845" width="17.28515625" style="359" customWidth="1"/>
    <col min="3846" max="3846" width="16.42578125" style="359" customWidth="1"/>
    <col min="3847" max="3847" width="15.85546875" style="359" customWidth="1"/>
    <col min="3848" max="3848" width="19.28515625" style="359" customWidth="1"/>
    <col min="3849" max="3849" width="17.28515625" style="359" customWidth="1"/>
    <col min="3850" max="3850" width="0" style="359" hidden="1" customWidth="1"/>
    <col min="3851" max="3851" width="15.42578125" style="359" customWidth="1"/>
    <col min="3852" max="3852" width="13.140625" style="359" customWidth="1"/>
    <col min="3853" max="3863" width="9.140625" style="359" customWidth="1"/>
    <col min="3864" max="4014" width="9.140625" style="359"/>
    <col min="4015" max="4015" width="4.5703125" style="359" customWidth="1"/>
    <col min="4016" max="4016" width="20.5703125" style="359" customWidth="1"/>
    <col min="4017" max="4017" width="13.28515625" style="359" customWidth="1"/>
    <col min="4018" max="4018" width="13.7109375" style="359" customWidth="1"/>
    <col min="4019" max="4019" width="11" style="359" customWidth="1"/>
    <col min="4020" max="4020" width="13.140625" style="359" customWidth="1"/>
    <col min="4021" max="4021" width="12.28515625" style="359" customWidth="1"/>
    <col min="4022" max="4022" width="15.42578125" style="359" customWidth="1"/>
    <col min="4023" max="4023" width="16.140625" style="359" customWidth="1"/>
    <col min="4024" max="4024" width="11.42578125" style="359" customWidth="1"/>
    <col min="4025" max="4025" width="0" style="359" hidden="1" customWidth="1"/>
    <col min="4026" max="4026" width="9.85546875" style="359" customWidth="1"/>
    <col min="4027" max="4027" width="10" style="359" customWidth="1"/>
    <col min="4028" max="4096" width="9.140625" style="359"/>
    <col min="4097" max="4097" width="4.5703125" style="359" customWidth="1"/>
    <col min="4098" max="4098" width="20.5703125" style="359" customWidth="1"/>
    <col min="4099" max="4099" width="13.85546875" style="359" customWidth="1"/>
    <col min="4100" max="4100" width="16.7109375" style="359" customWidth="1"/>
    <col min="4101" max="4101" width="17.28515625" style="359" customWidth="1"/>
    <col min="4102" max="4102" width="16.42578125" style="359" customWidth="1"/>
    <col min="4103" max="4103" width="15.85546875" style="359" customWidth="1"/>
    <col min="4104" max="4104" width="19.28515625" style="359" customWidth="1"/>
    <col min="4105" max="4105" width="17.28515625" style="359" customWidth="1"/>
    <col min="4106" max="4106" width="0" style="359" hidden="1" customWidth="1"/>
    <col min="4107" max="4107" width="15.42578125" style="359" customWidth="1"/>
    <col min="4108" max="4108" width="13.140625" style="359" customWidth="1"/>
    <col min="4109" max="4119" width="9.140625" style="359" customWidth="1"/>
    <col min="4120" max="4270" width="9.140625" style="359"/>
    <col min="4271" max="4271" width="4.5703125" style="359" customWidth="1"/>
    <col min="4272" max="4272" width="20.5703125" style="359" customWidth="1"/>
    <col min="4273" max="4273" width="13.28515625" style="359" customWidth="1"/>
    <col min="4274" max="4274" width="13.7109375" style="359" customWidth="1"/>
    <col min="4275" max="4275" width="11" style="359" customWidth="1"/>
    <col min="4276" max="4276" width="13.140625" style="359" customWidth="1"/>
    <col min="4277" max="4277" width="12.28515625" style="359" customWidth="1"/>
    <col min="4278" max="4278" width="15.42578125" style="359" customWidth="1"/>
    <col min="4279" max="4279" width="16.140625" style="359" customWidth="1"/>
    <col min="4280" max="4280" width="11.42578125" style="359" customWidth="1"/>
    <col min="4281" max="4281" width="0" style="359" hidden="1" customWidth="1"/>
    <col min="4282" max="4282" width="9.85546875" style="359" customWidth="1"/>
    <col min="4283" max="4283" width="10" style="359" customWidth="1"/>
    <col min="4284" max="4352" width="9.140625" style="359"/>
    <col min="4353" max="4353" width="4.5703125" style="359" customWidth="1"/>
    <col min="4354" max="4354" width="20.5703125" style="359" customWidth="1"/>
    <col min="4355" max="4355" width="13.85546875" style="359" customWidth="1"/>
    <col min="4356" max="4356" width="16.7109375" style="359" customWidth="1"/>
    <col min="4357" max="4357" width="17.28515625" style="359" customWidth="1"/>
    <col min="4358" max="4358" width="16.42578125" style="359" customWidth="1"/>
    <col min="4359" max="4359" width="15.85546875" style="359" customWidth="1"/>
    <col min="4360" max="4360" width="19.28515625" style="359" customWidth="1"/>
    <col min="4361" max="4361" width="17.28515625" style="359" customWidth="1"/>
    <col min="4362" max="4362" width="0" style="359" hidden="1" customWidth="1"/>
    <col min="4363" max="4363" width="15.42578125" style="359" customWidth="1"/>
    <col min="4364" max="4364" width="13.140625" style="359" customWidth="1"/>
    <col min="4365" max="4375" width="9.140625" style="359" customWidth="1"/>
    <col min="4376" max="4526" width="9.140625" style="359"/>
    <col min="4527" max="4527" width="4.5703125" style="359" customWidth="1"/>
    <col min="4528" max="4528" width="20.5703125" style="359" customWidth="1"/>
    <col min="4529" max="4529" width="13.28515625" style="359" customWidth="1"/>
    <col min="4530" max="4530" width="13.7109375" style="359" customWidth="1"/>
    <col min="4531" max="4531" width="11" style="359" customWidth="1"/>
    <col min="4532" max="4532" width="13.140625" style="359" customWidth="1"/>
    <col min="4533" max="4533" width="12.28515625" style="359" customWidth="1"/>
    <col min="4534" max="4534" width="15.42578125" style="359" customWidth="1"/>
    <col min="4535" max="4535" width="16.140625" style="359" customWidth="1"/>
    <col min="4536" max="4536" width="11.42578125" style="359" customWidth="1"/>
    <col min="4537" max="4537" width="0" style="359" hidden="1" customWidth="1"/>
    <col min="4538" max="4538" width="9.85546875" style="359" customWidth="1"/>
    <col min="4539" max="4539" width="10" style="359" customWidth="1"/>
    <col min="4540" max="4608" width="9.140625" style="359"/>
    <col min="4609" max="4609" width="4.5703125" style="359" customWidth="1"/>
    <col min="4610" max="4610" width="20.5703125" style="359" customWidth="1"/>
    <col min="4611" max="4611" width="13.85546875" style="359" customWidth="1"/>
    <col min="4612" max="4612" width="16.7109375" style="359" customWidth="1"/>
    <col min="4613" max="4613" width="17.28515625" style="359" customWidth="1"/>
    <col min="4614" max="4614" width="16.42578125" style="359" customWidth="1"/>
    <col min="4615" max="4615" width="15.85546875" style="359" customWidth="1"/>
    <col min="4616" max="4616" width="19.28515625" style="359" customWidth="1"/>
    <col min="4617" max="4617" width="17.28515625" style="359" customWidth="1"/>
    <col min="4618" max="4618" width="0" style="359" hidden="1" customWidth="1"/>
    <col min="4619" max="4619" width="15.42578125" style="359" customWidth="1"/>
    <col min="4620" max="4620" width="13.140625" style="359" customWidth="1"/>
    <col min="4621" max="4631" width="9.140625" style="359" customWidth="1"/>
    <col min="4632" max="4782" width="9.140625" style="359"/>
    <col min="4783" max="4783" width="4.5703125" style="359" customWidth="1"/>
    <col min="4784" max="4784" width="20.5703125" style="359" customWidth="1"/>
    <col min="4785" max="4785" width="13.28515625" style="359" customWidth="1"/>
    <col min="4786" max="4786" width="13.7109375" style="359" customWidth="1"/>
    <col min="4787" max="4787" width="11" style="359" customWidth="1"/>
    <col min="4788" max="4788" width="13.140625" style="359" customWidth="1"/>
    <col min="4789" max="4789" width="12.28515625" style="359" customWidth="1"/>
    <col min="4790" max="4790" width="15.42578125" style="359" customWidth="1"/>
    <col min="4791" max="4791" width="16.140625" style="359" customWidth="1"/>
    <col min="4792" max="4792" width="11.42578125" style="359" customWidth="1"/>
    <col min="4793" max="4793" width="0" style="359" hidden="1" customWidth="1"/>
    <col min="4794" max="4794" width="9.85546875" style="359" customWidth="1"/>
    <col min="4795" max="4795" width="10" style="359" customWidth="1"/>
    <col min="4796" max="4864" width="9.140625" style="359"/>
    <col min="4865" max="4865" width="4.5703125" style="359" customWidth="1"/>
    <col min="4866" max="4866" width="20.5703125" style="359" customWidth="1"/>
    <col min="4867" max="4867" width="13.85546875" style="359" customWidth="1"/>
    <col min="4868" max="4868" width="16.7109375" style="359" customWidth="1"/>
    <col min="4869" max="4869" width="17.28515625" style="359" customWidth="1"/>
    <col min="4870" max="4870" width="16.42578125" style="359" customWidth="1"/>
    <col min="4871" max="4871" width="15.85546875" style="359" customWidth="1"/>
    <col min="4872" max="4872" width="19.28515625" style="359" customWidth="1"/>
    <col min="4873" max="4873" width="17.28515625" style="359" customWidth="1"/>
    <col min="4874" max="4874" width="0" style="359" hidden="1" customWidth="1"/>
    <col min="4875" max="4875" width="15.42578125" style="359" customWidth="1"/>
    <col min="4876" max="4876" width="13.140625" style="359" customWidth="1"/>
    <col min="4877" max="4887" width="9.140625" style="359" customWidth="1"/>
    <col min="4888" max="5038" width="9.140625" style="359"/>
    <col min="5039" max="5039" width="4.5703125" style="359" customWidth="1"/>
    <col min="5040" max="5040" width="20.5703125" style="359" customWidth="1"/>
    <col min="5041" max="5041" width="13.28515625" style="359" customWidth="1"/>
    <col min="5042" max="5042" width="13.7109375" style="359" customWidth="1"/>
    <col min="5043" max="5043" width="11" style="359" customWidth="1"/>
    <col min="5044" max="5044" width="13.140625" style="359" customWidth="1"/>
    <col min="5045" max="5045" width="12.28515625" style="359" customWidth="1"/>
    <col min="5046" max="5046" width="15.42578125" style="359" customWidth="1"/>
    <col min="5047" max="5047" width="16.140625" style="359" customWidth="1"/>
    <col min="5048" max="5048" width="11.42578125" style="359" customWidth="1"/>
    <col min="5049" max="5049" width="0" style="359" hidden="1" customWidth="1"/>
    <col min="5050" max="5050" width="9.85546875" style="359" customWidth="1"/>
    <col min="5051" max="5051" width="10" style="359" customWidth="1"/>
    <col min="5052" max="5120" width="9.140625" style="359"/>
    <col min="5121" max="5121" width="4.5703125" style="359" customWidth="1"/>
    <col min="5122" max="5122" width="20.5703125" style="359" customWidth="1"/>
    <col min="5123" max="5123" width="13.85546875" style="359" customWidth="1"/>
    <col min="5124" max="5124" width="16.7109375" style="359" customWidth="1"/>
    <col min="5125" max="5125" width="17.28515625" style="359" customWidth="1"/>
    <col min="5126" max="5126" width="16.42578125" style="359" customWidth="1"/>
    <col min="5127" max="5127" width="15.85546875" style="359" customWidth="1"/>
    <col min="5128" max="5128" width="19.28515625" style="359" customWidth="1"/>
    <col min="5129" max="5129" width="17.28515625" style="359" customWidth="1"/>
    <col min="5130" max="5130" width="0" style="359" hidden="1" customWidth="1"/>
    <col min="5131" max="5131" width="15.42578125" style="359" customWidth="1"/>
    <col min="5132" max="5132" width="13.140625" style="359" customWidth="1"/>
    <col min="5133" max="5143" width="9.140625" style="359" customWidth="1"/>
    <col min="5144" max="5294" width="9.140625" style="359"/>
    <col min="5295" max="5295" width="4.5703125" style="359" customWidth="1"/>
    <col min="5296" max="5296" width="20.5703125" style="359" customWidth="1"/>
    <col min="5297" max="5297" width="13.28515625" style="359" customWidth="1"/>
    <col min="5298" max="5298" width="13.7109375" style="359" customWidth="1"/>
    <col min="5299" max="5299" width="11" style="359" customWidth="1"/>
    <col min="5300" max="5300" width="13.140625" style="359" customWidth="1"/>
    <col min="5301" max="5301" width="12.28515625" style="359" customWidth="1"/>
    <col min="5302" max="5302" width="15.42578125" style="359" customWidth="1"/>
    <col min="5303" max="5303" width="16.140625" style="359" customWidth="1"/>
    <col min="5304" max="5304" width="11.42578125" style="359" customWidth="1"/>
    <col min="5305" max="5305" width="0" style="359" hidden="1" customWidth="1"/>
    <col min="5306" max="5306" width="9.85546875" style="359" customWidth="1"/>
    <col min="5307" max="5307" width="10" style="359" customWidth="1"/>
    <col min="5308" max="5376" width="9.140625" style="359"/>
    <col min="5377" max="5377" width="4.5703125" style="359" customWidth="1"/>
    <col min="5378" max="5378" width="20.5703125" style="359" customWidth="1"/>
    <col min="5379" max="5379" width="13.85546875" style="359" customWidth="1"/>
    <col min="5380" max="5380" width="16.7109375" style="359" customWidth="1"/>
    <col min="5381" max="5381" width="17.28515625" style="359" customWidth="1"/>
    <col min="5382" max="5382" width="16.42578125" style="359" customWidth="1"/>
    <col min="5383" max="5383" width="15.85546875" style="359" customWidth="1"/>
    <col min="5384" max="5384" width="19.28515625" style="359" customWidth="1"/>
    <col min="5385" max="5385" width="17.28515625" style="359" customWidth="1"/>
    <col min="5386" max="5386" width="0" style="359" hidden="1" customWidth="1"/>
    <col min="5387" max="5387" width="15.42578125" style="359" customWidth="1"/>
    <col min="5388" max="5388" width="13.140625" style="359" customWidth="1"/>
    <col min="5389" max="5399" width="9.140625" style="359" customWidth="1"/>
    <col min="5400" max="5550" width="9.140625" style="359"/>
    <col min="5551" max="5551" width="4.5703125" style="359" customWidth="1"/>
    <col min="5552" max="5552" width="20.5703125" style="359" customWidth="1"/>
    <col min="5553" max="5553" width="13.28515625" style="359" customWidth="1"/>
    <col min="5554" max="5554" width="13.7109375" style="359" customWidth="1"/>
    <col min="5555" max="5555" width="11" style="359" customWidth="1"/>
    <col min="5556" max="5556" width="13.140625" style="359" customWidth="1"/>
    <col min="5557" max="5557" width="12.28515625" style="359" customWidth="1"/>
    <col min="5558" max="5558" width="15.42578125" style="359" customWidth="1"/>
    <col min="5559" max="5559" width="16.140625" style="359" customWidth="1"/>
    <col min="5560" max="5560" width="11.42578125" style="359" customWidth="1"/>
    <col min="5561" max="5561" width="0" style="359" hidden="1" customWidth="1"/>
    <col min="5562" max="5562" width="9.85546875" style="359" customWidth="1"/>
    <col min="5563" max="5563" width="10" style="359" customWidth="1"/>
    <col min="5564" max="5632" width="9.140625" style="359"/>
    <col min="5633" max="5633" width="4.5703125" style="359" customWidth="1"/>
    <col min="5634" max="5634" width="20.5703125" style="359" customWidth="1"/>
    <col min="5635" max="5635" width="13.85546875" style="359" customWidth="1"/>
    <col min="5636" max="5636" width="16.7109375" style="359" customWidth="1"/>
    <col min="5637" max="5637" width="17.28515625" style="359" customWidth="1"/>
    <col min="5638" max="5638" width="16.42578125" style="359" customWidth="1"/>
    <col min="5639" max="5639" width="15.85546875" style="359" customWidth="1"/>
    <col min="5640" max="5640" width="19.28515625" style="359" customWidth="1"/>
    <col min="5641" max="5641" width="17.28515625" style="359" customWidth="1"/>
    <col min="5642" max="5642" width="0" style="359" hidden="1" customWidth="1"/>
    <col min="5643" max="5643" width="15.42578125" style="359" customWidth="1"/>
    <col min="5644" max="5644" width="13.140625" style="359" customWidth="1"/>
    <col min="5645" max="5655" width="9.140625" style="359" customWidth="1"/>
    <col min="5656" max="5806" width="9.140625" style="359"/>
    <col min="5807" max="5807" width="4.5703125" style="359" customWidth="1"/>
    <col min="5808" max="5808" width="20.5703125" style="359" customWidth="1"/>
    <col min="5809" max="5809" width="13.28515625" style="359" customWidth="1"/>
    <col min="5810" max="5810" width="13.7109375" style="359" customWidth="1"/>
    <col min="5811" max="5811" width="11" style="359" customWidth="1"/>
    <col min="5812" max="5812" width="13.140625" style="359" customWidth="1"/>
    <col min="5813" max="5813" width="12.28515625" style="359" customWidth="1"/>
    <col min="5814" max="5814" width="15.42578125" style="359" customWidth="1"/>
    <col min="5815" max="5815" width="16.140625" style="359" customWidth="1"/>
    <col min="5816" max="5816" width="11.42578125" style="359" customWidth="1"/>
    <col min="5817" max="5817" width="0" style="359" hidden="1" customWidth="1"/>
    <col min="5818" max="5818" width="9.85546875" style="359" customWidth="1"/>
    <col min="5819" max="5819" width="10" style="359" customWidth="1"/>
    <col min="5820" max="5888" width="9.140625" style="359"/>
    <col min="5889" max="5889" width="4.5703125" style="359" customWidth="1"/>
    <col min="5890" max="5890" width="20.5703125" style="359" customWidth="1"/>
    <col min="5891" max="5891" width="13.85546875" style="359" customWidth="1"/>
    <col min="5892" max="5892" width="16.7109375" style="359" customWidth="1"/>
    <col min="5893" max="5893" width="17.28515625" style="359" customWidth="1"/>
    <col min="5894" max="5894" width="16.42578125" style="359" customWidth="1"/>
    <col min="5895" max="5895" width="15.85546875" style="359" customWidth="1"/>
    <col min="5896" max="5896" width="19.28515625" style="359" customWidth="1"/>
    <col min="5897" max="5897" width="17.28515625" style="359" customWidth="1"/>
    <col min="5898" max="5898" width="0" style="359" hidden="1" customWidth="1"/>
    <col min="5899" max="5899" width="15.42578125" style="359" customWidth="1"/>
    <col min="5900" max="5900" width="13.140625" style="359" customWidth="1"/>
    <col min="5901" max="5911" width="9.140625" style="359" customWidth="1"/>
    <col min="5912" max="6062" width="9.140625" style="359"/>
    <col min="6063" max="6063" width="4.5703125" style="359" customWidth="1"/>
    <col min="6064" max="6064" width="20.5703125" style="359" customWidth="1"/>
    <col min="6065" max="6065" width="13.28515625" style="359" customWidth="1"/>
    <col min="6066" max="6066" width="13.7109375" style="359" customWidth="1"/>
    <col min="6067" max="6067" width="11" style="359" customWidth="1"/>
    <col min="6068" max="6068" width="13.140625" style="359" customWidth="1"/>
    <col min="6069" max="6069" width="12.28515625" style="359" customWidth="1"/>
    <col min="6070" max="6070" width="15.42578125" style="359" customWidth="1"/>
    <col min="6071" max="6071" width="16.140625" style="359" customWidth="1"/>
    <col min="6072" max="6072" width="11.42578125" style="359" customWidth="1"/>
    <col min="6073" max="6073" width="0" style="359" hidden="1" customWidth="1"/>
    <col min="6074" max="6074" width="9.85546875" style="359" customWidth="1"/>
    <col min="6075" max="6075" width="10" style="359" customWidth="1"/>
    <col min="6076" max="6144" width="9.140625" style="359"/>
    <col min="6145" max="6145" width="4.5703125" style="359" customWidth="1"/>
    <col min="6146" max="6146" width="20.5703125" style="359" customWidth="1"/>
    <col min="6147" max="6147" width="13.85546875" style="359" customWidth="1"/>
    <col min="6148" max="6148" width="16.7109375" style="359" customWidth="1"/>
    <col min="6149" max="6149" width="17.28515625" style="359" customWidth="1"/>
    <col min="6150" max="6150" width="16.42578125" style="359" customWidth="1"/>
    <col min="6151" max="6151" width="15.85546875" style="359" customWidth="1"/>
    <col min="6152" max="6152" width="19.28515625" style="359" customWidth="1"/>
    <col min="6153" max="6153" width="17.28515625" style="359" customWidth="1"/>
    <col min="6154" max="6154" width="0" style="359" hidden="1" customWidth="1"/>
    <col min="6155" max="6155" width="15.42578125" style="359" customWidth="1"/>
    <col min="6156" max="6156" width="13.140625" style="359" customWidth="1"/>
    <col min="6157" max="6167" width="9.140625" style="359" customWidth="1"/>
    <col min="6168" max="6318" width="9.140625" style="359"/>
    <col min="6319" max="6319" width="4.5703125" style="359" customWidth="1"/>
    <col min="6320" max="6320" width="20.5703125" style="359" customWidth="1"/>
    <col min="6321" max="6321" width="13.28515625" style="359" customWidth="1"/>
    <col min="6322" max="6322" width="13.7109375" style="359" customWidth="1"/>
    <col min="6323" max="6323" width="11" style="359" customWidth="1"/>
    <col min="6324" max="6324" width="13.140625" style="359" customWidth="1"/>
    <col min="6325" max="6325" width="12.28515625" style="359" customWidth="1"/>
    <col min="6326" max="6326" width="15.42578125" style="359" customWidth="1"/>
    <col min="6327" max="6327" width="16.140625" style="359" customWidth="1"/>
    <col min="6328" max="6328" width="11.42578125" style="359" customWidth="1"/>
    <col min="6329" max="6329" width="0" style="359" hidden="1" customWidth="1"/>
    <col min="6330" max="6330" width="9.85546875" style="359" customWidth="1"/>
    <col min="6331" max="6331" width="10" style="359" customWidth="1"/>
    <col min="6332" max="6400" width="9.140625" style="359"/>
    <col min="6401" max="6401" width="4.5703125" style="359" customWidth="1"/>
    <col min="6402" max="6402" width="20.5703125" style="359" customWidth="1"/>
    <col min="6403" max="6403" width="13.85546875" style="359" customWidth="1"/>
    <col min="6404" max="6404" width="16.7109375" style="359" customWidth="1"/>
    <col min="6405" max="6405" width="17.28515625" style="359" customWidth="1"/>
    <col min="6406" max="6406" width="16.42578125" style="359" customWidth="1"/>
    <col min="6407" max="6407" width="15.85546875" style="359" customWidth="1"/>
    <col min="6408" max="6408" width="19.28515625" style="359" customWidth="1"/>
    <col min="6409" max="6409" width="17.28515625" style="359" customWidth="1"/>
    <col min="6410" max="6410" width="0" style="359" hidden="1" customWidth="1"/>
    <col min="6411" max="6411" width="15.42578125" style="359" customWidth="1"/>
    <col min="6412" max="6412" width="13.140625" style="359" customWidth="1"/>
    <col min="6413" max="6423" width="9.140625" style="359" customWidth="1"/>
    <col min="6424" max="6574" width="9.140625" style="359"/>
    <col min="6575" max="6575" width="4.5703125" style="359" customWidth="1"/>
    <col min="6576" max="6576" width="20.5703125" style="359" customWidth="1"/>
    <col min="6577" max="6577" width="13.28515625" style="359" customWidth="1"/>
    <col min="6578" max="6578" width="13.7109375" style="359" customWidth="1"/>
    <col min="6579" max="6579" width="11" style="359" customWidth="1"/>
    <col min="6580" max="6580" width="13.140625" style="359" customWidth="1"/>
    <col min="6581" max="6581" width="12.28515625" style="359" customWidth="1"/>
    <col min="6582" max="6582" width="15.42578125" style="359" customWidth="1"/>
    <col min="6583" max="6583" width="16.140625" style="359" customWidth="1"/>
    <col min="6584" max="6584" width="11.42578125" style="359" customWidth="1"/>
    <col min="6585" max="6585" width="0" style="359" hidden="1" customWidth="1"/>
    <col min="6586" max="6586" width="9.85546875" style="359" customWidth="1"/>
    <col min="6587" max="6587" width="10" style="359" customWidth="1"/>
    <col min="6588" max="6656" width="9.140625" style="359"/>
    <col min="6657" max="6657" width="4.5703125" style="359" customWidth="1"/>
    <col min="6658" max="6658" width="20.5703125" style="359" customWidth="1"/>
    <col min="6659" max="6659" width="13.85546875" style="359" customWidth="1"/>
    <col min="6660" max="6660" width="16.7109375" style="359" customWidth="1"/>
    <col min="6661" max="6661" width="17.28515625" style="359" customWidth="1"/>
    <col min="6662" max="6662" width="16.42578125" style="359" customWidth="1"/>
    <col min="6663" max="6663" width="15.85546875" style="359" customWidth="1"/>
    <col min="6664" max="6664" width="19.28515625" style="359" customWidth="1"/>
    <col min="6665" max="6665" width="17.28515625" style="359" customWidth="1"/>
    <col min="6666" max="6666" width="0" style="359" hidden="1" customWidth="1"/>
    <col min="6667" max="6667" width="15.42578125" style="359" customWidth="1"/>
    <col min="6668" max="6668" width="13.140625" style="359" customWidth="1"/>
    <col min="6669" max="6679" width="9.140625" style="359" customWidth="1"/>
    <col min="6680" max="6830" width="9.140625" style="359"/>
    <col min="6831" max="6831" width="4.5703125" style="359" customWidth="1"/>
    <col min="6832" max="6832" width="20.5703125" style="359" customWidth="1"/>
    <col min="6833" max="6833" width="13.28515625" style="359" customWidth="1"/>
    <col min="6834" max="6834" width="13.7109375" style="359" customWidth="1"/>
    <col min="6835" max="6835" width="11" style="359" customWidth="1"/>
    <col min="6836" max="6836" width="13.140625" style="359" customWidth="1"/>
    <col min="6837" max="6837" width="12.28515625" style="359" customWidth="1"/>
    <col min="6838" max="6838" width="15.42578125" style="359" customWidth="1"/>
    <col min="6839" max="6839" width="16.140625" style="359" customWidth="1"/>
    <col min="6840" max="6840" width="11.42578125" style="359" customWidth="1"/>
    <col min="6841" max="6841" width="0" style="359" hidden="1" customWidth="1"/>
    <col min="6842" max="6842" width="9.85546875" style="359" customWidth="1"/>
    <col min="6843" max="6843" width="10" style="359" customWidth="1"/>
    <col min="6844" max="6912" width="9.140625" style="359"/>
    <col min="6913" max="6913" width="4.5703125" style="359" customWidth="1"/>
    <col min="6914" max="6914" width="20.5703125" style="359" customWidth="1"/>
    <col min="6915" max="6915" width="13.85546875" style="359" customWidth="1"/>
    <col min="6916" max="6916" width="16.7109375" style="359" customWidth="1"/>
    <col min="6917" max="6917" width="17.28515625" style="359" customWidth="1"/>
    <col min="6918" max="6918" width="16.42578125" style="359" customWidth="1"/>
    <col min="6919" max="6919" width="15.85546875" style="359" customWidth="1"/>
    <col min="6920" max="6920" width="19.28515625" style="359" customWidth="1"/>
    <col min="6921" max="6921" width="17.28515625" style="359" customWidth="1"/>
    <col min="6922" max="6922" width="0" style="359" hidden="1" customWidth="1"/>
    <col min="6923" max="6923" width="15.42578125" style="359" customWidth="1"/>
    <col min="6924" max="6924" width="13.140625" style="359" customWidth="1"/>
    <col min="6925" max="6935" width="9.140625" style="359" customWidth="1"/>
    <col min="6936" max="7086" width="9.140625" style="359"/>
    <col min="7087" max="7087" width="4.5703125" style="359" customWidth="1"/>
    <col min="7088" max="7088" width="20.5703125" style="359" customWidth="1"/>
    <col min="7089" max="7089" width="13.28515625" style="359" customWidth="1"/>
    <col min="7090" max="7090" width="13.7109375" style="359" customWidth="1"/>
    <col min="7091" max="7091" width="11" style="359" customWidth="1"/>
    <col min="7092" max="7092" width="13.140625" style="359" customWidth="1"/>
    <col min="7093" max="7093" width="12.28515625" style="359" customWidth="1"/>
    <col min="7094" max="7094" width="15.42578125" style="359" customWidth="1"/>
    <col min="7095" max="7095" width="16.140625" style="359" customWidth="1"/>
    <col min="7096" max="7096" width="11.42578125" style="359" customWidth="1"/>
    <col min="7097" max="7097" width="0" style="359" hidden="1" customWidth="1"/>
    <col min="7098" max="7098" width="9.85546875" style="359" customWidth="1"/>
    <col min="7099" max="7099" width="10" style="359" customWidth="1"/>
    <col min="7100" max="7168" width="9.140625" style="359"/>
    <col min="7169" max="7169" width="4.5703125" style="359" customWidth="1"/>
    <col min="7170" max="7170" width="20.5703125" style="359" customWidth="1"/>
    <col min="7171" max="7171" width="13.85546875" style="359" customWidth="1"/>
    <col min="7172" max="7172" width="16.7109375" style="359" customWidth="1"/>
    <col min="7173" max="7173" width="17.28515625" style="359" customWidth="1"/>
    <col min="7174" max="7174" width="16.42578125" style="359" customWidth="1"/>
    <col min="7175" max="7175" width="15.85546875" style="359" customWidth="1"/>
    <col min="7176" max="7176" width="19.28515625" style="359" customWidth="1"/>
    <col min="7177" max="7177" width="17.28515625" style="359" customWidth="1"/>
    <col min="7178" max="7178" width="0" style="359" hidden="1" customWidth="1"/>
    <col min="7179" max="7179" width="15.42578125" style="359" customWidth="1"/>
    <col min="7180" max="7180" width="13.140625" style="359" customWidth="1"/>
    <col min="7181" max="7191" width="9.140625" style="359" customWidth="1"/>
    <col min="7192" max="7342" width="9.140625" style="359"/>
    <col min="7343" max="7343" width="4.5703125" style="359" customWidth="1"/>
    <col min="7344" max="7344" width="20.5703125" style="359" customWidth="1"/>
    <col min="7345" max="7345" width="13.28515625" style="359" customWidth="1"/>
    <col min="7346" max="7346" width="13.7109375" style="359" customWidth="1"/>
    <col min="7347" max="7347" width="11" style="359" customWidth="1"/>
    <col min="7348" max="7348" width="13.140625" style="359" customWidth="1"/>
    <col min="7349" max="7349" width="12.28515625" style="359" customWidth="1"/>
    <col min="7350" max="7350" width="15.42578125" style="359" customWidth="1"/>
    <col min="7351" max="7351" width="16.140625" style="359" customWidth="1"/>
    <col min="7352" max="7352" width="11.42578125" style="359" customWidth="1"/>
    <col min="7353" max="7353" width="0" style="359" hidden="1" customWidth="1"/>
    <col min="7354" max="7354" width="9.85546875" style="359" customWidth="1"/>
    <col min="7355" max="7355" width="10" style="359" customWidth="1"/>
    <col min="7356" max="7424" width="9.140625" style="359"/>
    <col min="7425" max="7425" width="4.5703125" style="359" customWidth="1"/>
    <col min="7426" max="7426" width="20.5703125" style="359" customWidth="1"/>
    <col min="7427" max="7427" width="13.85546875" style="359" customWidth="1"/>
    <col min="7428" max="7428" width="16.7109375" style="359" customWidth="1"/>
    <col min="7429" max="7429" width="17.28515625" style="359" customWidth="1"/>
    <col min="7430" max="7430" width="16.42578125" style="359" customWidth="1"/>
    <col min="7431" max="7431" width="15.85546875" style="359" customWidth="1"/>
    <col min="7432" max="7432" width="19.28515625" style="359" customWidth="1"/>
    <col min="7433" max="7433" width="17.28515625" style="359" customWidth="1"/>
    <col min="7434" max="7434" width="0" style="359" hidden="1" customWidth="1"/>
    <col min="7435" max="7435" width="15.42578125" style="359" customWidth="1"/>
    <col min="7436" max="7436" width="13.140625" style="359" customWidth="1"/>
    <col min="7437" max="7447" width="9.140625" style="359" customWidth="1"/>
    <col min="7448" max="7598" width="9.140625" style="359"/>
    <col min="7599" max="7599" width="4.5703125" style="359" customWidth="1"/>
    <col min="7600" max="7600" width="20.5703125" style="359" customWidth="1"/>
    <col min="7601" max="7601" width="13.28515625" style="359" customWidth="1"/>
    <col min="7602" max="7602" width="13.7109375" style="359" customWidth="1"/>
    <col min="7603" max="7603" width="11" style="359" customWidth="1"/>
    <col min="7604" max="7604" width="13.140625" style="359" customWidth="1"/>
    <col min="7605" max="7605" width="12.28515625" style="359" customWidth="1"/>
    <col min="7606" max="7606" width="15.42578125" style="359" customWidth="1"/>
    <col min="7607" max="7607" width="16.140625" style="359" customWidth="1"/>
    <col min="7608" max="7608" width="11.42578125" style="359" customWidth="1"/>
    <col min="7609" max="7609" width="0" style="359" hidden="1" customWidth="1"/>
    <col min="7610" max="7610" width="9.85546875" style="359" customWidth="1"/>
    <col min="7611" max="7611" width="10" style="359" customWidth="1"/>
    <col min="7612" max="7680" width="9.140625" style="359"/>
    <col min="7681" max="7681" width="4.5703125" style="359" customWidth="1"/>
    <col min="7682" max="7682" width="20.5703125" style="359" customWidth="1"/>
    <col min="7683" max="7683" width="13.85546875" style="359" customWidth="1"/>
    <col min="7684" max="7684" width="16.7109375" style="359" customWidth="1"/>
    <col min="7685" max="7685" width="17.28515625" style="359" customWidth="1"/>
    <col min="7686" max="7686" width="16.42578125" style="359" customWidth="1"/>
    <col min="7687" max="7687" width="15.85546875" style="359" customWidth="1"/>
    <col min="7688" max="7688" width="19.28515625" style="359" customWidth="1"/>
    <col min="7689" max="7689" width="17.28515625" style="359" customWidth="1"/>
    <col min="7690" max="7690" width="0" style="359" hidden="1" customWidth="1"/>
    <col min="7691" max="7691" width="15.42578125" style="359" customWidth="1"/>
    <col min="7692" max="7692" width="13.140625" style="359" customWidth="1"/>
    <col min="7693" max="7703" width="9.140625" style="359" customWidth="1"/>
    <col min="7704" max="7854" width="9.140625" style="359"/>
    <col min="7855" max="7855" width="4.5703125" style="359" customWidth="1"/>
    <col min="7856" max="7856" width="20.5703125" style="359" customWidth="1"/>
    <col min="7857" max="7857" width="13.28515625" style="359" customWidth="1"/>
    <col min="7858" max="7858" width="13.7109375" style="359" customWidth="1"/>
    <col min="7859" max="7859" width="11" style="359" customWidth="1"/>
    <col min="7860" max="7860" width="13.140625" style="359" customWidth="1"/>
    <col min="7861" max="7861" width="12.28515625" style="359" customWidth="1"/>
    <col min="7862" max="7862" width="15.42578125" style="359" customWidth="1"/>
    <col min="7863" max="7863" width="16.140625" style="359" customWidth="1"/>
    <col min="7864" max="7864" width="11.42578125" style="359" customWidth="1"/>
    <col min="7865" max="7865" width="0" style="359" hidden="1" customWidth="1"/>
    <col min="7866" max="7866" width="9.85546875" style="359" customWidth="1"/>
    <col min="7867" max="7867" width="10" style="359" customWidth="1"/>
    <col min="7868" max="7936" width="9.140625" style="359"/>
    <col min="7937" max="7937" width="4.5703125" style="359" customWidth="1"/>
    <col min="7938" max="7938" width="20.5703125" style="359" customWidth="1"/>
    <col min="7939" max="7939" width="13.85546875" style="359" customWidth="1"/>
    <col min="7940" max="7940" width="16.7109375" style="359" customWidth="1"/>
    <col min="7941" max="7941" width="17.28515625" style="359" customWidth="1"/>
    <col min="7942" max="7942" width="16.42578125" style="359" customWidth="1"/>
    <col min="7943" max="7943" width="15.85546875" style="359" customWidth="1"/>
    <col min="7944" max="7944" width="19.28515625" style="359" customWidth="1"/>
    <col min="7945" max="7945" width="17.28515625" style="359" customWidth="1"/>
    <col min="7946" max="7946" width="0" style="359" hidden="1" customWidth="1"/>
    <col min="7947" max="7947" width="15.42578125" style="359" customWidth="1"/>
    <col min="7948" max="7948" width="13.140625" style="359" customWidth="1"/>
    <col min="7949" max="7959" width="9.140625" style="359" customWidth="1"/>
    <col min="7960" max="8110" width="9.140625" style="359"/>
    <col min="8111" max="8111" width="4.5703125" style="359" customWidth="1"/>
    <col min="8112" max="8112" width="20.5703125" style="359" customWidth="1"/>
    <col min="8113" max="8113" width="13.28515625" style="359" customWidth="1"/>
    <col min="8114" max="8114" width="13.7109375" style="359" customWidth="1"/>
    <col min="8115" max="8115" width="11" style="359" customWidth="1"/>
    <col min="8116" max="8116" width="13.140625" style="359" customWidth="1"/>
    <col min="8117" max="8117" width="12.28515625" style="359" customWidth="1"/>
    <col min="8118" max="8118" width="15.42578125" style="359" customWidth="1"/>
    <col min="8119" max="8119" width="16.140625" style="359" customWidth="1"/>
    <col min="8120" max="8120" width="11.42578125" style="359" customWidth="1"/>
    <col min="8121" max="8121" width="0" style="359" hidden="1" customWidth="1"/>
    <col min="8122" max="8122" width="9.85546875" style="359" customWidth="1"/>
    <col min="8123" max="8123" width="10" style="359" customWidth="1"/>
    <col min="8124" max="8192" width="9.140625" style="359"/>
    <col min="8193" max="8193" width="4.5703125" style="359" customWidth="1"/>
    <col min="8194" max="8194" width="20.5703125" style="359" customWidth="1"/>
    <col min="8195" max="8195" width="13.85546875" style="359" customWidth="1"/>
    <col min="8196" max="8196" width="16.7109375" style="359" customWidth="1"/>
    <col min="8197" max="8197" width="17.28515625" style="359" customWidth="1"/>
    <col min="8198" max="8198" width="16.42578125" style="359" customWidth="1"/>
    <col min="8199" max="8199" width="15.85546875" style="359" customWidth="1"/>
    <col min="8200" max="8200" width="19.28515625" style="359" customWidth="1"/>
    <col min="8201" max="8201" width="17.28515625" style="359" customWidth="1"/>
    <col min="8202" max="8202" width="0" style="359" hidden="1" customWidth="1"/>
    <col min="8203" max="8203" width="15.42578125" style="359" customWidth="1"/>
    <col min="8204" max="8204" width="13.140625" style="359" customWidth="1"/>
    <col min="8205" max="8215" width="9.140625" style="359" customWidth="1"/>
    <col min="8216" max="8366" width="9.140625" style="359"/>
    <col min="8367" max="8367" width="4.5703125" style="359" customWidth="1"/>
    <col min="8368" max="8368" width="20.5703125" style="359" customWidth="1"/>
    <col min="8369" max="8369" width="13.28515625" style="359" customWidth="1"/>
    <col min="8370" max="8370" width="13.7109375" style="359" customWidth="1"/>
    <col min="8371" max="8371" width="11" style="359" customWidth="1"/>
    <col min="8372" max="8372" width="13.140625" style="359" customWidth="1"/>
    <col min="8373" max="8373" width="12.28515625" style="359" customWidth="1"/>
    <col min="8374" max="8374" width="15.42578125" style="359" customWidth="1"/>
    <col min="8375" max="8375" width="16.140625" style="359" customWidth="1"/>
    <col min="8376" max="8376" width="11.42578125" style="359" customWidth="1"/>
    <col min="8377" max="8377" width="0" style="359" hidden="1" customWidth="1"/>
    <col min="8378" max="8378" width="9.85546875" style="359" customWidth="1"/>
    <col min="8379" max="8379" width="10" style="359" customWidth="1"/>
    <col min="8380" max="8448" width="9.140625" style="359"/>
    <col min="8449" max="8449" width="4.5703125" style="359" customWidth="1"/>
    <col min="8450" max="8450" width="20.5703125" style="359" customWidth="1"/>
    <col min="8451" max="8451" width="13.85546875" style="359" customWidth="1"/>
    <col min="8452" max="8452" width="16.7109375" style="359" customWidth="1"/>
    <col min="8453" max="8453" width="17.28515625" style="359" customWidth="1"/>
    <col min="8454" max="8454" width="16.42578125" style="359" customWidth="1"/>
    <col min="8455" max="8455" width="15.85546875" style="359" customWidth="1"/>
    <col min="8456" max="8456" width="19.28515625" style="359" customWidth="1"/>
    <col min="8457" max="8457" width="17.28515625" style="359" customWidth="1"/>
    <col min="8458" max="8458" width="0" style="359" hidden="1" customWidth="1"/>
    <col min="8459" max="8459" width="15.42578125" style="359" customWidth="1"/>
    <col min="8460" max="8460" width="13.140625" style="359" customWidth="1"/>
    <col min="8461" max="8471" width="9.140625" style="359" customWidth="1"/>
    <col min="8472" max="8622" width="9.140625" style="359"/>
    <col min="8623" max="8623" width="4.5703125" style="359" customWidth="1"/>
    <col min="8624" max="8624" width="20.5703125" style="359" customWidth="1"/>
    <col min="8625" max="8625" width="13.28515625" style="359" customWidth="1"/>
    <col min="8626" max="8626" width="13.7109375" style="359" customWidth="1"/>
    <col min="8627" max="8627" width="11" style="359" customWidth="1"/>
    <col min="8628" max="8628" width="13.140625" style="359" customWidth="1"/>
    <col min="8629" max="8629" width="12.28515625" style="359" customWidth="1"/>
    <col min="8630" max="8630" width="15.42578125" style="359" customWidth="1"/>
    <col min="8631" max="8631" width="16.140625" style="359" customWidth="1"/>
    <col min="8632" max="8632" width="11.42578125" style="359" customWidth="1"/>
    <col min="8633" max="8633" width="0" style="359" hidden="1" customWidth="1"/>
    <col min="8634" max="8634" width="9.85546875" style="359" customWidth="1"/>
    <col min="8635" max="8635" width="10" style="359" customWidth="1"/>
    <col min="8636" max="8704" width="9.140625" style="359"/>
    <col min="8705" max="8705" width="4.5703125" style="359" customWidth="1"/>
    <col min="8706" max="8706" width="20.5703125" style="359" customWidth="1"/>
    <col min="8707" max="8707" width="13.85546875" style="359" customWidth="1"/>
    <col min="8708" max="8708" width="16.7109375" style="359" customWidth="1"/>
    <col min="8709" max="8709" width="17.28515625" style="359" customWidth="1"/>
    <col min="8710" max="8710" width="16.42578125" style="359" customWidth="1"/>
    <col min="8711" max="8711" width="15.85546875" style="359" customWidth="1"/>
    <col min="8712" max="8712" width="19.28515625" style="359" customWidth="1"/>
    <col min="8713" max="8713" width="17.28515625" style="359" customWidth="1"/>
    <col min="8714" max="8714" width="0" style="359" hidden="1" customWidth="1"/>
    <col min="8715" max="8715" width="15.42578125" style="359" customWidth="1"/>
    <col min="8716" max="8716" width="13.140625" style="359" customWidth="1"/>
    <col min="8717" max="8727" width="9.140625" style="359" customWidth="1"/>
    <col min="8728" max="8878" width="9.140625" style="359"/>
    <col min="8879" max="8879" width="4.5703125" style="359" customWidth="1"/>
    <col min="8880" max="8880" width="20.5703125" style="359" customWidth="1"/>
    <col min="8881" max="8881" width="13.28515625" style="359" customWidth="1"/>
    <col min="8882" max="8882" width="13.7109375" style="359" customWidth="1"/>
    <col min="8883" max="8883" width="11" style="359" customWidth="1"/>
    <col min="8884" max="8884" width="13.140625" style="359" customWidth="1"/>
    <col min="8885" max="8885" width="12.28515625" style="359" customWidth="1"/>
    <col min="8886" max="8886" width="15.42578125" style="359" customWidth="1"/>
    <col min="8887" max="8887" width="16.140625" style="359" customWidth="1"/>
    <col min="8888" max="8888" width="11.42578125" style="359" customWidth="1"/>
    <col min="8889" max="8889" width="0" style="359" hidden="1" customWidth="1"/>
    <col min="8890" max="8890" width="9.85546875" style="359" customWidth="1"/>
    <col min="8891" max="8891" width="10" style="359" customWidth="1"/>
    <col min="8892" max="8960" width="9.140625" style="359"/>
    <col min="8961" max="8961" width="4.5703125" style="359" customWidth="1"/>
    <col min="8962" max="8962" width="20.5703125" style="359" customWidth="1"/>
    <col min="8963" max="8963" width="13.85546875" style="359" customWidth="1"/>
    <col min="8964" max="8964" width="16.7109375" style="359" customWidth="1"/>
    <col min="8965" max="8965" width="17.28515625" style="359" customWidth="1"/>
    <col min="8966" max="8966" width="16.42578125" style="359" customWidth="1"/>
    <col min="8967" max="8967" width="15.85546875" style="359" customWidth="1"/>
    <col min="8968" max="8968" width="19.28515625" style="359" customWidth="1"/>
    <col min="8969" max="8969" width="17.28515625" style="359" customWidth="1"/>
    <col min="8970" max="8970" width="0" style="359" hidden="1" customWidth="1"/>
    <col min="8971" max="8971" width="15.42578125" style="359" customWidth="1"/>
    <col min="8972" max="8972" width="13.140625" style="359" customWidth="1"/>
    <col min="8973" max="8983" width="9.140625" style="359" customWidth="1"/>
    <col min="8984" max="9134" width="9.140625" style="359"/>
    <col min="9135" max="9135" width="4.5703125" style="359" customWidth="1"/>
    <col min="9136" max="9136" width="20.5703125" style="359" customWidth="1"/>
    <col min="9137" max="9137" width="13.28515625" style="359" customWidth="1"/>
    <col min="9138" max="9138" width="13.7109375" style="359" customWidth="1"/>
    <col min="9139" max="9139" width="11" style="359" customWidth="1"/>
    <col min="9140" max="9140" width="13.140625" style="359" customWidth="1"/>
    <col min="9141" max="9141" width="12.28515625" style="359" customWidth="1"/>
    <col min="9142" max="9142" width="15.42578125" style="359" customWidth="1"/>
    <col min="9143" max="9143" width="16.140625" style="359" customWidth="1"/>
    <col min="9144" max="9144" width="11.42578125" style="359" customWidth="1"/>
    <col min="9145" max="9145" width="0" style="359" hidden="1" customWidth="1"/>
    <col min="9146" max="9146" width="9.85546875" style="359" customWidth="1"/>
    <col min="9147" max="9147" width="10" style="359" customWidth="1"/>
    <col min="9148" max="9216" width="9.140625" style="359"/>
    <col min="9217" max="9217" width="4.5703125" style="359" customWidth="1"/>
    <col min="9218" max="9218" width="20.5703125" style="359" customWidth="1"/>
    <col min="9219" max="9219" width="13.85546875" style="359" customWidth="1"/>
    <col min="9220" max="9220" width="16.7109375" style="359" customWidth="1"/>
    <col min="9221" max="9221" width="17.28515625" style="359" customWidth="1"/>
    <col min="9222" max="9222" width="16.42578125" style="359" customWidth="1"/>
    <col min="9223" max="9223" width="15.85546875" style="359" customWidth="1"/>
    <col min="9224" max="9224" width="19.28515625" style="359" customWidth="1"/>
    <col min="9225" max="9225" width="17.28515625" style="359" customWidth="1"/>
    <col min="9226" max="9226" width="0" style="359" hidden="1" customWidth="1"/>
    <col min="9227" max="9227" width="15.42578125" style="359" customWidth="1"/>
    <col min="9228" max="9228" width="13.140625" style="359" customWidth="1"/>
    <col min="9229" max="9239" width="9.140625" style="359" customWidth="1"/>
    <col min="9240" max="9390" width="9.140625" style="359"/>
    <col min="9391" max="9391" width="4.5703125" style="359" customWidth="1"/>
    <col min="9392" max="9392" width="20.5703125" style="359" customWidth="1"/>
    <col min="9393" max="9393" width="13.28515625" style="359" customWidth="1"/>
    <col min="9394" max="9394" width="13.7109375" style="359" customWidth="1"/>
    <col min="9395" max="9395" width="11" style="359" customWidth="1"/>
    <col min="9396" max="9396" width="13.140625" style="359" customWidth="1"/>
    <col min="9397" max="9397" width="12.28515625" style="359" customWidth="1"/>
    <col min="9398" max="9398" width="15.42578125" style="359" customWidth="1"/>
    <col min="9399" max="9399" width="16.140625" style="359" customWidth="1"/>
    <col min="9400" max="9400" width="11.42578125" style="359" customWidth="1"/>
    <col min="9401" max="9401" width="0" style="359" hidden="1" customWidth="1"/>
    <col min="9402" max="9402" width="9.85546875" style="359" customWidth="1"/>
    <col min="9403" max="9403" width="10" style="359" customWidth="1"/>
    <col min="9404" max="9472" width="9.140625" style="359"/>
    <col min="9473" max="9473" width="4.5703125" style="359" customWidth="1"/>
    <col min="9474" max="9474" width="20.5703125" style="359" customWidth="1"/>
    <col min="9475" max="9475" width="13.85546875" style="359" customWidth="1"/>
    <col min="9476" max="9476" width="16.7109375" style="359" customWidth="1"/>
    <col min="9477" max="9477" width="17.28515625" style="359" customWidth="1"/>
    <col min="9478" max="9478" width="16.42578125" style="359" customWidth="1"/>
    <col min="9479" max="9479" width="15.85546875" style="359" customWidth="1"/>
    <col min="9480" max="9480" width="19.28515625" style="359" customWidth="1"/>
    <col min="9481" max="9481" width="17.28515625" style="359" customWidth="1"/>
    <col min="9482" max="9482" width="0" style="359" hidden="1" customWidth="1"/>
    <col min="9483" max="9483" width="15.42578125" style="359" customWidth="1"/>
    <col min="9484" max="9484" width="13.140625" style="359" customWidth="1"/>
    <col min="9485" max="9495" width="9.140625" style="359" customWidth="1"/>
    <col min="9496" max="9646" width="9.140625" style="359"/>
    <col min="9647" max="9647" width="4.5703125" style="359" customWidth="1"/>
    <col min="9648" max="9648" width="20.5703125" style="359" customWidth="1"/>
    <col min="9649" max="9649" width="13.28515625" style="359" customWidth="1"/>
    <col min="9650" max="9650" width="13.7109375" style="359" customWidth="1"/>
    <col min="9651" max="9651" width="11" style="359" customWidth="1"/>
    <col min="9652" max="9652" width="13.140625" style="359" customWidth="1"/>
    <col min="9653" max="9653" width="12.28515625" style="359" customWidth="1"/>
    <col min="9654" max="9654" width="15.42578125" style="359" customWidth="1"/>
    <col min="9655" max="9655" width="16.140625" style="359" customWidth="1"/>
    <col min="9656" max="9656" width="11.42578125" style="359" customWidth="1"/>
    <col min="9657" max="9657" width="0" style="359" hidden="1" customWidth="1"/>
    <col min="9658" max="9658" width="9.85546875" style="359" customWidth="1"/>
    <col min="9659" max="9659" width="10" style="359" customWidth="1"/>
    <col min="9660" max="9728" width="9.140625" style="359"/>
    <col min="9729" max="9729" width="4.5703125" style="359" customWidth="1"/>
    <col min="9730" max="9730" width="20.5703125" style="359" customWidth="1"/>
    <col min="9731" max="9731" width="13.85546875" style="359" customWidth="1"/>
    <col min="9732" max="9732" width="16.7109375" style="359" customWidth="1"/>
    <col min="9733" max="9733" width="17.28515625" style="359" customWidth="1"/>
    <col min="9734" max="9734" width="16.42578125" style="359" customWidth="1"/>
    <col min="9735" max="9735" width="15.85546875" style="359" customWidth="1"/>
    <col min="9736" max="9736" width="19.28515625" style="359" customWidth="1"/>
    <col min="9737" max="9737" width="17.28515625" style="359" customWidth="1"/>
    <col min="9738" max="9738" width="0" style="359" hidden="1" customWidth="1"/>
    <col min="9739" max="9739" width="15.42578125" style="359" customWidth="1"/>
    <col min="9740" max="9740" width="13.140625" style="359" customWidth="1"/>
    <col min="9741" max="9751" width="9.140625" style="359" customWidth="1"/>
    <col min="9752" max="9902" width="9.140625" style="359"/>
    <col min="9903" max="9903" width="4.5703125" style="359" customWidth="1"/>
    <col min="9904" max="9904" width="20.5703125" style="359" customWidth="1"/>
    <col min="9905" max="9905" width="13.28515625" style="359" customWidth="1"/>
    <col min="9906" max="9906" width="13.7109375" style="359" customWidth="1"/>
    <col min="9907" max="9907" width="11" style="359" customWidth="1"/>
    <col min="9908" max="9908" width="13.140625" style="359" customWidth="1"/>
    <col min="9909" max="9909" width="12.28515625" style="359" customWidth="1"/>
    <col min="9910" max="9910" width="15.42578125" style="359" customWidth="1"/>
    <col min="9911" max="9911" width="16.140625" style="359" customWidth="1"/>
    <col min="9912" max="9912" width="11.42578125" style="359" customWidth="1"/>
    <col min="9913" max="9913" width="0" style="359" hidden="1" customWidth="1"/>
    <col min="9914" max="9914" width="9.85546875" style="359" customWidth="1"/>
    <col min="9915" max="9915" width="10" style="359" customWidth="1"/>
    <col min="9916" max="9984" width="9.140625" style="359"/>
    <col min="9985" max="9985" width="4.5703125" style="359" customWidth="1"/>
    <col min="9986" max="9986" width="20.5703125" style="359" customWidth="1"/>
    <col min="9987" max="9987" width="13.85546875" style="359" customWidth="1"/>
    <col min="9988" max="9988" width="16.7109375" style="359" customWidth="1"/>
    <col min="9989" max="9989" width="17.28515625" style="359" customWidth="1"/>
    <col min="9990" max="9990" width="16.42578125" style="359" customWidth="1"/>
    <col min="9991" max="9991" width="15.85546875" style="359" customWidth="1"/>
    <col min="9992" max="9992" width="19.28515625" style="359" customWidth="1"/>
    <col min="9993" max="9993" width="17.28515625" style="359" customWidth="1"/>
    <col min="9994" max="9994" width="0" style="359" hidden="1" customWidth="1"/>
    <col min="9995" max="9995" width="15.42578125" style="359" customWidth="1"/>
    <col min="9996" max="9996" width="13.140625" style="359" customWidth="1"/>
    <col min="9997" max="10007" width="9.140625" style="359" customWidth="1"/>
    <col min="10008" max="10158" width="9.140625" style="359"/>
    <col min="10159" max="10159" width="4.5703125" style="359" customWidth="1"/>
    <col min="10160" max="10160" width="20.5703125" style="359" customWidth="1"/>
    <col min="10161" max="10161" width="13.28515625" style="359" customWidth="1"/>
    <col min="10162" max="10162" width="13.7109375" style="359" customWidth="1"/>
    <col min="10163" max="10163" width="11" style="359" customWidth="1"/>
    <col min="10164" max="10164" width="13.140625" style="359" customWidth="1"/>
    <col min="10165" max="10165" width="12.28515625" style="359" customWidth="1"/>
    <col min="10166" max="10166" width="15.42578125" style="359" customWidth="1"/>
    <col min="10167" max="10167" width="16.140625" style="359" customWidth="1"/>
    <col min="10168" max="10168" width="11.42578125" style="359" customWidth="1"/>
    <col min="10169" max="10169" width="0" style="359" hidden="1" customWidth="1"/>
    <col min="10170" max="10170" width="9.85546875" style="359" customWidth="1"/>
    <col min="10171" max="10171" width="10" style="359" customWidth="1"/>
    <col min="10172" max="10240" width="9.140625" style="359"/>
    <col min="10241" max="10241" width="4.5703125" style="359" customWidth="1"/>
    <col min="10242" max="10242" width="20.5703125" style="359" customWidth="1"/>
    <col min="10243" max="10243" width="13.85546875" style="359" customWidth="1"/>
    <col min="10244" max="10244" width="16.7109375" style="359" customWidth="1"/>
    <col min="10245" max="10245" width="17.28515625" style="359" customWidth="1"/>
    <col min="10246" max="10246" width="16.42578125" style="359" customWidth="1"/>
    <col min="10247" max="10247" width="15.85546875" style="359" customWidth="1"/>
    <col min="10248" max="10248" width="19.28515625" style="359" customWidth="1"/>
    <col min="10249" max="10249" width="17.28515625" style="359" customWidth="1"/>
    <col min="10250" max="10250" width="0" style="359" hidden="1" customWidth="1"/>
    <col min="10251" max="10251" width="15.42578125" style="359" customWidth="1"/>
    <col min="10252" max="10252" width="13.140625" style="359" customWidth="1"/>
    <col min="10253" max="10263" width="9.140625" style="359" customWidth="1"/>
    <col min="10264" max="10414" width="9.140625" style="359"/>
    <col min="10415" max="10415" width="4.5703125" style="359" customWidth="1"/>
    <col min="10416" max="10416" width="20.5703125" style="359" customWidth="1"/>
    <col min="10417" max="10417" width="13.28515625" style="359" customWidth="1"/>
    <col min="10418" max="10418" width="13.7109375" style="359" customWidth="1"/>
    <col min="10419" max="10419" width="11" style="359" customWidth="1"/>
    <col min="10420" max="10420" width="13.140625" style="359" customWidth="1"/>
    <col min="10421" max="10421" width="12.28515625" style="359" customWidth="1"/>
    <col min="10422" max="10422" width="15.42578125" style="359" customWidth="1"/>
    <col min="10423" max="10423" width="16.140625" style="359" customWidth="1"/>
    <col min="10424" max="10424" width="11.42578125" style="359" customWidth="1"/>
    <col min="10425" max="10425" width="0" style="359" hidden="1" customWidth="1"/>
    <col min="10426" max="10426" width="9.85546875" style="359" customWidth="1"/>
    <col min="10427" max="10427" width="10" style="359" customWidth="1"/>
    <col min="10428" max="10496" width="9.140625" style="359"/>
    <col min="10497" max="10497" width="4.5703125" style="359" customWidth="1"/>
    <col min="10498" max="10498" width="20.5703125" style="359" customWidth="1"/>
    <col min="10499" max="10499" width="13.85546875" style="359" customWidth="1"/>
    <col min="10500" max="10500" width="16.7109375" style="359" customWidth="1"/>
    <col min="10501" max="10501" width="17.28515625" style="359" customWidth="1"/>
    <col min="10502" max="10502" width="16.42578125" style="359" customWidth="1"/>
    <col min="10503" max="10503" width="15.85546875" style="359" customWidth="1"/>
    <col min="10504" max="10504" width="19.28515625" style="359" customWidth="1"/>
    <col min="10505" max="10505" width="17.28515625" style="359" customWidth="1"/>
    <col min="10506" max="10506" width="0" style="359" hidden="1" customWidth="1"/>
    <col min="10507" max="10507" width="15.42578125" style="359" customWidth="1"/>
    <col min="10508" max="10508" width="13.140625" style="359" customWidth="1"/>
    <col min="10509" max="10519" width="9.140625" style="359" customWidth="1"/>
    <col min="10520" max="10670" width="9.140625" style="359"/>
    <col min="10671" max="10671" width="4.5703125" style="359" customWidth="1"/>
    <col min="10672" max="10672" width="20.5703125" style="359" customWidth="1"/>
    <col min="10673" max="10673" width="13.28515625" style="359" customWidth="1"/>
    <col min="10674" max="10674" width="13.7109375" style="359" customWidth="1"/>
    <col min="10675" max="10675" width="11" style="359" customWidth="1"/>
    <col min="10676" max="10676" width="13.140625" style="359" customWidth="1"/>
    <col min="10677" max="10677" width="12.28515625" style="359" customWidth="1"/>
    <col min="10678" max="10678" width="15.42578125" style="359" customWidth="1"/>
    <col min="10679" max="10679" width="16.140625" style="359" customWidth="1"/>
    <col min="10680" max="10680" width="11.42578125" style="359" customWidth="1"/>
    <col min="10681" max="10681" width="0" style="359" hidden="1" customWidth="1"/>
    <col min="10682" max="10682" width="9.85546875" style="359" customWidth="1"/>
    <col min="10683" max="10683" width="10" style="359" customWidth="1"/>
    <col min="10684" max="10752" width="9.140625" style="359"/>
    <col min="10753" max="10753" width="4.5703125" style="359" customWidth="1"/>
    <col min="10754" max="10754" width="20.5703125" style="359" customWidth="1"/>
    <col min="10755" max="10755" width="13.85546875" style="359" customWidth="1"/>
    <col min="10756" max="10756" width="16.7109375" style="359" customWidth="1"/>
    <col min="10757" max="10757" width="17.28515625" style="359" customWidth="1"/>
    <col min="10758" max="10758" width="16.42578125" style="359" customWidth="1"/>
    <col min="10759" max="10759" width="15.85546875" style="359" customWidth="1"/>
    <col min="10760" max="10760" width="19.28515625" style="359" customWidth="1"/>
    <col min="10761" max="10761" width="17.28515625" style="359" customWidth="1"/>
    <col min="10762" max="10762" width="0" style="359" hidden="1" customWidth="1"/>
    <col min="10763" max="10763" width="15.42578125" style="359" customWidth="1"/>
    <col min="10764" max="10764" width="13.140625" style="359" customWidth="1"/>
    <col min="10765" max="10775" width="9.140625" style="359" customWidth="1"/>
    <col min="10776" max="10926" width="9.140625" style="359"/>
    <col min="10927" max="10927" width="4.5703125" style="359" customWidth="1"/>
    <col min="10928" max="10928" width="20.5703125" style="359" customWidth="1"/>
    <col min="10929" max="10929" width="13.28515625" style="359" customWidth="1"/>
    <col min="10930" max="10930" width="13.7109375" style="359" customWidth="1"/>
    <col min="10931" max="10931" width="11" style="359" customWidth="1"/>
    <col min="10932" max="10932" width="13.140625" style="359" customWidth="1"/>
    <col min="10933" max="10933" width="12.28515625" style="359" customWidth="1"/>
    <col min="10934" max="10934" width="15.42578125" style="359" customWidth="1"/>
    <col min="10935" max="10935" width="16.140625" style="359" customWidth="1"/>
    <col min="10936" max="10936" width="11.42578125" style="359" customWidth="1"/>
    <col min="10937" max="10937" width="0" style="359" hidden="1" customWidth="1"/>
    <col min="10938" max="10938" width="9.85546875" style="359" customWidth="1"/>
    <col min="10939" max="10939" width="10" style="359" customWidth="1"/>
    <col min="10940" max="11008" width="9.140625" style="359"/>
    <col min="11009" max="11009" width="4.5703125" style="359" customWidth="1"/>
    <col min="11010" max="11010" width="20.5703125" style="359" customWidth="1"/>
    <col min="11011" max="11011" width="13.85546875" style="359" customWidth="1"/>
    <col min="11012" max="11012" width="16.7109375" style="359" customWidth="1"/>
    <col min="11013" max="11013" width="17.28515625" style="359" customWidth="1"/>
    <col min="11014" max="11014" width="16.42578125" style="359" customWidth="1"/>
    <col min="11015" max="11015" width="15.85546875" style="359" customWidth="1"/>
    <col min="11016" max="11016" width="19.28515625" style="359" customWidth="1"/>
    <col min="11017" max="11017" width="17.28515625" style="359" customWidth="1"/>
    <col min="11018" max="11018" width="0" style="359" hidden="1" customWidth="1"/>
    <col min="11019" max="11019" width="15.42578125" style="359" customWidth="1"/>
    <col min="11020" max="11020" width="13.140625" style="359" customWidth="1"/>
    <col min="11021" max="11031" width="9.140625" style="359" customWidth="1"/>
    <col min="11032" max="11182" width="9.140625" style="359"/>
    <col min="11183" max="11183" width="4.5703125" style="359" customWidth="1"/>
    <col min="11184" max="11184" width="20.5703125" style="359" customWidth="1"/>
    <col min="11185" max="11185" width="13.28515625" style="359" customWidth="1"/>
    <col min="11186" max="11186" width="13.7109375" style="359" customWidth="1"/>
    <col min="11187" max="11187" width="11" style="359" customWidth="1"/>
    <col min="11188" max="11188" width="13.140625" style="359" customWidth="1"/>
    <col min="11189" max="11189" width="12.28515625" style="359" customWidth="1"/>
    <col min="11190" max="11190" width="15.42578125" style="359" customWidth="1"/>
    <col min="11191" max="11191" width="16.140625" style="359" customWidth="1"/>
    <col min="11192" max="11192" width="11.42578125" style="359" customWidth="1"/>
    <col min="11193" max="11193" width="0" style="359" hidden="1" customWidth="1"/>
    <col min="11194" max="11194" width="9.85546875" style="359" customWidth="1"/>
    <col min="11195" max="11195" width="10" style="359" customWidth="1"/>
    <col min="11196" max="11264" width="9.140625" style="359"/>
    <col min="11265" max="11265" width="4.5703125" style="359" customWidth="1"/>
    <col min="11266" max="11266" width="20.5703125" style="359" customWidth="1"/>
    <col min="11267" max="11267" width="13.85546875" style="359" customWidth="1"/>
    <col min="11268" max="11268" width="16.7109375" style="359" customWidth="1"/>
    <col min="11269" max="11269" width="17.28515625" style="359" customWidth="1"/>
    <col min="11270" max="11270" width="16.42578125" style="359" customWidth="1"/>
    <col min="11271" max="11271" width="15.85546875" style="359" customWidth="1"/>
    <col min="11272" max="11272" width="19.28515625" style="359" customWidth="1"/>
    <col min="11273" max="11273" width="17.28515625" style="359" customWidth="1"/>
    <col min="11274" max="11274" width="0" style="359" hidden="1" customWidth="1"/>
    <col min="11275" max="11275" width="15.42578125" style="359" customWidth="1"/>
    <col min="11276" max="11276" width="13.140625" style="359" customWidth="1"/>
    <col min="11277" max="11287" width="9.140625" style="359" customWidth="1"/>
    <col min="11288" max="11438" width="9.140625" style="359"/>
    <col min="11439" max="11439" width="4.5703125" style="359" customWidth="1"/>
    <col min="11440" max="11440" width="20.5703125" style="359" customWidth="1"/>
    <col min="11441" max="11441" width="13.28515625" style="359" customWidth="1"/>
    <col min="11442" max="11442" width="13.7109375" style="359" customWidth="1"/>
    <col min="11443" max="11443" width="11" style="359" customWidth="1"/>
    <col min="11444" max="11444" width="13.140625" style="359" customWidth="1"/>
    <col min="11445" max="11445" width="12.28515625" style="359" customWidth="1"/>
    <col min="11446" max="11446" width="15.42578125" style="359" customWidth="1"/>
    <col min="11447" max="11447" width="16.140625" style="359" customWidth="1"/>
    <col min="11448" max="11448" width="11.42578125" style="359" customWidth="1"/>
    <col min="11449" max="11449" width="0" style="359" hidden="1" customWidth="1"/>
    <col min="11450" max="11450" width="9.85546875" style="359" customWidth="1"/>
    <col min="11451" max="11451" width="10" style="359" customWidth="1"/>
    <col min="11452" max="11520" width="9.140625" style="359"/>
    <col min="11521" max="11521" width="4.5703125" style="359" customWidth="1"/>
    <col min="11522" max="11522" width="20.5703125" style="359" customWidth="1"/>
    <col min="11523" max="11523" width="13.85546875" style="359" customWidth="1"/>
    <col min="11524" max="11524" width="16.7109375" style="359" customWidth="1"/>
    <col min="11525" max="11525" width="17.28515625" style="359" customWidth="1"/>
    <col min="11526" max="11526" width="16.42578125" style="359" customWidth="1"/>
    <col min="11527" max="11527" width="15.85546875" style="359" customWidth="1"/>
    <col min="11528" max="11528" width="19.28515625" style="359" customWidth="1"/>
    <col min="11529" max="11529" width="17.28515625" style="359" customWidth="1"/>
    <col min="11530" max="11530" width="0" style="359" hidden="1" customWidth="1"/>
    <col min="11531" max="11531" width="15.42578125" style="359" customWidth="1"/>
    <col min="11532" max="11532" width="13.140625" style="359" customWidth="1"/>
    <col min="11533" max="11543" width="9.140625" style="359" customWidth="1"/>
    <col min="11544" max="11694" width="9.140625" style="359"/>
    <col min="11695" max="11695" width="4.5703125" style="359" customWidth="1"/>
    <col min="11696" max="11696" width="20.5703125" style="359" customWidth="1"/>
    <col min="11697" max="11697" width="13.28515625" style="359" customWidth="1"/>
    <col min="11698" max="11698" width="13.7109375" style="359" customWidth="1"/>
    <col min="11699" max="11699" width="11" style="359" customWidth="1"/>
    <col min="11700" max="11700" width="13.140625" style="359" customWidth="1"/>
    <col min="11701" max="11701" width="12.28515625" style="359" customWidth="1"/>
    <col min="11702" max="11702" width="15.42578125" style="359" customWidth="1"/>
    <col min="11703" max="11703" width="16.140625" style="359" customWidth="1"/>
    <col min="11704" max="11704" width="11.42578125" style="359" customWidth="1"/>
    <col min="11705" max="11705" width="0" style="359" hidden="1" customWidth="1"/>
    <col min="11706" max="11706" width="9.85546875" style="359" customWidth="1"/>
    <col min="11707" max="11707" width="10" style="359" customWidth="1"/>
    <col min="11708" max="11776" width="9.140625" style="359"/>
    <col min="11777" max="11777" width="4.5703125" style="359" customWidth="1"/>
    <col min="11778" max="11778" width="20.5703125" style="359" customWidth="1"/>
    <col min="11779" max="11779" width="13.85546875" style="359" customWidth="1"/>
    <col min="11780" max="11780" width="16.7109375" style="359" customWidth="1"/>
    <col min="11781" max="11781" width="17.28515625" style="359" customWidth="1"/>
    <col min="11782" max="11782" width="16.42578125" style="359" customWidth="1"/>
    <col min="11783" max="11783" width="15.85546875" style="359" customWidth="1"/>
    <col min="11784" max="11784" width="19.28515625" style="359" customWidth="1"/>
    <col min="11785" max="11785" width="17.28515625" style="359" customWidth="1"/>
    <col min="11786" max="11786" width="0" style="359" hidden="1" customWidth="1"/>
    <col min="11787" max="11787" width="15.42578125" style="359" customWidth="1"/>
    <col min="11788" max="11788" width="13.140625" style="359" customWidth="1"/>
    <col min="11789" max="11799" width="9.140625" style="359" customWidth="1"/>
    <col min="11800" max="11950" width="9.140625" style="359"/>
    <col min="11951" max="11951" width="4.5703125" style="359" customWidth="1"/>
    <col min="11952" max="11952" width="20.5703125" style="359" customWidth="1"/>
    <col min="11953" max="11953" width="13.28515625" style="359" customWidth="1"/>
    <col min="11954" max="11954" width="13.7109375" style="359" customWidth="1"/>
    <col min="11955" max="11955" width="11" style="359" customWidth="1"/>
    <col min="11956" max="11956" width="13.140625" style="359" customWidth="1"/>
    <col min="11957" max="11957" width="12.28515625" style="359" customWidth="1"/>
    <col min="11958" max="11958" width="15.42578125" style="359" customWidth="1"/>
    <col min="11959" max="11959" width="16.140625" style="359" customWidth="1"/>
    <col min="11960" max="11960" width="11.42578125" style="359" customWidth="1"/>
    <col min="11961" max="11961" width="0" style="359" hidden="1" customWidth="1"/>
    <col min="11962" max="11962" width="9.85546875" style="359" customWidth="1"/>
    <col min="11963" max="11963" width="10" style="359" customWidth="1"/>
    <col min="11964" max="12032" width="9.140625" style="359"/>
    <col min="12033" max="12033" width="4.5703125" style="359" customWidth="1"/>
    <col min="12034" max="12034" width="20.5703125" style="359" customWidth="1"/>
    <col min="12035" max="12035" width="13.85546875" style="359" customWidth="1"/>
    <col min="12036" max="12036" width="16.7109375" style="359" customWidth="1"/>
    <col min="12037" max="12037" width="17.28515625" style="359" customWidth="1"/>
    <col min="12038" max="12038" width="16.42578125" style="359" customWidth="1"/>
    <col min="12039" max="12039" width="15.85546875" style="359" customWidth="1"/>
    <col min="12040" max="12040" width="19.28515625" style="359" customWidth="1"/>
    <col min="12041" max="12041" width="17.28515625" style="359" customWidth="1"/>
    <col min="12042" max="12042" width="0" style="359" hidden="1" customWidth="1"/>
    <col min="12043" max="12043" width="15.42578125" style="359" customWidth="1"/>
    <col min="12044" max="12044" width="13.140625" style="359" customWidth="1"/>
    <col min="12045" max="12055" width="9.140625" style="359" customWidth="1"/>
    <col min="12056" max="12206" width="9.140625" style="359"/>
    <col min="12207" max="12207" width="4.5703125" style="359" customWidth="1"/>
    <col min="12208" max="12208" width="20.5703125" style="359" customWidth="1"/>
    <col min="12209" max="12209" width="13.28515625" style="359" customWidth="1"/>
    <col min="12210" max="12210" width="13.7109375" style="359" customWidth="1"/>
    <col min="12211" max="12211" width="11" style="359" customWidth="1"/>
    <col min="12212" max="12212" width="13.140625" style="359" customWidth="1"/>
    <col min="12213" max="12213" width="12.28515625" style="359" customWidth="1"/>
    <col min="12214" max="12214" width="15.42578125" style="359" customWidth="1"/>
    <col min="12215" max="12215" width="16.140625" style="359" customWidth="1"/>
    <col min="12216" max="12216" width="11.42578125" style="359" customWidth="1"/>
    <col min="12217" max="12217" width="0" style="359" hidden="1" customWidth="1"/>
    <col min="12218" max="12218" width="9.85546875" style="359" customWidth="1"/>
    <col min="12219" max="12219" width="10" style="359" customWidth="1"/>
    <col min="12220" max="12288" width="9.140625" style="359"/>
    <col min="12289" max="12289" width="4.5703125" style="359" customWidth="1"/>
    <col min="12290" max="12290" width="20.5703125" style="359" customWidth="1"/>
    <col min="12291" max="12291" width="13.85546875" style="359" customWidth="1"/>
    <col min="12292" max="12292" width="16.7109375" style="359" customWidth="1"/>
    <col min="12293" max="12293" width="17.28515625" style="359" customWidth="1"/>
    <col min="12294" max="12294" width="16.42578125" style="359" customWidth="1"/>
    <col min="12295" max="12295" width="15.85546875" style="359" customWidth="1"/>
    <col min="12296" max="12296" width="19.28515625" style="359" customWidth="1"/>
    <col min="12297" max="12297" width="17.28515625" style="359" customWidth="1"/>
    <col min="12298" max="12298" width="0" style="359" hidden="1" customWidth="1"/>
    <col min="12299" max="12299" width="15.42578125" style="359" customWidth="1"/>
    <col min="12300" max="12300" width="13.140625" style="359" customWidth="1"/>
    <col min="12301" max="12311" width="9.140625" style="359" customWidth="1"/>
    <col min="12312" max="12462" width="9.140625" style="359"/>
    <col min="12463" max="12463" width="4.5703125" style="359" customWidth="1"/>
    <col min="12464" max="12464" width="20.5703125" style="359" customWidth="1"/>
    <col min="12465" max="12465" width="13.28515625" style="359" customWidth="1"/>
    <col min="12466" max="12466" width="13.7109375" style="359" customWidth="1"/>
    <col min="12467" max="12467" width="11" style="359" customWidth="1"/>
    <col min="12468" max="12468" width="13.140625" style="359" customWidth="1"/>
    <col min="12469" max="12469" width="12.28515625" style="359" customWidth="1"/>
    <col min="12470" max="12470" width="15.42578125" style="359" customWidth="1"/>
    <col min="12471" max="12471" width="16.140625" style="359" customWidth="1"/>
    <col min="12472" max="12472" width="11.42578125" style="359" customWidth="1"/>
    <col min="12473" max="12473" width="0" style="359" hidden="1" customWidth="1"/>
    <col min="12474" max="12474" width="9.85546875" style="359" customWidth="1"/>
    <col min="12475" max="12475" width="10" style="359" customWidth="1"/>
    <col min="12476" max="12544" width="9.140625" style="359"/>
    <col min="12545" max="12545" width="4.5703125" style="359" customWidth="1"/>
    <col min="12546" max="12546" width="20.5703125" style="359" customWidth="1"/>
    <col min="12547" max="12547" width="13.85546875" style="359" customWidth="1"/>
    <col min="12548" max="12548" width="16.7109375" style="359" customWidth="1"/>
    <col min="12549" max="12549" width="17.28515625" style="359" customWidth="1"/>
    <col min="12550" max="12550" width="16.42578125" style="359" customWidth="1"/>
    <col min="12551" max="12551" width="15.85546875" style="359" customWidth="1"/>
    <col min="12552" max="12552" width="19.28515625" style="359" customWidth="1"/>
    <col min="12553" max="12553" width="17.28515625" style="359" customWidth="1"/>
    <col min="12554" max="12554" width="0" style="359" hidden="1" customWidth="1"/>
    <col min="12555" max="12555" width="15.42578125" style="359" customWidth="1"/>
    <col min="12556" max="12556" width="13.140625" style="359" customWidth="1"/>
    <col min="12557" max="12567" width="9.140625" style="359" customWidth="1"/>
    <col min="12568" max="12718" width="9.140625" style="359"/>
    <col min="12719" max="12719" width="4.5703125" style="359" customWidth="1"/>
    <col min="12720" max="12720" width="20.5703125" style="359" customWidth="1"/>
    <col min="12721" max="12721" width="13.28515625" style="359" customWidth="1"/>
    <col min="12722" max="12722" width="13.7109375" style="359" customWidth="1"/>
    <col min="12723" max="12723" width="11" style="359" customWidth="1"/>
    <col min="12724" max="12724" width="13.140625" style="359" customWidth="1"/>
    <col min="12725" max="12725" width="12.28515625" style="359" customWidth="1"/>
    <col min="12726" max="12726" width="15.42578125" style="359" customWidth="1"/>
    <col min="12727" max="12727" width="16.140625" style="359" customWidth="1"/>
    <col min="12728" max="12728" width="11.42578125" style="359" customWidth="1"/>
    <col min="12729" max="12729" width="0" style="359" hidden="1" customWidth="1"/>
    <col min="12730" max="12730" width="9.85546875" style="359" customWidth="1"/>
    <col min="12731" max="12731" width="10" style="359" customWidth="1"/>
    <col min="12732" max="12800" width="9.140625" style="359"/>
    <col min="12801" max="12801" width="4.5703125" style="359" customWidth="1"/>
    <col min="12802" max="12802" width="20.5703125" style="359" customWidth="1"/>
    <col min="12803" max="12803" width="13.85546875" style="359" customWidth="1"/>
    <col min="12804" max="12804" width="16.7109375" style="359" customWidth="1"/>
    <col min="12805" max="12805" width="17.28515625" style="359" customWidth="1"/>
    <col min="12806" max="12806" width="16.42578125" style="359" customWidth="1"/>
    <col min="12807" max="12807" width="15.85546875" style="359" customWidth="1"/>
    <col min="12808" max="12808" width="19.28515625" style="359" customWidth="1"/>
    <col min="12809" max="12809" width="17.28515625" style="359" customWidth="1"/>
    <col min="12810" max="12810" width="0" style="359" hidden="1" customWidth="1"/>
    <col min="12811" max="12811" width="15.42578125" style="359" customWidth="1"/>
    <col min="12812" max="12812" width="13.140625" style="359" customWidth="1"/>
    <col min="12813" max="12823" width="9.140625" style="359" customWidth="1"/>
    <col min="12824" max="12974" width="9.140625" style="359"/>
    <col min="12975" max="12975" width="4.5703125" style="359" customWidth="1"/>
    <col min="12976" max="12976" width="20.5703125" style="359" customWidth="1"/>
    <col min="12977" max="12977" width="13.28515625" style="359" customWidth="1"/>
    <col min="12978" max="12978" width="13.7109375" style="359" customWidth="1"/>
    <col min="12979" max="12979" width="11" style="359" customWidth="1"/>
    <col min="12980" max="12980" width="13.140625" style="359" customWidth="1"/>
    <col min="12981" max="12981" width="12.28515625" style="359" customWidth="1"/>
    <col min="12982" max="12982" width="15.42578125" style="359" customWidth="1"/>
    <col min="12983" max="12983" width="16.140625" style="359" customWidth="1"/>
    <col min="12984" max="12984" width="11.42578125" style="359" customWidth="1"/>
    <col min="12985" max="12985" width="0" style="359" hidden="1" customWidth="1"/>
    <col min="12986" max="12986" width="9.85546875" style="359" customWidth="1"/>
    <col min="12987" max="12987" width="10" style="359" customWidth="1"/>
    <col min="12988" max="13056" width="9.140625" style="359"/>
    <col min="13057" max="13057" width="4.5703125" style="359" customWidth="1"/>
    <col min="13058" max="13058" width="20.5703125" style="359" customWidth="1"/>
    <col min="13059" max="13059" width="13.85546875" style="359" customWidth="1"/>
    <col min="13060" max="13060" width="16.7109375" style="359" customWidth="1"/>
    <col min="13061" max="13061" width="17.28515625" style="359" customWidth="1"/>
    <col min="13062" max="13062" width="16.42578125" style="359" customWidth="1"/>
    <col min="13063" max="13063" width="15.85546875" style="359" customWidth="1"/>
    <col min="13064" max="13064" width="19.28515625" style="359" customWidth="1"/>
    <col min="13065" max="13065" width="17.28515625" style="359" customWidth="1"/>
    <col min="13066" max="13066" width="0" style="359" hidden="1" customWidth="1"/>
    <col min="13067" max="13067" width="15.42578125" style="359" customWidth="1"/>
    <col min="13068" max="13068" width="13.140625" style="359" customWidth="1"/>
    <col min="13069" max="13079" width="9.140625" style="359" customWidth="1"/>
    <col min="13080" max="13230" width="9.140625" style="359"/>
    <col min="13231" max="13231" width="4.5703125" style="359" customWidth="1"/>
    <col min="13232" max="13232" width="20.5703125" style="359" customWidth="1"/>
    <col min="13233" max="13233" width="13.28515625" style="359" customWidth="1"/>
    <col min="13234" max="13234" width="13.7109375" style="359" customWidth="1"/>
    <col min="13235" max="13235" width="11" style="359" customWidth="1"/>
    <col min="13236" max="13236" width="13.140625" style="359" customWidth="1"/>
    <col min="13237" max="13237" width="12.28515625" style="359" customWidth="1"/>
    <col min="13238" max="13238" width="15.42578125" style="359" customWidth="1"/>
    <col min="13239" max="13239" width="16.140625" style="359" customWidth="1"/>
    <col min="13240" max="13240" width="11.42578125" style="359" customWidth="1"/>
    <col min="13241" max="13241" width="0" style="359" hidden="1" customWidth="1"/>
    <col min="13242" max="13242" width="9.85546875" style="359" customWidth="1"/>
    <col min="13243" max="13243" width="10" style="359" customWidth="1"/>
    <col min="13244" max="13312" width="9.140625" style="359"/>
    <col min="13313" max="13313" width="4.5703125" style="359" customWidth="1"/>
    <col min="13314" max="13314" width="20.5703125" style="359" customWidth="1"/>
    <col min="13315" max="13315" width="13.85546875" style="359" customWidth="1"/>
    <col min="13316" max="13316" width="16.7109375" style="359" customWidth="1"/>
    <col min="13317" max="13317" width="17.28515625" style="359" customWidth="1"/>
    <col min="13318" max="13318" width="16.42578125" style="359" customWidth="1"/>
    <col min="13319" max="13319" width="15.85546875" style="359" customWidth="1"/>
    <col min="13320" max="13320" width="19.28515625" style="359" customWidth="1"/>
    <col min="13321" max="13321" width="17.28515625" style="359" customWidth="1"/>
    <col min="13322" max="13322" width="0" style="359" hidden="1" customWidth="1"/>
    <col min="13323" max="13323" width="15.42578125" style="359" customWidth="1"/>
    <col min="13324" max="13324" width="13.140625" style="359" customWidth="1"/>
    <col min="13325" max="13335" width="9.140625" style="359" customWidth="1"/>
    <col min="13336" max="13486" width="9.140625" style="359"/>
    <col min="13487" max="13487" width="4.5703125" style="359" customWidth="1"/>
    <col min="13488" max="13488" width="20.5703125" style="359" customWidth="1"/>
    <col min="13489" max="13489" width="13.28515625" style="359" customWidth="1"/>
    <col min="13490" max="13490" width="13.7109375" style="359" customWidth="1"/>
    <col min="13491" max="13491" width="11" style="359" customWidth="1"/>
    <col min="13492" max="13492" width="13.140625" style="359" customWidth="1"/>
    <col min="13493" max="13493" width="12.28515625" style="359" customWidth="1"/>
    <col min="13494" max="13494" width="15.42578125" style="359" customWidth="1"/>
    <col min="13495" max="13495" width="16.140625" style="359" customWidth="1"/>
    <col min="13496" max="13496" width="11.42578125" style="359" customWidth="1"/>
    <col min="13497" max="13497" width="0" style="359" hidden="1" customWidth="1"/>
    <col min="13498" max="13498" width="9.85546875" style="359" customWidth="1"/>
    <col min="13499" max="13499" width="10" style="359" customWidth="1"/>
    <col min="13500" max="13568" width="9.140625" style="359"/>
    <col min="13569" max="13569" width="4.5703125" style="359" customWidth="1"/>
    <col min="13570" max="13570" width="20.5703125" style="359" customWidth="1"/>
    <col min="13571" max="13571" width="13.85546875" style="359" customWidth="1"/>
    <col min="13572" max="13572" width="16.7109375" style="359" customWidth="1"/>
    <col min="13573" max="13573" width="17.28515625" style="359" customWidth="1"/>
    <col min="13574" max="13574" width="16.42578125" style="359" customWidth="1"/>
    <col min="13575" max="13575" width="15.85546875" style="359" customWidth="1"/>
    <col min="13576" max="13576" width="19.28515625" style="359" customWidth="1"/>
    <col min="13577" max="13577" width="17.28515625" style="359" customWidth="1"/>
    <col min="13578" max="13578" width="0" style="359" hidden="1" customWidth="1"/>
    <col min="13579" max="13579" width="15.42578125" style="359" customWidth="1"/>
    <col min="13580" max="13580" width="13.140625" style="359" customWidth="1"/>
    <col min="13581" max="13591" width="9.140625" style="359" customWidth="1"/>
    <col min="13592" max="13742" width="9.140625" style="359"/>
    <col min="13743" max="13743" width="4.5703125" style="359" customWidth="1"/>
    <col min="13744" max="13744" width="20.5703125" style="359" customWidth="1"/>
    <col min="13745" max="13745" width="13.28515625" style="359" customWidth="1"/>
    <col min="13746" max="13746" width="13.7109375" style="359" customWidth="1"/>
    <col min="13747" max="13747" width="11" style="359" customWidth="1"/>
    <col min="13748" max="13748" width="13.140625" style="359" customWidth="1"/>
    <col min="13749" max="13749" width="12.28515625" style="359" customWidth="1"/>
    <col min="13750" max="13750" width="15.42578125" style="359" customWidth="1"/>
    <col min="13751" max="13751" width="16.140625" style="359" customWidth="1"/>
    <col min="13752" max="13752" width="11.42578125" style="359" customWidth="1"/>
    <col min="13753" max="13753" width="0" style="359" hidden="1" customWidth="1"/>
    <col min="13754" max="13754" width="9.85546875" style="359" customWidth="1"/>
    <col min="13755" max="13755" width="10" style="359" customWidth="1"/>
    <col min="13756" max="13824" width="9.140625" style="359"/>
    <col min="13825" max="13825" width="4.5703125" style="359" customWidth="1"/>
    <col min="13826" max="13826" width="20.5703125" style="359" customWidth="1"/>
    <col min="13827" max="13827" width="13.85546875" style="359" customWidth="1"/>
    <col min="13828" max="13828" width="16.7109375" style="359" customWidth="1"/>
    <col min="13829" max="13829" width="17.28515625" style="359" customWidth="1"/>
    <col min="13830" max="13830" width="16.42578125" style="359" customWidth="1"/>
    <col min="13831" max="13831" width="15.85546875" style="359" customWidth="1"/>
    <col min="13832" max="13832" width="19.28515625" style="359" customWidth="1"/>
    <col min="13833" max="13833" width="17.28515625" style="359" customWidth="1"/>
    <col min="13834" max="13834" width="0" style="359" hidden="1" customWidth="1"/>
    <col min="13835" max="13835" width="15.42578125" style="359" customWidth="1"/>
    <col min="13836" max="13836" width="13.140625" style="359" customWidth="1"/>
    <col min="13837" max="13847" width="9.140625" style="359" customWidth="1"/>
    <col min="13848" max="13998" width="9.140625" style="359"/>
    <col min="13999" max="13999" width="4.5703125" style="359" customWidth="1"/>
    <col min="14000" max="14000" width="20.5703125" style="359" customWidth="1"/>
    <col min="14001" max="14001" width="13.28515625" style="359" customWidth="1"/>
    <col min="14002" max="14002" width="13.7109375" style="359" customWidth="1"/>
    <col min="14003" max="14003" width="11" style="359" customWidth="1"/>
    <col min="14004" max="14004" width="13.140625" style="359" customWidth="1"/>
    <col min="14005" max="14005" width="12.28515625" style="359" customWidth="1"/>
    <col min="14006" max="14006" width="15.42578125" style="359" customWidth="1"/>
    <col min="14007" max="14007" width="16.140625" style="359" customWidth="1"/>
    <col min="14008" max="14008" width="11.42578125" style="359" customWidth="1"/>
    <col min="14009" max="14009" width="0" style="359" hidden="1" customWidth="1"/>
    <col min="14010" max="14010" width="9.85546875" style="359" customWidth="1"/>
    <col min="14011" max="14011" width="10" style="359" customWidth="1"/>
    <col min="14012" max="14080" width="9.140625" style="359"/>
    <col min="14081" max="14081" width="4.5703125" style="359" customWidth="1"/>
    <col min="14082" max="14082" width="20.5703125" style="359" customWidth="1"/>
    <col min="14083" max="14083" width="13.85546875" style="359" customWidth="1"/>
    <col min="14084" max="14084" width="16.7109375" style="359" customWidth="1"/>
    <col min="14085" max="14085" width="17.28515625" style="359" customWidth="1"/>
    <col min="14086" max="14086" width="16.42578125" style="359" customWidth="1"/>
    <col min="14087" max="14087" width="15.85546875" style="359" customWidth="1"/>
    <col min="14088" max="14088" width="19.28515625" style="359" customWidth="1"/>
    <col min="14089" max="14089" width="17.28515625" style="359" customWidth="1"/>
    <col min="14090" max="14090" width="0" style="359" hidden="1" customWidth="1"/>
    <col min="14091" max="14091" width="15.42578125" style="359" customWidth="1"/>
    <col min="14092" max="14092" width="13.140625" style="359" customWidth="1"/>
    <col min="14093" max="14103" width="9.140625" style="359" customWidth="1"/>
    <col min="14104" max="14254" width="9.140625" style="359"/>
    <col min="14255" max="14255" width="4.5703125" style="359" customWidth="1"/>
    <col min="14256" max="14256" width="20.5703125" style="359" customWidth="1"/>
    <col min="14257" max="14257" width="13.28515625" style="359" customWidth="1"/>
    <col min="14258" max="14258" width="13.7109375" style="359" customWidth="1"/>
    <col min="14259" max="14259" width="11" style="359" customWidth="1"/>
    <col min="14260" max="14260" width="13.140625" style="359" customWidth="1"/>
    <col min="14261" max="14261" width="12.28515625" style="359" customWidth="1"/>
    <col min="14262" max="14262" width="15.42578125" style="359" customWidth="1"/>
    <col min="14263" max="14263" width="16.140625" style="359" customWidth="1"/>
    <col min="14264" max="14264" width="11.42578125" style="359" customWidth="1"/>
    <col min="14265" max="14265" width="0" style="359" hidden="1" customWidth="1"/>
    <col min="14266" max="14266" width="9.85546875" style="359" customWidth="1"/>
    <col min="14267" max="14267" width="10" style="359" customWidth="1"/>
    <col min="14268" max="14336" width="9.140625" style="359"/>
    <col min="14337" max="14337" width="4.5703125" style="359" customWidth="1"/>
    <col min="14338" max="14338" width="20.5703125" style="359" customWidth="1"/>
    <col min="14339" max="14339" width="13.85546875" style="359" customWidth="1"/>
    <col min="14340" max="14340" width="16.7109375" style="359" customWidth="1"/>
    <col min="14341" max="14341" width="17.28515625" style="359" customWidth="1"/>
    <col min="14342" max="14342" width="16.42578125" style="359" customWidth="1"/>
    <col min="14343" max="14343" width="15.85546875" style="359" customWidth="1"/>
    <col min="14344" max="14344" width="19.28515625" style="359" customWidth="1"/>
    <col min="14345" max="14345" width="17.28515625" style="359" customWidth="1"/>
    <col min="14346" max="14346" width="0" style="359" hidden="1" customWidth="1"/>
    <col min="14347" max="14347" width="15.42578125" style="359" customWidth="1"/>
    <col min="14348" max="14348" width="13.140625" style="359" customWidth="1"/>
    <col min="14349" max="14359" width="9.140625" style="359" customWidth="1"/>
    <col min="14360" max="14510" width="9.140625" style="359"/>
    <col min="14511" max="14511" width="4.5703125" style="359" customWidth="1"/>
    <col min="14512" max="14512" width="20.5703125" style="359" customWidth="1"/>
    <col min="14513" max="14513" width="13.28515625" style="359" customWidth="1"/>
    <col min="14514" max="14514" width="13.7109375" style="359" customWidth="1"/>
    <col min="14515" max="14515" width="11" style="359" customWidth="1"/>
    <col min="14516" max="14516" width="13.140625" style="359" customWidth="1"/>
    <col min="14517" max="14517" width="12.28515625" style="359" customWidth="1"/>
    <col min="14518" max="14518" width="15.42578125" style="359" customWidth="1"/>
    <col min="14519" max="14519" width="16.140625" style="359" customWidth="1"/>
    <col min="14520" max="14520" width="11.42578125" style="359" customWidth="1"/>
    <col min="14521" max="14521" width="0" style="359" hidden="1" customWidth="1"/>
    <col min="14522" max="14522" width="9.85546875" style="359" customWidth="1"/>
    <col min="14523" max="14523" width="10" style="359" customWidth="1"/>
    <col min="14524" max="14592" width="9.140625" style="359"/>
    <col min="14593" max="14593" width="4.5703125" style="359" customWidth="1"/>
    <col min="14594" max="14594" width="20.5703125" style="359" customWidth="1"/>
    <col min="14595" max="14595" width="13.85546875" style="359" customWidth="1"/>
    <col min="14596" max="14596" width="16.7109375" style="359" customWidth="1"/>
    <col min="14597" max="14597" width="17.28515625" style="359" customWidth="1"/>
    <col min="14598" max="14598" width="16.42578125" style="359" customWidth="1"/>
    <col min="14599" max="14599" width="15.85546875" style="359" customWidth="1"/>
    <col min="14600" max="14600" width="19.28515625" style="359" customWidth="1"/>
    <col min="14601" max="14601" width="17.28515625" style="359" customWidth="1"/>
    <col min="14602" max="14602" width="0" style="359" hidden="1" customWidth="1"/>
    <col min="14603" max="14603" width="15.42578125" style="359" customWidth="1"/>
    <col min="14604" max="14604" width="13.140625" style="359" customWidth="1"/>
    <col min="14605" max="14615" width="9.140625" style="359" customWidth="1"/>
    <col min="14616" max="14766" width="9.140625" style="359"/>
    <col min="14767" max="14767" width="4.5703125" style="359" customWidth="1"/>
    <col min="14768" max="14768" width="20.5703125" style="359" customWidth="1"/>
    <col min="14769" max="14769" width="13.28515625" style="359" customWidth="1"/>
    <col min="14770" max="14770" width="13.7109375" style="359" customWidth="1"/>
    <col min="14771" max="14771" width="11" style="359" customWidth="1"/>
    <col min="14772" max="14772" width="13.140625" style="359" customWidth="1"/>
    <col min="14773" max="14773" width="12.28515625" style="359" customWidth="1"/>
    <col min="14774" max="14774" width="15.42578125" style="359" customWidth="1"/>
    <col min="14775" max="14775" width="16.140625" style="359" customWidth="1"/>
    <col min="14776" max="14776" width="11.42578125" style="359" customWidth="1"/>
    <col min="14777" max="14777" width="0" style="359" hidden="1" customWidth="1"/>
    <col min="14778" max="14778" width="9.85546875" style="359" customWidth="1"/>
    <col min="14779" max="14779" width="10" style="359" customWidth="1"/>
    <col min="14780" max="14848" width="9.140625" style="359"/>
    <col min="14849" max="14849" width="4.5703125" style="359" customWidth="1"/>
    <col min="14850" max="14850" width="20.5703125" style="359" customWidth="1"/>
    <col min="14851" max="14851" width="13.85546875" style="359" customWidth="1"/>
    <col min="14852" max="14852" width="16.7109375" style="359" customWidth="1"/>
    <col min="14853" max="14853" width="17.28515625" style="359" customWidth="1"/>
    <col min="14854" max="14854" width="16.42578125" style="359" customWidth="1"/>
    <col min="14855" max="14855" width="15.85546875" style="359" customWidth="1"/>
    <col min="14856" max="14856" width="19.28515625" style="359" customWidth="1"/>
    <col min="14857" max="14857" width="17.28515625" style="359" customWidth="1"/>
    <col min="14858" max="14858" width="0" style="359" hidden="1" customWidth="1"/>
    <col min="14859" max="14859" width="15.42578125" style="359" customWidth="1"/>
    <col min="14860" max="14860" width="13.140625" style="359" customWidth="1"/>
    <col min="14861" max="14871" width="9.140625" style="359" customWidth="1"/>
    <col min="14872" max="15022" width="9.140625" style="359"/>
    <col min="15023" max="15023" width="4.5703125" style="359" customWidth="1"/>
    <col min="15024" max="15024" width="20.5703125" style="359" customWidth="1"/>
    <col min="15025" max="15025" width="13.28515625" style="359" customWidth="1"/>
    <col min="15026" max="15026" width="13.7109375" style="359" customWidth="1"/>
    <col min="15027" max="15027" width="11" style="359" customWidth="1"/>
    <col min="15028" max="15028" width="13.140625" style="359" customWidth="1"/>
    <col min="15029" max="15029" width="12.28515625" style="359" customWidth="1"/>
    <col min="15030" max="15030" width="15.42578125" style="359" customWidth="1"/>
    <col min="15031" max="15031" width="16.140625" style="359" customWidth="1"/>
    <col min="15032" max="15032" width="11.42578125" style="359" customWidth="1"/>
    <col min="15033" max="15033" width="0" style="359" hidden="1" customWidth="1"/>
    <col min="15034" max="15034" width="9.85546875" style="359" customWidth="1"/>
    <col min="15035" max="15035" width="10" style="359" customWidth="1"/>
    <col min="15036" max="15104" width="9.140625" style="359"/>
    <col min="15105" max="15105" width="4.5703125" style="359" customWidth="1"/>
    <col min="15106" max="15106" width="20.5703125" style="359" customWidth="1"/>
    <col min="15107" max="15107" width="13.85546875" style="359" customWidth="1"/>
    <col min="15108" max="15108" width="16.7109375" style="359" customWidth="1"/>
    <col min="15109" max="15109" width="17.28515625" style="359" customWidth="1"/>
    <col min="15110" max="15110" width="16.42578125" style="359" customWidth="1"/>
    <col min="15111" max="15111" width="15.85546875" style="359" customWidth="1"/>
    <col min="15112" max="15112" width="19.28515625" style="359" customWidth="1"/>
    <col min="15113" max="15113" width="17.28515625" style="359" customWidth="1"/>
    <col min="15114" max="15114" width="0" style="359" hidden="1" customWidth="1"/>
    <col min="15115" max="15115" width="15.42578125" style="359" customWidth="1"/>
    <col min="15116" max="15116" width="13.140625" style="359" customWidth="1"/>
    <col min="15117" max="15127" width="9.140625" style="359" customWidth="1"/>
    <col min="15128" max="15278" width="9.140625" style="359"/>
    <col min="15279" max="15279" width="4.5703125" style="359" customWidth="1"/>
    <col min="15280" max="15280" width="20.5703125" style="359" customWidth="1"/>
    <col min="15281" max="15281" width="13.28515625" style="359" customWidth="1"/>
    <col min="15282" max="15282" width="13.7109375" style="359" customWidth="1"/>
    <col min="15283" max="15283" width="11" style="359" customWidth="1"/>
    <col min="15284" max="15284" width="13.140625" style="359" customWidth="1"/>
    <col min="15285" max="15285" width="12.28515625" style="359" customWidth="1"/>
    <col min="15286" max="15286" width="15.42578125" style="359" customWidth="1"/>
    <col min="15287" max="15287" width="16.140625" style="359" customWidth="1"/>
    <col min="15288" max="15288" width="11.42578125" style="359" customWidth="1"/>
    <col min="15289" max="15289" width="0" style="359" hidden="1" customWidth="1"/>
    <col min="15290" max="15290" width="9.85546875" style="359" customWidth="1"/>
    <col min="15291" max="15291" width="10" style="359" customWidth="1"/>
    <col min="15292" max="15360" width="9.140625" style="359"/>
    <col min="15361" max="15361" width="4.5703125" style="359" customWidth="1"/>
    <col min="15362" max="15362" width="20.5703125" style="359" customWidth="1"/>
    <col min="15363" max="15363" width="13.85546875" style="359" customWidth="1"/>
    <col min="15364" max="15364" width="16.7109375" style="359" customWidth="1"/>
    <col min="15365" max="15365" width="17.28515625" style="359" customWidth="1"/>
    <col min="15366" max="15366" width="16.42578125" style="359" customWidth="1"/>
    <col min="15367" max="15367" width="15.85546875" style="359" customWidth="1"/>
    <col min="15368" max="15368" width="19.28515625" style="359" customWidth="1"/>
    <col min="15369" max="15369" width="17.28515625" style="359" customWidth="1"/>
    <col min="15370" max="15370" width="0" style="359" hidden="1" customWidth="1"/>
    <col min="15371" max="15371" width="15.42578125" style="359" customWidth="1"/>
    <col min="15372" max="15372" width="13.140625" style="359" customWidth="1"/>
    <col min="15373" max="15383" width="9.140625" style="359" customWidth="1"/>
    <col min="15384" max="15534" width="9.140625" style="359"/>
    <col min="15535" max="15535" width="4.5703125" style="359" customWidth="1"/>
    <col min="15536" max="15536" width="20.5703125" style="359" customWidth="1"/>
    <col min="15537" max="15537" width="13.28515625" style="359" customWidth="1"/>
    <col min="15538" max="15538" width="13.7109375" style="359" customWidth="1"/>
    <col min="15539" max="15539" width="11" style="359" customWidth="1"/>
    <col min="15540" max="15540" width="13.140625" style="359" customWidth="1"/>
    <col min="15541" max="15541" width="12.28515625" style="359" customWidth="1"/>
    <col min="15542" max="15542" width="15.42578125" style="359" customWidth="1"/>
    <col min="15543" max="15543" width="16.140625" style="359" customWidth="1"/>
    <col min="15544" max="15544" width="11.42578125" style="359" customWidth="1"/>
    <col min="15545" max="15545" width="0" style="359" hidden="1" customWidth="1"/>
    <col min="15546" max="15546" width="9.85546875" style="359" customWidth="1"/>
    <col min="15547" max="15547" width="10" style="359" customWidth="1"/>
    <col min="15548" max="15616" width="9.140625" style="359"/>
    <col min="15617" max="15617" width="4.5703125" style="359" customWidth="1"/>
    <col min="15618" max="15618" width="20.5703125" style="359" customWidth="1"/>
    <col min="15619" max="15619" width="13.85546875" style="359" customWidth="1"/>
    <col min="15620" max="15620" width="16.7109375" style="359" customWidth="1"/>
    <col min="15621" max="15621" width="17.28515625" style="359" customWidth="1"/>
    <col min="15622" max="15622" width="16.42578125" style="359" customWidth="1"/>
    <col min="15623" max="15623" width="15.85546875" style="359" customWidth="1"/>
    <col min="15624" max="15624" width="19.28515625" style="359" customWidth="1"/>
    <col min="15625" max="15625" width="17.28515625" style="359" customWidth="1"/>
    <col min="15626" max="15626" width="0" style="359" hidden="1" customWidth="1"/>
    <col min="15627" max="15627" width="15.42578125" style="359" customWidth="1"/>
    <col min="15628" max="15628" width="13.140625" style="359" customWidth="1"/>
    <col min="15629" max="15639" width="9.140625" style="359" customWidth="1"/>
    <col min="15640" max="15790" width="9.140625" style="359"/>
    <col min="15791" max="15791" width="4.5703125" style="359" customWidth="1"/>
    <col min="15792" max="15792" width="20.5703125" style="359" customWidth="1"/>
    <col min="15793" max="15793" width="13.28515625" style="359" customWidth="1"/>
    <col min="15794" max="15794" width="13.7109375" style="359" customWidth="1"/>
    <col min="15795" max="15795" width="11" style="359" customWidth="1"/>
    <col min="15796" max="15796" width="13.140625" style="359" customWidth="1"/>
    <col min="15797" max="15797" width="12.28515625" style="359" customWidth="1"/>
    <col min="15798" max="15798" width="15.42578125" style="359" customWidth="1"/>
    <col min="15799" max="15799" width="16.140625" style="359" customWidth="1"/>
    <col min="15800" max="15800" width="11.42578125" style="359" customWidth="1"/>
    <col min="15801" max="15801" width="0" style="359" hidden="1" customWidth="1"/>
    <col min="15802" max="15802" width="9.85546875" style="359" customWidth="1"/>
    <col min="15803" max="15803" width="10" style="359" customWidth="1"/>
    <col min="15804" max="15872" width="9.140625" style="359"/>
    <col min="15873" max="15873" width="4.5703125" style="359" customWidth="1"/>
    <col min="15874" max="15874" width="20.5703125" style="359" customWidth="1"/>
    <col min="15875" max="15875" width="13.85546875" style="359" customWidth="1"/>
    <col min="15876" max="15876" width="16.7109375" style="359" customWidth="1"/>
    <col min="15877" max="15877" width="17.28515625" style="359" customWidth="1"/>
    <col min="15878" max="15878" width="16.42578125" style="359" customWidth="1"/>
    <col min="15879" max="15879" width="15.85546875" style="359" customWidth="1"/>
    <col min="15880" max="15880" width="19.28515625" style="359" customWidth="1"/>
    <col min="15881" max="15881" width="17.28515625" style="359" customWidth="1"/>
    <col min="15882" max="15882" width="0" style="359" hidden="1" customWidth="1"/>
    <col min="15883" max="15883" width="15.42578125" style="359" customWidth="1"/>
    <col min="15884" max="15884" width="13.140625" style="359" customWidth="1"/>
    <col min="15885" max="15895" width="9.140625" style="359" customWidth="1"/>
    <col min="15896" max="16046" width="9.140625" style="359"/>
    <col min="16047" max="16047" width="4.5703125" style="359" customWidth="1"/>
    <col min="16048" max="16048" width="20.5703125" style="359" customWidth="1"/>
    <col min="16049" max="16049" width="13.28515625" style="359" customWidth="1"/>
    <col min="16050" max="16050" width="13.7109375" style="359" customWidth="1"/>
    <col min="16051" max="16051" width="11" style="359" customWidth="1"/>
    <col min="16052" max="16052" width="13.140625" style="359" customWidth="1"/>
    <col min="16053" max="16053" width="12.28515625" style="359" customWidth="1"/>
    <col min="16054" max="16054" width="15.42578125" style="359" customWidth="1"/>
    <col min="16055" max="16055" width="16.140625" style="359" customWidth="1"/>
    <col min="16056" max="16056" width="11.42578125" style="359" customWidth="1"/>
    <col min="16057" max="16057" width="0" style="359" hidden="1" customWidth="1"/>
    <col min="16058" max="16058" width="9.85546875" style="359" customWidth="1"/>
    <col min="16059" max="16059" width="10" style="359" customWidth="1"/>
    <col min="16060" max="16128" width="9.140625" style="359"/>
    <col min="16129" max="16129" width="4.5703125" style="359" customWidth="1"/>
    <col min="16130" max="16130" width="20.5703125" style="359" customWidth="1"/>
    <col min="16131" max="16131" width="13.85546875" style="359" customWidth="1"/>
    <col min="16132" max="16132" width="16.7109375" style="359" customWidth="1"/>
    <col min="16133" max="16133" width="17.28515625" style="359" customWidth="1"/>
    <col min="16134" max="16134" width="16.42578125" style="359" customWidth="1"/>
    <col min="16135" max="16135" width="15.85546875" style="359" customWidth="1"/>
    <col min="16136" max="16136" width="19.28515625" style="359" customWidth="1"/>
    <col min="16137" max="16137" width="17.28515625" style="359" customWidth="1"/>
    <col min="16138" max="16138" width="0" style="359" hidden="1" customWidth="1"/>
    <col min="16139" max="16139" width="15.42578125" style="359" customWidth="1"/>
    <col min="16140" max="16140" width="13.140625" style="359" customWidth="1"/>
    <col min="16141" max="16151" width="9.140625" style="359" customWidth="1"/>
    <col min="16152" max="16302" width="9.140625" style="359"/>
    <col min="16303" max="16303" width="4.5703125" style="359" customWidth="1"/>
    <col min="16304" max="16304" width="20.5703125" style="359" customWidth="1"/>
    <col min="16305" max="16305" width="13.28515625" style="359" customWidth="1"/>
    <col min="16306" max="16306" width="13.7109375" style="359" customWidth="1"/>
    <col min="16307" max="16307" width="11" style="359" customWidth="1"/>
    <col min="16308" max="16308" width="13.140625" style="359" customWidth="1"/>
    <col min="16309" max="16309" width="12.28515625" style="359" customWidth="1"/>
    <col min="16310" max="16310" width="15.42578125" style="359" customWidth="1"/>
    <col min="16311" max="16311" width="16.140625" style="359" customWidth="1"/>
    <col min="16312" max="16312" width="11.42578125" style="359" customWidth="1"/>
    <col min="16313" max="16313" width="0" style="359" hidden="1" customWidth="1"/>
    <col min="16314" max="16314" width="9.85546875" style="359" customWidth="1"/>
    <col min="16315" max="16315" width="10" style="359" customWidth="1"/>
    <col min="16316" max="16384" width="9.140625" style="359"/>
  </cols>
  <sheetData>
    <row r="2" spans="1:11" x14ac:dyDescent="0.2">
      <c r="A2" s="358" t="s">
        <v>424</v>
      </c>
      <c r="B2" s="358"/>
      <c r="C2" s="358"/>
      <c r="D2" s="358"/>
      <c r="E2" s="358"/>
      <c r="F2" s="358"/>
      <c r="G2" s="358"/>
      <c r="H2" s="358"/>
      <c r="I2" s="358"/>
    </row>
    <row r="3" spans="1:11" x14ac:dyDescent="0.2">
      <c r="A3" s="360"/>
      <c r="B3" s="360"/>
      <c r="C3" s="360"/>
      <c r="D3" s="360"/>
      <c r="E3" s="360"/>
      <c r="F3" s="360"/>
      <c r="G3" s="360"/>
      <c r="H3" s="360"/>
      <c r="I3" s="360"/>
    </row>
    <row r="4" spans="1:11" s="364" customFormat="1" ht="16.5" customHeight="1" x14ac:dyDescent="0.2">
      <c r="A4" s="361" t="s">
        <v>425</v>
      </c>
      <c r="B4" s="361" t="s">
        <v>426</v>
      </c>
      <c r="C4" s="362" t="s">
        <v>427</v>
      </c>
      <c r="D4" s="362"/>
      <c r="E4" s="362" t="s">
        <v>428</v>
      </c>
      <c r="F4" s="362"/>
      <c r="G4" s="362"/>
      <c r="H4" s="362" t="s">
        <v>429</v>
      </c>
      <c r="I4" s="363"/>
    </row>
    <row r="5" spans="1:11" s="364" customFormat="1" ht="16.5" customHeight="1" x14ac:dyDescent="0.2">
      <c r="A5" s="361"/>
      <c r="B5" s="361"/>
      <c r="C5" s="361" t="s">
        <v>353</v>
      </c>
      <c r="D5" s="361" t="s">
        <v>430</v>
      </c>
      <c r="E5" s="363" t="s">
        <v>431</v>
      </c>
      <c r="F5" s="365"/>
      <c r="G5" s="366"/>
      <c r="H5" s="361" t="s">
        <v>353</v>
      </c>
      <c r="I5" s="367" t="s">
        <v>423</v>
      </c>
    </row>
    <row r="6" spans="1:11" s="364" customFormat="1" ht="16.5" customHeight="1" x14ac:dyDescent="0.2">
      <c r="A6" s="361"/>
      <c r="B6" s="361"/>
      <c r="C6" s="361"/>
      <c r="D6" s="361"/>
      <c r="E6" s="368">
        <v>2016</v>
      </c>
      <c r="F6" s="368">
        <v>2017</v>
      </c>
      <c r="G6" s="368" t="s">
        <v>355</v>
      </c>
      <c r="H6" s="361"/>
      <c r="I6" s="367"/>
    </row>
    <row r="7" spans="1:11" ht="15" customHeight="1" x14ac:dyDescent="0.2">
      <c r="A7" s="369">
        <v>1</v>
      </c>
      <c r="B7" s="370" t="s">
        <v>432</v>
      </c>
      <c r="C7" s="371">
        <v>1956</v>
      </c>
      <c r="D7" s="372">
        <f>C7/J7*100</f>
        <v>2.0745831742395313</v>
      </c>
      <c r="E7" s="371"/>
      <c r="F7" s="371">
        <v>46</v>
      </c>
      <c r="G7" s="373">
        <f t="shared" ref="G7:G29" si="0">F7-E7</f>
        <v>46</v>
      </c>
      <c r="H7" s="373">
        <v>1910</v>
      </c>
      <c r="I7" s="374">
        <f t="shared" ref="I7:I30" si="1">H7/C7*100</f>
        <v>97.648261758691206</v>
      </c>
      <c r="J7" s="360">
        <v>94284</v>
      </c>
      <c r="K7" s="375"/>
    </row>
    <row r="8" spans="1:11" ht="15" customHeight="1" x14ac:dyDescent="0.2">
      <c r="A8" s="369">
        <v>2</v>
      </c>
      <c r="B8" s="370" t="s">
        <v>433</v>
      </c>
      <c r="C8" s="371">
        <v>4368</v>
      </c>
      <c r="D8" s="372">
        <f t="shared" ref="D8:D30" si="2">C8/J8*100</f>
        <v>3.1490613374859415</v>
      </c>
      <c r="E8" s="371"/>
      <c r="F8" s="371">
        <v>164</v>
      </c>
      <c r="G8" s="373">
        <f t="shared" si="0"/>
        <v>164</v>
      </c>
      <c r="H8" s="373">
        <v>4204</v>
      </c>
      <c r="I8" s="374">
        <f t="shared" si="1"/>
        <v>96.245421245421241</v>
      </c>
      <c r="J8" s="360">
        <v>138708</v>
      </c>
      <c r="K8" s="370"/>
    </row>
    <row r="9" spans="1:11" ht="15" customHeight="1" x14ac:dyDescent="0.2">
      <c r="A9" s="369">
        <v>3</v>
      </c>
      <c r="B9" s="370" t="s">
        <v>147</v>
      </c>
      <c r="C9" s="371">
        <v>4591</v>
      </c>
      <c r="D9" s="372">
        <f t="shared" si="2"/>
        <v>4.485281905487656</v>
      </c>
      <c r="E9" s="371"/>
      <c r="F9" s="371">
        <v>0</v>
      </c>
      <c r="G9" s="373">
        <f t="shared" si="0"/>
        <v>0</v>
      </c>
      <c r="H9" s="373">
        <v>4591</v>
      </c>
      <c r="I9" s="374">
        <f t="shared" si="1"/>
        <v>100</v>
      </c>
      <c r="J9" s="360">
        <v>102357</v>
      </c>
      <c r="K9" s="370"/>
    </row>
    <row r="10" spans="1:11" ht="15" customHeight="1" x14ac:dyDescent="0.2">
      <c r="A10" s="369">
        <v>4</v>
      </c>
      <c r="B10" s="370" t="s">
        <v>434</v>
      </c>
      <c r="C10" s="376">
        <v>15140</v>
      </c>
      <c r="D10" s="372">
        <f t="shared" si="2"/>
        <v>8.7884786179914194</v>
      </c>
      <c r="E10" s="371">
        <v>216</v>
      </c>
      <c r="F10" s="371">
        <v>1437</v>
      </c>
      <c r="G10" s="373">
        <f t="shared" si="0"/>
        <v>1221</v>
      </c>
      <c r="H10" s="373">
        <v>13729</v>
      </c>
      <c r="I10" s="374">
        <f t="shared" si="1"/>
        <v>90.680317040951124</v>
      </c>
      <c r="J10" s="360">
        <v>172271</v>
      </c>
      <c r="K10" s="370"/>
    </row>
    <row r="11" spans="1:11" ht="15" customHeight="1" x14ac:dyDescent="0.2">
      <c r="A11" s="369">
        <v>5</v>
      </c>
      <c r="B11" s="370" t="s">
        <v>435</v>
      </c>
      <c r="C11" s="371">
        <v>24074</v>
      </c>
      <c r="D11" s="372">
        <f t="shared" si="2"/>
        <v>13.897933264057269</v>
      </c>
      <c r="E11" s="371">
        <v>109</v>
      </c>
      <c r="F11" s="371">
        <v>208</v>
      </c>
      <c r="G11" s="373">
        <f t="shared" si="0"/>
        <v>99</v>
      </c>
      <c r="H11" s="373">
        <v>23866</v>
      </c>
      <c r="I11" s="374">
        <f t="shared" si="1"/>
        <v>99.135997341530285</v>
      </c>
      <c r="J11" s="360">
        <v>173220</v>
      </c>
      <c r="K11" s="370"/>
    </row>
    <row r="12" spans="1:11" ht="15" customHeight="1" x14ac:dyDescent="0.2">
      <c r="A12" s="369">
        <v>6</v>
      </c>
      <c r="B12" s="370" t="s">
        <v>436</v>
      </c>
      <c r="C12" s="371">
        <v>14282</v>
      </c>
      <c r="D12" s="372">
        <f t="shared" si="2"/>
        <v>13.858753663128068</v>
      </c>
      <c r="E12" s="371">
        <v>121</v>
      </c>
      <c r="F12" s="371">
        <v>118</v>
      </c>
      <c r="G12" s="373">
        <f t="shared" si="0"/>
        <v>-3</v>
      </c>
      <c r="H12" s="373">
        <v>14164</v>
      </c>
      <c r="I12" s="374">
        <f t="shared" si="1"/>
        <v>99.173785184147874</v>
      </c>
      <c r="J12" s="360">
        <v>103054</v>
      </c>
      <c r="K12" s="370"/>
    </row>
    <row r="13" spans="1:11" ht="15" customHeight="1" x14ac:dyDescent="0.2">
      <c r="A13" s="369">
        <v>7</v>
      </c>
      <c r="B13" s="370" t="s">
        <v>437</v>
      </c>
      <c r="C13" s="371">
        <v>4040</v>
      </c>
      <c r="D13" s="372">
        <f t="shared" si="2"/>
        <v>3.1726087639390608</v>
      </c>
      <c r="E13" s="371"/>
      <c r="F13" s="371">
        <v>55</v>
      </c>
      <c r="G13" s="373">
        <f t="shared" si="0"/>
        <v>55</v>
      </c>
      <c r="H13" s="373">
        <v>3985</v>
      </c>
      <c r="I13" s="374">
        <f t="shared" si="1"/>
        <v>98.638613861386133</v>
      </c>
      <c r="J13" s="360">
        <v>127340</v>
      </c>
      <c r="K13" s="370"/>
    </row>
    <row r="14" spans="1:11" ht="15" customHeight="1" x14ac:dyDescent="0.2">
      <c r="A14" s="369">
        <v>8</v>
      </c>
      <c r="B14" s="370" t="s">
        <v>151</v>
      </c>
      <c r="C14" s="371">
        <v>38552</v>
      </c>
      <c r="D14" s="372">
        <f t="shared" si="2"/>
        <v>36.146453518353574</v>
      </c>
      <c r="E14" s="371">
        <v>159</v>
      </c>
      <c r="F14" s="371">
        <v>288</v>
      </c>
      <c r="G14" s="373">
        <f t="shared" si="0"/>
        <v>129</v>
      </c>
      <c r="H14" s="373">
        <v>38264</v>
      </c>
      <c r="I14" s="374">
        <f t="shared" si="1"/>
        <v>99.252957045030087</v>
      </c>
      <c r="J14" s="360">
        <v>106655</v>
      </c>
      <c r="K14" s="370"/>
    </row>
    <row r="15" spans="1:11" ht="15" customHeight="1" x14ac:dyDescent="0.2">
      <c r="A15" s="369">
        <v>9</v>
      </c>
      <c r="B15" s="370" t="s">
        <v>438</v>
      </c>
      <c r="C15" s="371">
        <v>1851</v>
      </c>
      <c r="D15" s="372">
        <f t="shared" si="2"/>
        <v>2.5838963649561673</v>
      </c>
      <c r="E15" s="371"/>
      <c r="F15" s="371">
        <v>131</v>
      </c>
      <c r="G15" s="373">
        <f t="shared" si="0"/>
        <v>131</v>
      </c>
      <c r="H15" s="373">
        <v>1720</v>
      </c>
      <c r="I15" s="374">
        <f t="shared" si="1"/>
        <v>92.922744462452727</v>
      </c>
      <c r="J15" s="360">
        <v>71636</v>
      </c>
      <c r="K15" s="370"/>
    </row>
    <row r="16" spans="1:11" ht="15" customHeight="1" x14ac:dyDescent="0.2">
      <c r="A16" s="369">
        <v>10</v>
      </c>
      <c r="B16" s="370" t="s">
        <v>153</v>
      </c>
      <c r="C16" s="371">
        <v>7453</v>
      </c>
      <c r="D16" s="372">
        <f t="shared" si="2"/>
        <v>7.9011534221016033</v>
      </c>
      <c r="E16" s="371"/>
      <c r="F16" s="371">
        <v>45</v>
      </c>
      <c r="G16" s="373">
        <f t="shared" si="0"/>
        <v>45</v>
      </c>
      <c r="H16" s="373">
        <v>7410</v>
      </c>
      <c r="I16" s="374">
        <f t="shared" si="1"/>
        <v>99.423051120354216</v>
      </c>
      <c r="J16" s="360">
        <v>94328</v>
      </c>
      <c r="K16" s="370"/>
    </row>
    <row r="17" spans="1:11" ht="15" customHeight="1" x14ac:dyDescent="0.2">
      <c r="A17" s="369">
        <v>11</v>
      </c>
      <c r="B17" s="370" t="s">
        <v>439</v>
      </c>
      <c r="C17" s="371">
        <v>12893</v>
      </c>
      <c r="D17" s="372">
        <f t="shared" si="2"/>
        <v>9.2497202054696253</v>
      </c>
      <c r="E17" s="371">
        <v>827</v>
      </c>
      <c r="F17" s="371">
        <v>510</v>
      </c>
      <c r="G17" s="373">
        <f t="shared" si="0"/>
        <v>-317</v>
      </c>
      <c r="H17" s="373">
        <v>12383</v>
      </c>
      <c r="I17" s="374">
        <f t="shared" si="1"/>
        <v>96.044365159388818</v>
      </c>
      <c r="J17" s="360">
        <v>139388</v>
      </c>
      <c r="K17" s="370"/>
    </row>
    <row r="18" spans="1:11" ht="15" customHeight="1" x14ac:dyDescent="0.2">
      <c r="A18" s="369">
        <v>12</v>
      </c>
      <c r="B18" s="370" t="s">
        <v>155</v>
      </c>
      <c r="C18" s="371">
        <v>11687</v>
      </c>
      <c r="D18" s="372">
        <f t="shared" si="2"/>
        <v>8.3742359862137157</v>
      </c>
      <c r="E18" s="371"/>
      <c r="F18" s="371">
        <v>39</v>
      </c>
      <c r="G18" s="373">
        <f t="shared" si="0"/>
        <v>39</v>
      </c>
      <c r="H18" s="373">
        <v>11648</v>
      </c>
      <c r="I18" s="374">
        <f t="shared" si="1"/>
        <v>99.6662958843159</v>
      </c>
      <c r="J18" s="360">
        <v>139559</v>
      </c>
      <c r="K18" s="370"/>
    </row>
    <row r="19" spans="1:11" ht="15" customHeight="1" x14ac:dyDescent="0.2">
      <c r="A19" s="369">
        <v>13</v>
      </c>
      <c r="B19" s="370" t="s">
        <v>440</v>
      </c>
      <c r="C19" s="371">
        <v>7431</v>
      </c>
      <c r="D19" s="372">
        <f t="shared" si="2"/>
        <v>7.7843307738238652</v>
      </c>
      <c r="E19" s="371"/>
      <c r="F19" s="371">
        <v>208</v>
      </c>
      <c r="G19" s="373">
        <f t="shared" si="0"/>
        <v>208</v>
      </c>
      <c r="H19" s="373">
        <v>7223</v>
      </c>
      <c r="I19" s="374">
        <f t="shared" si="1"/>
        <v>97.200915085452834</v>
      </c>
      <c r="J19" s="360">
        <v>95461</v>
      </c>
      <c r="K19" s="370"/>
    </row>
    <row r="20" spans="1:11" ht="15" customHeight="1" x14ac:dyDescent="0.2">
      <c r="A20" s="369">
        <v>14</v>
      </c>
      <c r="B20" s="370" t="s">
        <v>441</v>
      </c>
      <c r="C20" s="371">
        <v>814</v>
      </c>
      <c r="D20" s="372">
        <f t="shared" si="2"/>
        <v>1.2028964090438894</v>
      </c>
      <c r="E20" s="371">
        <v>13</v>
      </c>
      <c r="F20" s="371">
        <v>81</v>
      </c>
      <c r="G20" s="373">
        <f t="shared" si="0"/>
        <v>68</v>
      </c>
      <c r="H20" s="373">
        <v>733</v>
      </c>
      <c r="I20" s="374">
        <f t="shared" si="1"/>
        <v>90.04914004914005</v>
      </c>
      <c r="J20" s="360">
        <v>67670</v>
      </c>
      <c r="K20" s="370"/>
    </row>
    <row r="21" spans="1:11" ht="15" customHeight="1" x14ac:dyDescent="0.2">
      <c r="A21" s="369">
        <v>15</v>
      </c>
      <c r="B21" s="370" t="s">
        <v>442</v>
      </c>
      <c r="C21" s="371">
        <v>815</v>
      </c>
      <c r="D21" s="372">
        <f t="shared" si="2"/>
        <v>4.7766967530184035</v>
      </c>
      <c r="E21" s="371"/>
      <c r="F21" s="371">
        <v>0</v>
      </c>
      <c r="G21" s="373">
        <f t="shared" si="0"/>
        <v>0</v>
      </c>
      <c r="H21" s="373">
        <v>815</v>
      </c>
      <c r="I21" s="374">
        <f t="shared" si="1"/>
        <v>100</v>
      </c>
      <c r="J21" s="360">
        <v>17062</v>
      </c>
      <c r="K21" s="370"/>
    </row>
    <row r="22" spans="1:11" ht="15" customHeight="1" x14ac:dyDescent="0.2">
      <c r="A22" s="377">
        <v>16</v>
      </c>
      <c r="B22" s="370" t="s">
        <v>443</v>
      </c>
      <c r="C22" s="371">
        <v>18876</v>
      </c>
      <c r="D22" s="372">
        <f t="shared" si="2"/>
        <v>11.013927869158552</v>
      </c>
      <c r="E22" s="371">
        <v>15</v>
      </c>
      <c r="F22" s="371">
        <v>706</v>
      </c>
      <c r="G22" s="373">
        <f t="shared" si="0"/>
        <v>691</v>
      </c>
      <c r="H22" s="373">
        <v>18170</v>
      </c>
      <c r="I22" s="374">
        <f t="shared" si="1"/>
        <v>96.259800805255352</v>
      </c>
      <c r="J22" s="360">
        <v>171383</v>
      </c>
      <c r="K22" s="370"/>
    </row>
    <row r="23" spans="1:11" ht="15" customHeight="1" x14ac:dyDescent="0.2">
      <c r="A23" s="369">
        <v>17</v>
      </c>
      <c r="B23" s="370" t="s">
        <v>444</v>
      </c>
      <c r="C23" s="371">
        <v>928</v>
      </c>
      <c r="D23" s="372">
        <f t="shared" si="2"/>
        <v>7.8233012982633614</v>
      </c>
      <c r="E23" s="371"/>
      <c r="F23" s="371">
        <v>1</v>
      </c>
      <c r="G23" s="373">
        <f t="shared" si="0"/>
        <v>1</v>
      </c>
      <c r="H23" s="373">
        <v>975</v>
      </c>
      <c r="I23" s="374">
        <f t="shared" si="1"/>
        <v>105.06465517241379</v>
      </c>
      <c r="J23" s="360">
        <v>11862</v>
      </c>
      <c r="K23" s="370"/>
    </row>
    <row r="24" spans="1:11" ht="15" customHeight="1" x14ac:dyDescent="0.2">
      <c r="A24" s="369">
        <v>18</v>
      </c>
      <c r="B24" s="370" t="s">
        <v>445</v>
      </c>
      <c r="C24" s="371">
        <v>13102</v>
      </c>
      <c r="D24" s="372">
        <f t="shared" si="2"/>
        <v>11.9639856819344</v>
      </c>
      <c r="E24" s="371">
        <v>406</v>
      </c>
      <c r="F24" s="371">
        <v>1793</v>
      </c>
      <c r="G24" s="373">
        <f t="shared" si="0"/>
        <v>1387</v>
      </c>
      <c r="H24" s="373">
        <v>11309</v>
      </c>
      <c r="I24" s="374">
        <f t="shared" si="1"/>
        <v>86.315066402076027</v>
      </c>
      <c r="J24" s="360">
        <v>109512</v>
      </c>
      <c r="K24" s="370"/>
    </row>
    <row r="25" spans="1:11" ht="15" customHeight="1" x14ac:dyDescent="0.2">
      <c r="A25" s="369">
        <v>19</v>
      </c>
      <c r="B25" s="370" t="s">
        <v>446</v>
      </c>
      <c r="C25" s="371">
        <v>1011</v>
      </c>
      <c r="D25" s="372">
        <f t="shared" si="2"/>
        <v>4.0899712771552252</v>
      </c>
      <c r="E25" s="371">
        <v>62</v>
      </c>
      <c r="F25" s="371">
        <v>62</v>
      </c>
      <c r="G25" s="373">
        <f t="shared" si="0"/>
        <v>0</v>
      </c>
      <c r="H25" s="373">
        <v>949</v>
      </c>
      <c r="I25" s="374">
        <f t="shared" si="1"/>
        <v>93.867457962413454</v>
      </c>
      <c r="J25" s="360">
        <v>24719</v>
      </c>
      <c r="K25" s="370"/>
    </row>
    <row r="26" spans="1:11" ht="25.5" customHeight="1" x14ac:dyDescent="0.2">
      <c r="A26" s="369">
        <v>20</v>
      </c>
      <c r="B26" s="370" t="s">
        <v>447</v>
      </c>
      <c r="C26" s="371">
        <v>1964</v>
      </c>
      <c r="D26" s="372">
        <f t="shared" si="2"/>
        <v>1.8662815006271618</v>
      </c>
      <c r="E26" s="371"/>
      <c r="F26" s="371">
        <v>292</v>
      </c>
      <c r="G26" s="373">
        <f t="shared" si="0"/>
        <v>292</v>
      </c>
      <c r="H26" s="373">
        <v>1672</v>
      </c>
      <c r="I26" s="374">
        <f t="shared" si="1"/>
        <v>85.132382892057024</v>
      </c>
      <c r="J26" s="360">
        <v>105236</v>
      </c>
      <c r="K26" s="370"/>
    </row>
    <row r="27" spans="1:11" ht="15" customHeight="1" x14ac:dyDescent="0.2">
      <c r="A27" s="369">
        <v>22</v>
      </c>
      <c r="B27" s="370" t="s">
        <v>162</v>
      </c>
      <c r="C27" s="371">
        <v>5541</v>
      </c>
      <c r="D27" s="372">
        <f t="shared" si="2"/>
        <v>5.8304835060767086</v>
      </c>
      <c r="E27" s="371">
        <v>93</v>
      </c>
      <c r="F27" s="371">
        <v>220</v>
      </c>
      <c r="G27" s="373">
        <f t="shared" si="0"/>
        <v>127</v>
      </c>
      <c r="H27" s="373">
        <v>5321</v>
      </c>
      <c r="I27" s="374">
        <f t="shared" si="1"/>
        <v>96.029597545569388</v>
      </c>
      <c r="J27" s="360">
        <v>95035</v>
      </c>
      <c r="K27" s="370"/>
    </row>
    <row r="28" spans="1:11" ht="15" customHeight="1" x14ac:dyDescent="0.2">
      <c r="A28" s="369">
        <v>23</v>
      </c>
      <c r="B28" s="378" t="s">
        <v>163</v>
      </c>
      <c r="C28" s="371">
        <v>580</v>
      </c>
      <c r="D28" s="372">
        <f t="shared" si="2"/>
        <v>1.7687240790436691</v>
      </c>
      <c r="E28" s="371">
        <v>99</v>
      </c>
      <c r="F28" s="371">
        <v>12</v>
      </c>
      <c r="G28" s="373">
        <f t="shared" si="0"/>
        <v>-87</v>
      </c>
      <c r="H28" s="373">
        <v>574</v>
      </c>
      <c r="I28" s="374">
        <f t="shared" si="1"/>
        <v>98.965517241379303</v>
      </c>
      <c r="J28" s="360">
        <v>32792</v>
      </c>
      <c r="K28" s="370"/>
    </row>
    <row r="29" spans="1:11" ht="15" customHeight="1" x14ac:dyDescent="0.2">
      <c r="A29" s="369">
        <v>24</v>
      </c>
      <c r="B29" s="378" t="s">
        <v>448</v>
      </c>
      <c r="C29" s="371">
        <v>167</v>
      </c>
      <c r="D29" s="379">
        <f t="shared" si="2"/>
        <v>2.1921764242583355</v>
      </c>
      <c r="E29" s="371"/>
      <c r="F29" s="371">
        <v>25</v>
      </c>
      <c r="G29" s="373">
        <f t="shared" si="0"/>
        <v>25</v>
      </c>
      <c r="H29" s="373">
        <v>142</v>
      </c>
      <c r="I29" s="374">
        <f t="shared" si="1"/>
        <v>85.029940119760482</v>
      </c>
      <c r="J29" s="360">
        <v>7618</v>
      </c>
      <c r="K29" s="378"/>
    </row>
    <row r="30" spans="1:11" s="364" customFormat="1" x14ac:dyDescent="0.2">
      <c r="A30" s="380" t="s">
        <v>360</v>
      </c>
      <c r="B30" s="380"/>
      <c r="C30" s="381">
        <f>SUM(C7:C29)</f>
        <v>192116</v>
      </c>
      <c r="D30" s="372">
        <f t="shared" si="2"/>
        <v>8.7279830997433159</v>
      </c>
      <c r="E30" s="382" t="s">
        <v>449</v>
      </c>
      <c r="F30" s="383">
        <f>SUM(F7:F29)</f>
        <v>6441</v>
      </c>
      <c r="G30" s="384">
        <f>F30-E31</f>
        <v>4321</v>
      </c>
      <c r="H30" s="385">
        <f>SUM(H7:H29)</f>
        <v>185757</v>
      </c>
      <c r="I30" s="386">
        <f t="shared" si="1"/>
        <v>96.69002061254659</v>
      </c>
      <c r="J30" s="387">
        <v>2201150</v>
      </c>
      <c r="K30" s="378"/>
    </row>
    <row r="31" spans="1:11" s="364" customFormat="1" x14ac:dyDescent="0.2">
      <c r="A31" s="388">
        <v>2016</v>
      </c>
      <c r="B31" s="388"/>
      <c r="C31" s="389">
        <v>301476</v>
      </c>
      <c r="D31" s="390">
        <v>15.5</v>
      </c>
      <c r="E31" s="391">
        <v>2120</v>
      </c>
      <c r="F31" s="391" t="s">
        <v>450</v>
      </c>
      <c r="G31" s="391" t="s">
        <v>450</v>
      </c>
      <c r="H31" s="385">
        <v>299464</v>
      </c>
      <c r="I31" s="386">
        <v>99.3</v>
      </c>
      <c r="J31" s="387"/>
      <c r="K31" s="387"/>
    </row>
    <row r="32" spans="1:11" x14ac:dyDescent="0.2">
      <c r="B32" s="392"/>
    </row>
    <row r="37" spans="11:12" x14ac:dyDescent="0.2">
      <c r="K37" s="370"/>
      <c r="L37" s="393"/>
    </row>
  </sheetData>
  <mergeCells count="13">
    <mergeCell ref="I5:I6"/>
    <mergeCell ref="A30:B30"/>
    <mergeCell ref="A31:B31"/>
    <mergeCell ref="A2:I2"/>
    <mergeCell ref="A4:A6"/>
    <mergeCell ref="B4:B6"/>
    <mergeCell ref="C4:D4"/>
    <mergeCell ref="E4:G4"/>
    <mergeCell ref="H4:I4"/>
    <mergeCell ref="C5:C6"/>
    <mergeCell ref="D5:D6"/>
    <mergeCell ref="E5:G5"/>
    <mergeCell ref="H5:H6"/>
  </mergeCells>
  <printOptions horizontalCentered="1"/>
  <pageMargins left="0.27" right="0.19" top="0.95" bottom="0.7480314960629921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V23" sqref="V23"/>
    </sheetView>
  </sheetViews>
  <sheetFormatPr defaultRowHeight="12.75" x14ac:dyDescent="0.25"/>
  <cols>
    <col min="1" max="1" width="16" style="44" customWidth="1"/>
    <col min="2" max="2" width="10.42578125" style="44" customWidth="1"/>
    <col min="3" max="3" width="9.42578125" style="44" customWidth="1"/>
    <col min="4" max="4" width="9.28515625" style="44" customWidth="1"/>
    <col min="5" max="5" width="10" style="44" customWidth="1"/>
    <col min="6" max="6" width="9.42578125" style="44" customWidth="1"/>
    <col min="7" max="7" width="8.42578125" style="44" customWidth="1"/>
    <col min="8" max="8" width="10.5703125" style="44" bestFit="1" customWidth="1"/>
    <col min="9" max="9" width="10.28515625" style="44" customWidth="1"/>
    <col min="10" max="20" width="0" style="44" hidden="1" customWidth="1"/>
    <col min="21" max="161" width="9.140625" style="44"/>
    <col min="162" max="162" width="16.7109375" style="44" customWidth="1"/>
    <col min="163" max="168" width="9.7109375" style="44" customWidth="1"/>
    <col min="169" max="417" width="9.140625" style="44"/>
    <col min="418" max="418" width="16.7109375" style="44" customWidth="1"/>
    <col min="419" max="424" width="9.7109375" style="44" customWidth="1"/>
    <col min="425" max="673" width="9.140625" style="44"/>
    <col min="674" max="674" width="16.7109375" style="44" customWidth="1"/>
    <col min="675" max="680" width="9.7109375" style="44" customWidth="1"/>
    <col min="681" max="929" width="9.140625" style="44"/>
    <col min="930" max="930" width="16.7109375" style="44" customWidth="1"/>
    <col min="931" max="936" width="9.7109375" style="44" customWidth="1"/>
    <col min="937" max="1185" width="9.140625" style="44"/>
    <col min="1186" max="1186" width="16.7109375" style="44" customWidth="1"/>
    <col min="1187" max="1192" width="9.7109375" style="44" customWidth="1"/>
    <col min="1193" max="1441" width="9.140625" style="44"/>
    <col min="1442" max="1442" width="16.7109375" style="44" customWidth="1"/>
    <col min="1443" max="1448" width="9.7109375" style="44" customWidth="1"/>
    <col min="1449" max="1697" width="9.140625" style="44"/>
    <col min="1698" max="1698" width="16.7109375" style="44" customWidth="1"/>
    <col min="1699" max="1704" width="9.7109375" style="44" customWidth="1"/>
    <col min="1705" max="1953" width="9.140625" style="44"/>
    <col min="1954" max="1954" width="16.7109375" style="44" customWidth="1"/>
    <col min="1955" max="1960" width="9.7109375" style="44" customWidth="1"/>
    <col min="1961" max="2209" width="9.140625" style="44"/>
    <col min="2210" max="2210" width="16.7109375" style="44" customWidth="1"/>
    <col min="2211" max="2216" width="9.7109375" style="44" customWidth="1"/>
    <col min="2217" max="2465" width="9.140625" style="44"/>
    <col min="2466" max="2466" width="16.7109375" style="44" customWidth="1"/>
    <col min="2467" max="2472" width="9.7109375" style="44" customWidth="1"/>
    <col min="2473" max="2721" width="9.140625" style="44"/>
    <col min="2722" max="2722" width="16.7109375" style="44" customWidth="1"/>
    <col min="2723" max="2728" width="9.7109375" style="44" customWidth="1"/>
    <col min="2729" max="2977" width="9.140625" style="44"/>
    <col min="2978" max="2978" width="16.7109375" style="44" customWidth="1"/>
    <col min="2979" max="2984" width="9.7109375" style="44" customWidth="1"/>
    <col min="2985" max="3233" width="9.140625" style="44"/>
    <col min="3234" max="3234" width="16.7109375" style="44" customWidth="1"/>
    <col min="3235" max="3240" width="9.7109375" style="44" customWidth="1"/>
    <col min="3241" max="3489" width="9.140625" style="44"/>
    <col min="3490" max="3490" width="16.7109375" style="44" customWidth="1"/>
    <col min="3491" max="3496" width="9.7109375" style="44" customWidth="1"/>
    <col min="3497" max="3745" width="9.140625" style="44"/>
    <col min="3746" max="3746" width="16.7109375" style="44" customWidth="1"/>
    <col min="3747" max="3752" width="9.7109375" style="44" customWidth="1"/>
    <col min="3753" max="4001" width="9.140625" style="44"/>
    <col min="4002" max="4002" width="16.7109375" style="44" customWidth="1"/>
    <col min="4003" max="4008" width="9.7109375" style="44" customWidth="1"/>
    <col min="4009" max="4257" width="9.140625" style="44"/>
    <col min="4258" max="4258" width="16.7109375" style="44" customWidth="1"/>
    <col min="4259" max="4264" width="9.7109375" style="44" customWidth="1"/>
    <col min="4265" max="4513" width="9.140625" style="44"/>
    <col min="4514" max="4514" width="16.7109375" style="44" customWidth="1"/>
    <col min="4515" max="4520" width="9.7109375" style="44" customWidth="1"/>
    <col min="4521" max="4769" width="9.140625" style="44"/>
    <col min="4770" max="4770" width="16.7109375" style="44" customWidth="1"/>
    <col min="4771" max="4776" width="9.7109375" style="44" customWidth="1"/>
    <col min="4777" max="5025" width="9.140625" style="44"/>
    <col min="5026" max="5026" width="16.7109375" style="44" customWidth="1"/>
    <col min="5027" max="5032" width="9.7109375" style="44" customWidth="1"/>
    <col min="5033" max="5281" width="9.140625" style="44"/>
    <col min="5282" max="5282" width="16.7109375" style="44" customWidth="1"/>
    <col min="5283" max="5288" width="9.7109375" style="44" customWidth="1"/>
    <col min="5289" max="5537" width="9.140625" style="44"/>
    <col min="5538" max="5538" width="16.7109375" style="44" customWidth="1"/>
    <col min="5539" max="5544" width="9.7109375" style="44" customWidth="1"/>
    <col min="5545" max="5793" width="9.140625" style="44"/>
    <col min="5794" max="5794" width="16.7109375" style="44" customWidth="1"/>
    <col min="5795" max="5800" width="9.7109375" style="44" customWidth="1"/>
    <col min="5801" max="6049" width="9.140625" style="44"/>
    <col min="6050" max="6050" width="16.7109375" style="44" customWidth="1"/>
    <col min="6051" max="6056" width="9.7109375" style="44" customWidth="1"/>
    <col min="6057" max="6305" width="9.140625" style="44"/>
    <col min="6306" max="6306" width="16.7109375" style="44" customWidth="1"/>
    <col min="6307" max="6312" width="9.7109375" style="44" customWidth="1"/>
    <col min="6313" max="6561" width="9.140625" style="44"/>
    <col min="6562" max="6562" width="16.7109375" style="44" customWidth="1"/>
    <col min="6563" max="6568" width="9.7109375" style="44" customWidth="1"/>
    <col min="6569" max="6817" width="9.140625" style="44"/>
    <col min="6818" max="6818" width="16.7109375" style="44" customWidth="1"/>
    <col min="6819" max="6824" width="9.7109375" style="44" customWidth="1"/>
    <col min="6825" max="7073" width="9.140625" style="44"/>
    <col min="7074" max="7074" width="16.7109375" style="44" customWidth="1"/>
    <col min="7075" max="7080" width="9.7109375" style="44" customWidth="1"/>
    <col min="7081" max="7329" width="9.140625" style="44"/>
    <col min="7330" max="7330" width="16.7109375" style="44" customWidth="1"/>
    <col min="7331" max="7336" width="9.7109375" style="44" customWidth="1"/>
    <col min="7337" max="7585" width="9.140625" style="44"/>
    <col min="7586" max="7586" width="16.7109375" style="44" customWidth="1"/>
    <col min="7587" max="7592" width="9.7109375" style="44" customWidth="1"/>
    <col min="7593" max="7841" width="9.140625" style="44"/>
    <col min="7842" max="7842" width="16.7109375" style="44" customWidth="1"/>
    <col min="7843" max="7848" width="9.7109375" style="44" customWidth="1"/>
    <col min="7849" max="8097" width="9.140625" style="44"/>
    <col min="8098" max="8098" width="16.7109375" style="44" customWidth="1"/>
    <col min="8099" max="8104" width="9.7109375" style="44" customWidth="1"/>
    <col min="8105" max="8353" width="9.140625" style="44"/>
    <col min="8354" max="8354" width="16.7109375" style="44" customWidth="1"/>
    <col min="8355" max="8360" width="9.7109375" style="44" customWidth="1"/>
    <col min="8361" max="8609" width="9.140625" style="44"/>
    <col min="8610" max="8610" width="16.7109375" style="44" customWidth="1"/>
    <col min="8611" max="8616" width="9.7109375" style="44" customWidth="1"/>
    <col min="8617" max="8865" width="9.140625" style="44"/>
    <col min="8866" max="8866" width="16.7109375" style="44" customWidth="1"/>
    <col min="8867" max="8872" width="9.7109375" style="44" customWidth="1"/>
    <col min="8873" max="9121" width="9.140625" style="44"/>
    <col min="9122" max="9122" width="16.7109375" style="44" customWidth="1"/>
    <col min="9123" max="9128" width="9.7109375" style="44" customWidth="1"/>
    <col min="9129" max="9377" width="9.140625" style="44"/>
    <col min="9378" max="9378" width="16.7109375" style="44" customWidth="1"/>
    <col min="9379" max="9384" width="9.7109375" style="44" customWidth="1"/>
    <col min="9385" max="9633" width="9.140625" style="44"/>
    <col min="9634" max="9634" width="16.7109375" style="44" customWidth="1"/>
    <col min="9635" max="9640" width="9.7109375" style="44" customWidth="1"/>
    <col min="9641" max="9889" width="9.140625" style="44"/>
    <col min="9890" max="9890" width="16.7109375" style="44" customWidth="1"/>
    <col min="9891" max="9896" width="9.7109375" style="44" customWidth="1"/>
    <col min="9897" max="10145" width="9.140625" style="44"/>
    <col min="10146" max="10146" width="16.7109375" style="44" customWidth="1"/>
    <col min="10147" max="10152" width="9.7109375" style="44" customWidth="1"/>
    <col min="10153" max="10401" width="9.140625" style="44"/>
    <col min="10402" max="10402" width="16.7109375" style="44" customWidth="1"/>
    <col min="10403" max="10408" width="9.7109375" style="44" customWidth="1"/>
    <col min="10409" max="10657" width="9.140625" style="44"/>
    <col min="10658" max="10658" width="16.7109375" style="44" customWidth="1"/>
    <col min="10659" max="10664" width="9.7109375" style="44" customWidth="1"/>
    <col min="10665" max="10913" width="9.140625" style="44"/>
    <col min="10914" max="10914" width="16.7109375" style="44" customWidth="1"/>
    <col min="10915" max="10920" width="9.7109375" style="44" customWidth="1"/>
    <col min="10921" max="11169" width="9.140625" style="44"/>
    <col min="11170" max="11170" width="16.7109375" style="44" customWidth="1"/>
    <col min="11171" max="11176" width="9.7109375" style="44" customWidth="1"/>
    <col min="11177" max="11425" width="9.140625" style="44"/>
    <col min="11426" max="11426" width="16.7109375" style="44" customWidth="1"/>
    <col min="11427" max="11432" width="9.7109375" style="44" customWidth="1"/>
    <col min="11433" max="11681" width="9.140625" style="44"/>
    <col min="11682" max="11682" width="16.7109375" style="44" customWidth="1"/>
    <col min="11683" max="11688" width="9.7109375" style="44" customWidth="1"/>
    <col min="11689" max="11937" width="9.140625" style="44"/>
    <col min="11938" max="11938" width="16.7109375" style="44" customWidth="1"/>
    <col min="11939" max="11944" width="9.7109375" style="44" customWidth="1"/>
    <col min="11945" max="12193" width="9.140625" style="44"/>
    <col min="12194" max="12194" width="16.7109375" style="44" customWidth="1"/>
    <col min="12195" max="12200" width="9.7109375" style="44" customWidth="1"/>
    <col min="12201" max="12449" width="9.140625" style="44"/>
    <col min="12450" max="12450" width="16.7109375" style="44" customWidth="1"/>
    <col min="12451" max="12456" width="9.7109375" style="44" customWidth="1"/>
    <col min="12457" max="12705" width="9.140625" style="44"/>
    <col min="12706" max="12706" width="16.7109375" style="44" customWidth="1"/>
    <col min="12707" max="12712" width="9.7109375" style="44" customWidth="1"/>
    <col min="12713" max="12961" width="9.140625" style="44"/>
    <col min="12962" max="12962" width="16.7109375" style="44" customWidth="1"/>
    <col min="12963" max="12968" width="9.7109375" style="44" customWidth="1"/>
    <col min="12969" max="13217" width="9.140625" style="44"/>
    <col min="13218" max="13218" width="16.7109375" style="44" customWidth="1"/>
    <col min="13219" max="13224" width="9.7109375" style="44" customWidth="1"/>
    <col min="13225" max="13473" width="9.140625" style="44"/>
    <col min="13474" max="13474" width="16.7109375" style="44" customWidth="1"/>
    <col min="13475" max="13480" width="9.7109375" style="44" customWidth="1"/>
    <col min="13481" max="13729" width="9.140625" style="44"/>
    <col min="13730" max="13730" width="16.7109375" style="44" customWidth="1"/>
    <col min="13731" max="13736" width="9.7109375" style="44" customWidth="1"/>
    <col min="13737" max="13985" width="9.140625" style="44"/>
    <col min="13986" max="13986" width="16.7109375" style="44" customWidth="1"/>
    <col min="13987" max="13992" width="9.7109375" style="44" customWidth="1"/>
    <col min="13993" max="14241" width="9.140625" style="44"/>
    <col min="14242" max="14242" width="16.7109375" style="44" customWidth="1"/>
    <col min="14243" max="14248" width="9.7109375" style="44" customWidth="1"/>
    <col min="14249" max="14497" width="9.140625" style="44"/>
    <col min="14498" max="14498" width="16.7109375" style="44" customWidth="1"/>
    <col min="14499" max="14504" width="9.7109375" style="44" customWidth="1"/>
    <col min="14505" max="14753" width="9.140625" style="44"/>
    <col min="14754" max="14754" width="16.7109375" style="44" customWidth="1"/>
    <col min="14755" max="14760" width="9.7109375" style="44" customWidth="1"/>
    <col min="14761" max="15009" width="9.140625" style="44"/>
    <col min="15010" max="15010" width="16.7109375" style="44" customWidth="1"/>
    <col min="15011" max="15016" width="9.7109375" style="44" customWidth="1"/>
    <col min="15017" max="15265" width="9.140625" style="44"/>
    <col min="15266" max="15266" width="16.7109375" style="44" customWidth="1"/>
    <col min="15267" max="15272" width="9.7109375" style="44" customWidth="1"/>
    <col min="15273" max="15521" width="9.140625" style="44"/>
    <col min="15522" max="15522" width="16.7109375" style="44" customWidth="1"/>
    <col min="15523" max="15528" width="9.7109375" style="44" customWidth="1"/>
    <col min="15529" max="15777" width="9.140625" style="44"/>
    <col min="15778" max="15778" width="16.7109375" style="44" customWidth="1"/>
    <col min="15779" max="15784" width="9.7109375" style="44" customWidth="1"/>
    <col min="15785" max="16033" width="9.140625" style="44"/>
    <col min="16034" max="16034" width="16.7109375" style="44" customWidth="1"/>
    <col min="16035" max="16040" width="9.7109375" style="44" customWidth="1"/>
    <col min="16041" max="16384" width="9.140625" style="44"/>
  </cols>
  <sheetData>
    <row r="1" spans="1:22" x14ac:dyDescent="0.25">
      <c r="A1" s="192" t="s">
        <v>139</v>
      </c>
      <c r="B1" s="192"/>
      <c r="C1" s="192"/>
      <c r="D1" s="192"/>
      <c r="E1" s="192"/>
      <c r="F1" s="192"/>
      <c r="G1" s="192"/>
      <c r="H1" s="192"/>
      <c r="I1" s="192"/>
    </row>
    <row r="2" spans="1:22" ht="14.25" customHeight="1" x14ac:dyDescent="0.25">
      <c r="A2" s="28"/>
      <c r="B2" s="28"/>
      <c r="C2" s="28"/>
      <c r="D2" s="28"/>
    </row>
    <row r="3" spans="1:22" ht="28.5" customHeight="1" x14ac:dyDescent="0.25">
      <c r="A3" s="193" t="s">
        <v>140</v>
      </c>
      <c r="B3" s="195">
        <v>2015</v>
      </c>
      <c r="C3" s="195"/>
      <c r="D3" s="195"/>
      <c r="E3" s="196">
        <v>2016</v>
      </c>
      <c r="F3" s="196"/>
      <c r="G3" s="196"/>
      <c r="H3" s="197" t="s">
        <v>141</v>
      </c>
      <c r="I3" s="198"/>
    </row>
    <row r="4" spans="1:22" ht="38.25" customHeight="1" x14ac:dyDescent="0.25">
      <c r="A4" s="194"/>
      <c r="B4" s="52" t="s">
        <v>142</v>
      </c>
      <c r="C4" s="53" t="s">
        <v>143</v>
      </c>
      <c r="D4" s="54" t="s">
        <v>1</v>
      </c>
      <c r="E4" s="52" t="s">
        <v>142</v>
      </c>
      <c r="F4" s="53" t="s">
        <v>143</v>
      </c>
      <c r="G4" s="54" t="s">
        <v>1</v>
      </c>
      <c r="H4" s="52" t="s">
        <v>142</v>
      </c>
      <c r="I4" s="55" t="s">
        <v>143</v>
      </c>
      <c r="J4" s="28"/>
    </row>
    <row r="5" spans="1:22" ht="22.5" customHeight="1" x14ac:dyDescent="0.25">
      <c r="A5" s="56" t="s">
        <v>144</v>
      </c>
      <c r="B5" s="57">
        <f>SUM(B6:B29)</f>
        <v>4424808.8</v>
      </c>
      <c r="C5" s="57">
        <f>SUM(C6:C29)</f>
        <v>4940605.2</v>
      </c>
      <c r="D5" s="57">
        <f>C5/B5*100</f>
        <v>111.65691950350489</v>
      </c>
      <c r="E5" s="57">
        <f>SUM(E6:E29)</f>
        <v>4994867.9000000004</v>
      </c>
      <c r="F5" s="57">
        <f>SUM(F6:F29)</f>
        <v>4908122.4000000004</v>
      </c>
      <c r="G5" s="57">
        <f>F5/E5*100</f>
        <v>98.263307424006157</v>
      </c>
      <c r="H5" s="57">
        <f>E5-B5</f>
        <v>570059.10000000056</v>
      </c>
      <c r="I5" s="57">
        <f>F5-C5</f>
        <v>-32482.799999999814</v>
      </c>
    </row>
    <row r="6" spans="1:22" ht="15.75" customHeight="1" x14ac:dyDescent="0.25">
      <c r="A6" s="27" t="s">
        <v>145</v>
      </c>
      <c r="B6" s="45">
        <v>66138.100000000006</v>
      </c>
      <c r="C6" s="45">
        <v>62583.199999999997</v>
      </c>
      <c r="D6" s="58">
        <f t="shared" ref="D6:D29" si="0">C6/B6*100</f>
        <v>94.625034586720801</v>
      </c>
      <c r="E6" s="45">
        <v>74405.399999999994</v>
      </c>
      <c r="F6" s="45">
        <v>74696</v>
      </c>
      <c r="G6" s="58">
        <f t="shared" ref="G6:G29" si="1">F6/E6*100</f>
        <v>100.39056305053128</v>
      </c>
      <c r="H6" s="45">
        <f>E6-B6</f>
        <v>8267.2999999999884</v>
      </c>
      <c r="I6" s="45">
        <f>F6-C6</f>
        <v>12112.800000000003</v>
      </c>
      <c r="K6" s="45">
        <f>F5-C5</f>
        <v>-32482.799999999814</v>
      </c>
      <c r="V6" s="45"/>
    </row>
    <row r="7" spans="1:22" ht="15.75" customHeight="1" x14ac:dyDescent="0.25">
      <c r="A7" s="27" t="s">
        <v>146</v>
      </c>
      <c r="B7" s="45">
        <v>59663.8</v>
      </c>
      <c r="C7" s="45">
        <v>56314.2</v>
      </c>
      <c r="D7" s="58">
        <f t="shared" si="0"/>
        <v>94.385875522511128</v>
      </c>
      <c r="E7" s="45">
        <v>67121.8</v>
      </c>
      <c r="F7" s="45">
        <v>75142.899999999994</v>
      </c>
      <c r="G7" s="58">
        <f t="shared" si="1"/>
        <v>111.9500668933193</v>
      </c>
      <c r="H7" s="45">
        <f t="shared" ref="H7:I29" si="2">E7-B7</f>
        <v>7458</v>
      </c>
      <c r="I7" s="45">
        <f t="shared" si="2"/>
        <v>18828.699999999997</v>
      </c>
      <c r="K7" s="44">
        <f>F5/C5*100</f>
        <v>99.342533987536598</v>
      </c>
    </row>
    <row r="8" spans="1:22" ht="15.75" customHeight="1" x14ac:dyDescent="0.25">
      <c r="A8" s="27" t="s">
        <v>147</v>
      </c>
      <c r="B8" s="45">
        <v>79443</v>
      </c>
      <c r="C8" s="45">
        <v>75281.399999999994</v>
      </c>
      <c r="D8" s="58">
        <f t="shared" si="0"/>
        <v>94.761527132661143</v>
      </c>
      <c r="E8" s="45">
        <v>89373.4</v>
      </c>
      <c r="F8" s="45">
        <v>88263.3</v>
      </c>
      <c r="G8" s="58">
        <f t="shared" si="1"/>
        <v>98.757907833874512</v>
      </c>
      <c r="H8" s="45">
        <f t="shared" si="2"/>
        <v>9930.3999999999942</v>
      </c>
      <c r="I8" s="45">
        <f t="shared" si="2"/>
        <v>12981.900000000009</v>
      </c>
    </row>
    <row r="9" spans="1:22" ht="15.75" customHeight="1" x14ac:dyDescent="0.25">
      <c r="A9" s="27" t="s">
        <v>46</v>
      </c>
      <c r="B9" s="45">
        <v>73968.600000000006</v>
      </c>
      <c r="C9" s="45">
        <v>72437.2</v>
      </c>
      <c r="D9" s="58">
        <f t="shared" si="0"/>
        <v>97.929662045786984</v>
      </c>
      <c r="E9" s="45">
        <v>83214.600000000006</v>
      </c>
      <c r="F9" s="45">
        <v>84938.3</v>
      </c>
      <c r="G9" s="58">
        <f t="shared" si="1"/>
        <v>102.07139131835039</v>
      </c>
      <c r="H9" s="45">
        <f t="shared" si="2"/>
        <v>9246</v>
      </c>
      <c r="I9" s="45">
        <f t="shared" si="2"/>
        <v>12501.100000000006</v>
      </c>
    </row>
    <row r="10" spans="1:22" ht="15.75" customHeight="1" x14ac:dyDescent="0.25">
      <c r="A10" s="27" t="s">
        <v>148</v>
      </c>
      <c r="B10" s="45">
        <v>99303.8</v>
      </c>
      <c r="C10" s="45">
        <v>97733.3</v>
      </c>
      <c r="D10" s="58">
        <f t="shared" si="0"/>
        <v>98.418489524066558</v>
      </c>
      <c r="E10" s="45">
        <v>111716.7</v>
      </c>
      <c r="F10" s="45">
        <v>101564.4</v>
      </c>
      <c r="G10" s="58">
        <f t="shared" si="1"/>
        <v>90.912459820241736</v>
      </c>
      <c r="H10" s="45">
        <f t="shared" si="2"/>
        <v>12412.899999999994</v>
      </c>
      <c r="I10" s="45">
        <f t="shared" si="2"/>
        <v>3831.0999999999913</v>
      </c>
    </row>
    <row r="11" spans="1:22" ht="15.75" customHeight="1" x14ac:dyDescent="0.25">
      <c r="A11" s="27" t="s">
        <v>149</v>
      </c>
      <c r="B11" s="45">
        <v>100069</v>
      </c>
      <c r="C11" s="45">
        <v>101263.9</v>
      </c>
      <c r="D11" s="58">
        <f t="shared" si="0"/>
        <v>101.19407608749962</v>
      </c>
      <c r="E11" s="45">
        <v>112577.60000000001</v>
      </c>
      <c r="F11" s="45">
        <v>105585.8</v>
      </c>
      <c r="G11" s="58">
        <f t="shared" si="1"/>
        <v>93.789350634584494</v>
      </c>
      <c r="H11" s="45">
        <f t="shared" si="2"/>
        <v>12508.600000000006</v>
      </c>
      <c r="I11" s="45">
        <f t="shared" si="2"/>
        <v>4321.9000000000087</v>
      </c>
    </row>
    <row r="12" spans="1:22" ht="15.75" customHeight="1" x14ac:dyDescent="0.25">
      <c r="A12" s="27" t="s">
        <v>150</v>
      </c>
      <c r="B12" s="45">
        <v>101698.3</v>
      </c>
      <c r="C12" s="45">
        <v>107312.9</v>
      </c>
      <c r="D12" s="58">
        <f t="shared" si="0"/>
        <v>105.52083958138925</v>
      </c>
      <c r="E12" s="45">
        <v>114410.6</v>
      </c>
      <c r="F12" s="45">
        <v>108949.2</v>
      </c>
      <c r="G12" s="58">
        <f t="shared" si="1"/>
        <v>95.22649125168472</v>
      </c>
      <c r="H12" s="45">
        <f t="shared" si="2"/>
        <v>12712.300000000003</v>
      </c>
      <c r="I12" s="45">
        <f t="shared" si="2"/>
        <v>1636.3000000000029</v>
      </c>
    </row>
    <row r="13" spans="1:22" ht="15.75" customHeight="1" x14ac:dyDescent="0.25">
      <c r="A13" s="27" t="s">
        <v>151</v>
      </c>
      <c r="B13" s="45">
        <v>100625.4</v>
      </c>
      <c r="C13" s="31">
        <v>99838</v>
      </c>
      <c r="D13" s="58">
        <f t="shared" si="0"/>
        <v>99.217493793813489</v>
      </c>
      <c r="E13" s="45">
        <v>113203.6</v>
      </c>
      <c r="F13" s="31">
        <v>106267.2</v>
      </c>
      <c r="G13" s="58">
        <f t="shared" si="1"/>
        <v>93.872633025804831</v>
      </c>
      <c r="H13" s="45">
        <f t="shared" si="2"/>
        <v>12578.200000000012</v>
      </c>
      <c r="I13" s="45">
        <f t="shared" si="2"/>
        <v>6429.1999999999971</v>
      </c>
    </row>
    <row r="14" spans="1:22" ht="15.75" customHeight="1" x14ac:dyDescent="0.25">
      <c r="A14" s="27" t="s">
        <v>152</v>
      </c>
      <c r="B14" s="45">
        <v>97872.1</v>
      </c>
      <c r="C14" s="31">
        <v>92498.1</v>
      </c>
      <c r="D14" s="58">
        <f t="shared" si="0"/>
        <v>94.509160424676693</v>
      </c>
      <c r="E14" s="45">
        <v>110106.1</v>
      </c>
      <c r="F14" s="31">
        <v>94919.9</v>
      </c>
      <c r="G14" s="58">
        <f t="shared" si="1"/>
        <v>86.207666968496738</v>
      </c>
      <c r="H14" s="45">
        <f t="shared" si="2"/>
        <v>12234</v>
      </c>
      <c r="I14" s="45">
        <f t="shared" si="2"/>
        <v>2421.7999999999884</v>
      </c>
    </row>
    <row r="15" spans="1:22" ht="15.75" customHeight="1" x14ac:dyDescent="0.25">
      <c r="A15" s="27" t="s">
        <v>153</v>
      </c>
      <c r="B15" s="45">
        <v>150207.4</v>
      </c>
      <c r="C15" s="31">
        <v>141833</v>
      </c>
      <c r="D15" s="58">
        <f t="shared" si="0"/>
        <v>94.424775343957762</v>
      </c>
      <c r="E15" s="45">
        <v>168983.3</v>
      </c>
      <c r="F15" s="31">
        <v>187664.5</v>
      </c>
      <c r="G15" s="58">
        <f t="shared" si="1"/>
        <v>111.05505691982583</v>
      </c>
      <c r="H15" s="45">
        <f t="shared" si="2"/>
        <v>18775.899999999994</v>
      </c>
      <c r="I15" s="45">
        <f t="shared" si="2"/>
        <v>45831.5</v>
      </c>
    </row>
    <row r="16" spans="1:22" ht="15.75" customHeight="1" x14ac:dyDescent="0.25">
      <c r="A16" s="27" t="s">
        <v>154</v>
      </c>
      <c r="B16" s="45">
        <v>88408.5</v>
      </c>
      <c r="C16" s="31">
        <v>101303.1</v>
      </c>
      <c r="D16" s="58">
        <f t="shared" si="0"/>
        <v>114.58524915590695</v>
      </c>
      <c r="E16" s="45">
        <v>99459.6</v>
      </c>
      <c r="F16" s="31">
        <v>92893.7</v>
      </c>
      <c r="G16" s="58">
        <f t="shared" si="1"/>
        <v>93.398425089181941</v>
      </c>
      <c r="H16" s="45">
        <f t="shared" si="2"/>
        <v>11051.100000000006</v>
      </c>
      <c r="I16" s="45">
        <f t="shared" si="2"/>
        <v>-8409.4000000000087</v>
      </c>
    </row>
    <row r="17" spans="1:9" ht="15.75" customHeight="1" x14ac:dyDescent="0.25">
      <c r="A17" s="27" t="s">
        <v>155</v>
      </c>
      <c r="B17" s="45">
        <v>73596.100000000006</v>
      </c>
      <c r="C17" s="45">
        <v>74197.7</v>
      </c>
      <c r="D17" s="58">
        <f t="shared" si="0"/>
        <v>100.81743461949748</v>
      </c>
      <c r="E17" s="45">
        <v>82795.600000000006</v>
      </c>
      <c r="F17" s="45">
        <v>76640</v>
      </c>
      <c r="G17" s="58">
        <f t="shared" si="1"/>
        <v>92.565305402702563</v>
      </c>
      <c r="H17" s="45">
        <f t="shared" si="2"/>
        <v>9199.5</v>
      </c>
      <c r="I17" s="45">
        <f t="shared" si="2"/>
        <v>2442.3000000000029</v>
      </c>
    </row>
    <row r="18" spans="1:9" ht="15.75" customHeight="1" x14ac:dyDescent="0.25">
      <c r="A18" s="27" t="s">
        <v>55</v>
      </c>
      <c r="B18" s="45">
        <v>71458.100000000006</v>
      </c>
      <c r="C18" s="45">
        <v>70939.399999999994</v>
      </c>
      <c r="D18" s="58">
        <f t="shared" si="0"/>
        <v>99.274120078759424</v>
      </c>
      <c r="E18" s="45">
        <v>80390.399999999994</v>
      </c>
      <c r="F18" s="45">
        <v>76084.100000000006</v>
      </c>
      <c r="G18" s="58">
        <f t="shared" si="1"/>
        <v>94.643265862590582</v>
      </c>
      <c r="H18" s="45">
        <f t="shared" si="2"/>
        <v>8932.2999999999884</v>
      </c>
      <c r="I18" s="45">
        <f t="shared" si="2"/>
        <v>5144.7000000000116</v>
      </c>
    </row>
    <row r="19" spans="1:9" ht="15.75" customHeight="1" x14ac:dyDescent="0.25">
      <c r="A19" s="27" t="s">
        <v>156</v>
      </c>
      <c r="B19" s="45">
        <v>101247.1</v>
      </c>
      <c r="C19" s="45">
        <v>102390.7</v>
      </c>
      <c r="D19" s="58">
        <f t="shared" si="0"/>
        <v>101.12951383298878</v>
      </c>
      <c r="E19" s="45">
        <v>113903</v>
      </c>
      <c r="F19" s="45">
        <v>112643.2</v>
      </c>
      <c r="G19" s="58">
        <f t="shared" si="1"/>
        <v>98.893971186009139</v>
      </c>
      <c r="H19" s="45">
        <f t="shared" si="2"/>
        <v>12655.899999999994</v>
      </c>
      <c r="I19" s="45">
        <f t="shared" si="2"/>
        <v>10252.5</v>
      </c>
    </row>
    <row r="20" spans="1:9" ht="15.75" customHeight="1" x14ac:dyDescent="0.25">
      <c r="A20" s="27" t="s">
        <v>157</v>
      </c>
      <c r="B20" s="45">
        <v>69237.100000000006</v>
      </c>
      <c r="C20" s="45">
        <v>63010.1</v>
      </c>
      <c r="D20" s="58">
        <f t="shared" si="0"/>
        <v>91.006266871373867</v>
      </c>
      <c r="E20" s="45">
        <v>77891.7</v>
      </c>
      <c r="F20" s="45">
        <v>70189.5</v>
      </c>
      <c r="G20" s="58">
        <f t="shared" si="1"/>
        <v>90.111655028712946</v>
      </c>
      <c r="H20" s="45">
        <f t="shared" si="2"/>
        <v>8654.5999999999913</v>
      </c>
      <c r="I20" s="45">
        <f t="shared" si="2"/>
        <v>7179.4000000000015</v>
      </c>
    </row>
    <row r="21" spans="1:9" ht="15.75" customHeight="1" x14ac:dyDescent="0.25">
      <c r="A21" s="27" t="s">
        <v>158</v>
      </c>
      <c r="B21" s="45">
        <v>95653.8</v>
      </c>
      <c r="C21" s="45">
        <v>91676.6</v>
      </c>
      <c r="D21" s="58">
        <f t="shared" si="0"/>
        <v>95.842088866307463</v>
      </c>
      <c r="E21" s="45">
        <v>107610.5</v>
      </c>
      <c r="F21" s="45">
        <v>109866.8</v>
      </c>
      <c r="G21" s="58">
        <f t="shared" si="1"/>
        <v>102.09672847909823</v>
      </c>
      <c r="H21" s="45">
        <f t="shared" si="2"/>
        <v>11956.699999999997</v>
      </c>
      <c r="I21" s="45">
        <f t="shared" si="2"/>
        <v>18190.199999999997</v>
      </c>
    </row>
    <row r="22" spans="1:9" ht="15.75" customHeight="1" x14ac:dyDescent="0.25">
      <c r="A22" s="27" t="s">
        <v>159</v>
      </c>
      <c r="B22" s="45">
        <v>69941.2</v>
      </c>
      <c r="C22" s="45">
        <v>65302.6</v>
      </c>
      <c r="D22" s="58">
        <f t="shared" si="0"/>
        <v>93.367857571788875</v>
      </c>
      <c r="E22" s="45">
        <v>78683.899999999994</v>
      </c>
      <c r="F22" s="45">
        <v>76248.600000000006</v>
      </c>
      <c r="G22" s="58">
        <f t="shared" si="1"/>
        <v>96.904957685117296</v>
      </c>
      <c r="H22" s="45">
        <f t="shared" si="2"/>
        <v>8742.6999999999971</v>
      </c>
      <c r="I22" s="45">
        <f t="shared" si="2"/>
        <v>10946.000000000007</v>
      </c>
    </row>
    <row r="23" spans="1:9" ht="15.75" customHeight="1" x14ac:dyDescent="0.25">
      <c r="A23" s="27" t="s">
        <v>60</v>
      </c>
      <c r="B23" s="45">
        <v>111422.9</v>
      </c>
      <c r="C23" s="45">
        <v>128007</v>
      </c>
      <c r="D23" s="58">
        <f t="shared" si="0"/>
        <v>114.88392422024558</v>
      </c>
      <c r="E23" s="45">
        <v>125350.7</v>
      </c>
      <c r="F23" s="45">
        <v>129028.1</v>
      </c>
      <c r="G23" s="58">
        <f t="shared" si="1"/>
        <v>102.93368924146415</v>
      </c>
      <c r="H23" s="45">
        <f t="shared" si="2"/>
        <v>13927.800000000003</v>
      </c>
      <c r="I23" s="45">
        <f t="shared" si="2"/>
        <v>1021.1000000000058</v>
      </c>
    </row>
    <row r="24" spans="1:9" ht="15.75" customHeight="1" x14ac:dyDescent="0.25">
      <c r="A24" s="27" t="s">
        <v>160</v>
      </c>
      <c r="B24" s="45">
        <v>77634.3</v>
      </c>
      <c r="C24" s="45">
        <v>67271</v>
      </c>
      <c r="D24" s="58">
        <f t="shared" si="0"/>
        <v>86.651132295905285</v>
      </c>
      <c r="E24" s="45">
        <v>87338.6</v>
      </c>
      <c r="F24" s="45">
        <v>74126.3</v>
      </c>
      <c r="G24" s="58">
        <f t="shared" si="1"/>
        <v>84.872324493408414</v>
      </c>
      <c r="H24" s="45">
        <f t="shared" si="2"/>
        <v>9704.3000000000029</v>
      </c>
      <c r="I24" s="45">
        <f t="shared" si="2"/>
        <v>6855.3000000000029</v>
      </c>
    </row>
    <row r="25" spans="1:9" ht="15.75" customHeight="1" x14ac:dyDescent="0.25">
      <c r="A25" s="27" t="s">
        <v>161</v>
      </c>
      <c r="B25" s="45">
        <v>81491.7</v>
      </c>
      <c r="C25" s="45">
        <v>79500</v>
      </c>
      <c r="D25" s="58">
        <f t="shared" si="0"/>
        <v>97.555947415503667</v>
      </c>
      <c r="E25" s="45">
        <v>91688.2</v>
      </c>
      <c r="F25" s="45">
        <v>87839.5</v>
      </c>
      <c r="G25" s="58">
        <f t="shared" si="1"/>
        <v>95.802404235223293</v>
      </c>
      <c r="H25" s="45">
        <f t="shared" si="2"/>
        <v>10196.5</v>
      </c>
      <c r="I25" s="45">
        <f t="shared" si="2"/>
        <v>8339.5</v>
      </c>
    </row>
    <row r="26" spans="1:9" ht="15.75" customHeight="1" x14ac:dyDescent="0.25">
      <c r="A26" s="27" t="s">
        <v>63</v>
      </c>
      <c r="B26" s="45">
        <v>93543.9</v>
      </c>
      <c r="C26" s="45">
        <v>97528.3</v>
      </c>
      <c r="D26" s="58">
        <f t="shared" si="0"/>
        <v>104.25939051076554</v>
      </c>
      <c r="E26" s="45">
        <v>105236.9</v>
      </c>
      <c r="F26" s="45">
        <v>102186.3</v>
      </c>
      <c r="G26" s="58">
        <f t="shared" si="1"/>
        <v>97.101206896060233</v>
      </c>
      <c r="H26" s="45">
        <f t="shared" si="2"/>
        <v>11693</v>
      </c>
      <c r="I26" s="45">
        <f t="shared" si="2"/>
        <v>4658</v>
      </c>
    </row>
    <row r="27" spans="1:9" ht="15.75" customHeight="1" x14ac:dyDescent="0.25">
      <c r="A27" s="27" t="s">
        <v>162</v>
      </c>
      <c r="B27" s="45">
        <v>2399590.7000000002</v>
      </c>
      <c r="C27" s="45">
        <v>2939279</v>
      </c>
      <c r="D27" s="58">
        <f t="shared" si="0"/>
        <v>122.49084812672426</v>
      </c>
      <c r="E27" s="45">
        <v>2716487.7</v>
      </c>
      <c r="F27" s="45">
        <v>2728311.2</v>
      </c>
      <c r="G27" s="58">
        <f t="shared" si="1"/>
        <v>100.43524953195997</v>
      </c>
      <c r="H27" s="45">
        <f t="shared" si="2"/>
        <v>316897</v>
      </c>
      <c r="I27" s="45">
        <f t="shared" si="2"/>
        <v>-210967.79999999981</v>
      </c>
    </row>
    <row r="28" spans="1:9" ht="15.75" customHeight="1" x14ac:dyDescent="0.25">
      <c r="A28" s="27" t="s">
        <v>163</v>
      </c>
      <c r="B28" s="45">
        <v>100881.3</v>
      </c>
      <c r="C28" s="45">
        <v>96352.7</v>
      </c>
      <c r="D28" s="58">
        <f t="shared" si="0"/>
        <v>95.510961892838409</v>
      </c>
      <c r="E28" s="45">
        <v>113491.4</v>
      </c>
      <c r="F28" s="45">
        <v>85845.6</v>
      </c>
      <c r="G28" s="58">
        <f t="shared" si="1"/>
        <v>75.640621227687745</v>
      </c>
      <c r="H28" s="45">
        <f t="shared" si="2"/>
        <v>12610.099999999991</v>
      </c>
      <c r="I28" s="45">
        <f t="shared" si="2"/>
        <v>-10507.099999999991</v>
      </c>
    </row>
    <row r="29" spans="1:9" ht="15.75" customHeight="1" x14ac:dyDescent="0.25">
      <c r="A29" s="27" t="s">
        <v>164</v>
      </c>
      <c r="B29" s="45">
        <v>61712.6</v>
      </c>
      <c r="C29" s="45">
        <v>56751.8</v>
      </c>
      <c r="D29" s="58">
        <f t="shared" si="0"/>
        <v>91.96144709508269</v>
      </c>
      <c r="E29" s="45">
        <v>69426.600000000006</v>
      </c>
      <c r="F29" s="45">
        <v>58228</v>
      </c>
      <c r="G29" s="58">
        <f t="shared" si="1"/>
        <v>83.869871202104079</v>
      </c>
      <c r="H29" s="45">
        <f t="shared" si="2"/>
        <v>7714.0000000000073</v>
      </c>
      <c r="I29" s="45">
        <f t="shared" si="2"/>
        <v>1476.1999999999971</v>
      </c>
    </row>
    <row r="31" spans="1:9" hidden="1" x14ac:dyDescent="0.25"/>
    <row r="32" spans="1:9" hidden="1" x14ac:dyDescent="0.25"/>
    <row r="33" spans="2:4" hidden="1" x14ac:dyDescent="0.25">
      <c r="C33" s="44" t="s">
        <v>165</v>
      </c>
      <c r="D33" s="44" t="s">
        <v>166</v>
      </c>
    </row>
    <row r="34" spans="2:4" hidden="1" x14ac:dyDescent="0.25">
      <c r="B34" s="44">
        <v>2015</v>
      </c>
      <c r="C34" s="45">
        <v>2831033.4999999995</v>
      </c>
      <c r="D34" s="45">
        <v>2479075.5999999996</v>
      </c>
    </row>
    <row r="35" spans="2:4" hidden="1" x14ac:dyDescent="0.25">
      <c r="B35" s="44">
        <v>2016</v>
      </c>
      <c r="C35" s="45">
        <v>2764338.1</v>
      </c>
      <c r="D35" s="45">
        <v>3350758.5999999996</v>
      </c>
    </row>
    <row r="36" spans="2:4" hidden="1" x14ac:dyDescent="0.25"/>
    <row r="37" spans="2:4" hidden="1" x14ac:dyDescent="0.25"/>
    <row r="38" spans="2:4" hidden="1" x14ac:dyDescent="0.25"/>
    <row r="39" spans="2:4" hidden="1" x14ac:dyDescent="0.25"/>
    <row r="40" spans="2:4" hidden="1" x14ac:dyDescent="0.25"/>
    <row r="41" spans="2:4" hidden="1" x14ac:dyDescent="0.25"/>
  </sheetData>
  <mergeCells count="5">
    <mergeCell ref="A1:I1"/>
    <mergeCell ref="A3:A4"/>
    <mergeCell ref="B3:D3"/>
    <mergeCell ref="E3:G3"/>
    <mergeCell ref="H3:I3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V23" sqref="V23"/>
    </sheetView>
  </sheetViews>
  <sheetFormatPr defaultRowHeight="12.75" x14ac:dyDescent="0.25"/>
  <cols>
    <col min="1" max="1" width="20.28515625" style="59" customWidth="1"/>
    <col min="2" max="2" width="17" style="59" customWidth="1"/>
    <col min="3" max="3" width="24.5703125" style="59" customWidth="1"/>
    <col min="4" max="4" width="22.28515625" style="59" customWidth="1"/>
    <col min="5" max="189" width="9.140625" style="59"/>
    <col min="190" max="190" width="16.7109375" style="59" customWidth="1"/>
    <col min="191" max="196" width="9.7109375" style="59" customWidth="1"/>
    <col min="197" max="445" width="9.140625" style="59"/>
    <col min="446" max="446" width="16.7109375" style="59" customWidth="1"/>
    <col min="447" max="452" width="9.7109375" style="59" customWidth="1"/>
    <col min="453" max="701" width="9.140625" style="59"/>
    <col min="702" max="702" width="16.7109375" style="59" customWidth="1"/>
    <col min="703" max="708" width="9.7109375" style="59" customWidth="1"/>
    <col min="709" max="957" width="9.140625" style="59"/>
    <col min="958" max="958" width="16.7109375" style="59" customWidth="1"/>
    <col min="959" max="964" width="9.7109375" style="59" customWidth="1"/>
    <col min="965" max="1213" width="9.140625" style="59"/>
    <col min="1214" max="1214" width="16.7109375" style="59" customWidth="1"/>
    <col min="1215" max="1220" width="9.7109375" style="59" customWidth="1"/>
    <col min="1221" max="1469" width="9.140625" style="59"/>
    <col min="1470" max="1470" width="16.7109375" style="59" customWidth="1"/>
    <col min="1471" max="1476" width="9.7109375" style="59" customWidth="1"/>
    <col min="1477" max="1725" width="9.140625" style="59"/>
    <col min="1726" max="1726" width="16.7109375" style="59" customWidth="1"/>
    <col min="1727" max="1732" width="9.7109375" style="59" customWidth="1"/>
    <col min="1733" max="1981" width="9.140625" style="59"/>
    <col min="1982" max="1982" width="16.7109375" style="59" customWidth="1"/>
    <col min="1983" max="1988" width="9.7109375" style="59" customWidth="1"/>
    <col min="1989" max="2237" width="9.140625" style="59"/>
    <col min="2238" max="2238" width="16.7109375" style="59" customWidth="1"/>
    <col min="2239" max="2244" width="9.7109375" style="59" customWidth="1"/>
    <col min="2245" max="2493" width="9.140625" style="59"/>
    <col min="2494" max="2494" width="16.7109375" style="59" customWidth="1"/>
    <col min="2495" max="2500" width="9.7109375" style="59" customWidth="1"/>
    <col min="2501" max="2749" width="9.140625" style="59"/>
    <col min="2750" max="2750" width="16.7109375" style="59" customWidth="1"/>
    <col min="2751" max="2756" width="9.7109375" style="59" customWidth="1"/>
    <col min="2757" max="3005" width="9.140625" style="59"/>
    <col min="3006" max="3006" width="16.7109375" style="59" customWidth="1"/>
    <col min="3007" max="3012" width="9.7109375" style="59" customWidth="1"/>
    <col min="3013" max="3261" width="9.140625" style="59"/>
    <col min="3262" max="3262" width="16.7109375" style="59" customWidth="1"/>
    <col min="3263" max="3268" width="9.7109375" style="59" customWidth="1"/>
    <col min="3269" max="3517" width="9.140625" style="59"/>
    <col min="3518" max="3518" width="16.7109375" style="59" customWidth="1"/>
    <col min="3519" max="3524" width="9.7109375" style="59" customWidth="1"/>
    <col min="3525" max="3773" width="9.140625" style="59"/>
    <col min="3774" max="3774" width="16.7109375" style="59" customWidth="1"/>
    <col min="3775" max="3780" width="9.7109375" style="59" customWidth="1"/>
    <col min="3781" max="4029" width="9.140625" style="59"/>
    <col min="4030" max="4030" width="16.7109375" style="59" customWidth="1"/>
    <col min="4031" max="4036" width="9.7109375" style="59" customWidth="1"/>
    <col min="4037" max="4285" width="9.140625" style="59"/>
    <col min="4286" max="4286" width="16.7109375" style="59" customWidth="1"/>
    <col min="4287" max="4292" width="9.7109375" style="59" customWidth="1"/>
    <col min="4293" max="4541" width="9.140625" style="59"/>
    <col min="4542" max="4542" width="16.7109375" style="59" customWidth="1"/>
    <col min="4543" max="4548" width="9.7109375" style="59" customWidth="1"/>
    <col min="4549" max="4797" width="9.140625" style="59"/>
    <col min="4798" max="4798" width="16.7109375" style="59" customWidth="1"/>
    <col min="4799" max="4804" width="9.7109375" style="59" customWidth="1"/>
    <col min="4805" max="5053" width="9.140625" style="59"/>
    <col min="5054" max="5054" width="16.7109375" style="59" customWidth="1"/>
    <col min="5055" max="5060" width="9.7109375" style="59" customWidth="1"/>
    <col min="5061" max="5309" width="9.140625" style="59"/>
    <col min="5310" max="5310" width="16.7109375" style="59" customWidth="1"/>
    <col min="5311" max="5316" width="9.7109375" style="59" customWidth="1"/>
    <col min="5317" max="5565" width="9.140625" style="59"/>
    <col min="5566" max="5566" width="16.7109375" style="59" customWidth="1"/>
    <col min="5567" max="5572" width="9.7109375" style="59" customWidth="1"/>
    <col min="5573" max="5821" width="9.140625" style="59"/>
    <col min="5822" max="5822" width="16.7109375" style="59" customWidth="1"/>
    <col min="5823" max="5828" width="9.7109375" style="59" customWidth="1"/>
    <col min="5829" max="6077" width="9.140625" style="59"/>
    <col min="6078" max="6078" width="16.7109375" style="59" customWidth="1"/>
    <col min="6079" max="6084" width="9.7109375" style="59" customWidth="1"/>
    <col min="6085" max="6333" width="9.140625" style="59"/>
    <col min="6334" max="6334" width="16.7109375" style="59" customWidth="1"/>
    <col min="6335" max="6340" width="9.7109375" style="59" customWidth="1"/>
    <col min="6341" max="6589" width="9.140625" style="59"/>
    <col min="6590" max="6590" width="16.7109375" style="59" customWidth="1"/>
    <col min="6591" max="6596" width="9.7109375" style="59" customWidth="1"/>
    <col min="6597" max="6845" width="9.140625" style="59"/>
    <col min="6846" max="6846" width="16.7109375" style="59" customWidth="1"/>
    <col min="6847" max="6852" width="9.7109375" style="59" customWidth="1"/>
    <col min="6853" max="7101" width="9.140625" style="59"/>
    <col min="7102" max="7102" width="16.7109375" style="59" customWidth="1"/>
    <col min="7103" max="7108" width="9.7109375" style="59" customWidth="1"/>
    <col min="7109" max="7357" width="9.140625" style="59"/>
    <col min="7358" max="7358" width="16.7109375" style="59" customWidth="1"/>
    <col min="7359" max="7364" width="9.7109375" style="59" customWidth="1"/>
    <col min="7365" max="7613" width="9.140625" style="59"/>
    <col min="7614" max="7614" width="16.7109375" style="59" customWidth="1"/>
    <col min="7615" max="7620" width="9.7109375" style="59" customWidth="1"/>
    <col min="7621" max="7869" width="9.140625" style="59"/>
    <col min="7870" max="7870" width="16.7109375" style="59" customWidth="1"/>
    <col min="7871" max="7876" width="9.7109375" style="59" customWidth="1"/>
    <col min="7877" max="8125" width="9.140625" style="59"/>
    <col min="8126" max="8126" width="16.7109375" style="59" customWidth="1"/>
    <col min="8127" max="8132" width="9.7109375" style="59" customWidth="1"/>
    <col min="8133" max="8381" width="9.140625" style="59"/>
    <col min="8382" max="8382" width="16.7109375" style="59" customWidth="1"/>
    <col min="8383" max="8388" width="9.7109375" style="59" customWidth="1"/>
    <col min="8389" max="8637" width="9.140625" style="59"/>
    <col min="8638" max="8638" width="16.7109375" style="59" customWidth="1"/>
    <col min="8639" max="8644" width="9.7109375" style="59" customWidth="1"/>
    <col min="8645" max="8893" width="9.140625" style="59"/>
    <col min="8894" max="8894" width="16.7109375" style="59" customWidth="1"/>
    <col min="8895" max="8900" width="9.7109375" style="59" customWidth="1"/>
    <col min="8901" max="9149" width="9.140625" style="59"/>
    <col min="9150" max="9150" width="16.7109375" style="59" customWidth="1"/>
    <col min="9151" max="9156" width="9.7109375" style="59" customWidth="1"/>
    <col min="9157" max="9405" width="9.140625" style="59"/>
    <col min="9406" max="9406" width="16.7109375" style="59" customWidth="1"/>
    <col min="9407" max="9412" width="9.7109375" style="59" customWidth="1"/>
    <col min="9413" max="9661" width="9.140625" style="59"/>
    <col min="9662" max="9662" width="16.7109375" style="59" customWidth="1"/>
    <col min="9663" max="9668" width="9.7109375" style="59" customWidth="1"/>
    <col min="9669" max="9917" width="9.140625" style="59"/>
    <col min="9918" max="9918" width="16.7109375" style="59" customWidth="1"/>
    <col min="9919" max="9924" width="9.7109375" style="59" customWidth="1"/>
    <col min="9925" max="10173" width="9.140625" style="59"/>
    <col min="10174" max="10174" width="16.7109375" style="59" customWidth="1"/>
    <col min="10175" max="10180" width="9.7109375" style="59" customWidth="1"/>
    <col min="10181" max="10429" width="9.140625" style="59"/>
    <col min="10430" max="10430" width="16.7109375" style="59" customWidth="1"/>
    <col min="10431" max="10436" width="9.7109375" style="59" customWidth="1"/>
    <col min="10437" max="10685" width="9.140625" style="59"/>
    <col min="10686" max="10686" width="16.7109375" style="59" customWidth="1"/>
    <col min="10687" max="10692" width="9.7109375" style="59" customWidth="1"/>
    <col min="10693" max="10941" width="9.140625" style="59"/>
    <col min="10942" max="10942" width="16.7109375" style="59" customWidth="1"/>
    <col min="10943" max="10948" width="9.7109375" style="59" customWidth="1"/>
    <col min="10949" max="11197" width="9.140625" style="59"/>
    <col min="11198" max="11198" width="16.7109375" style="59" customWidth="1"/>
    <col min="11199" max="11204" width="9.7109375" style="59" customWidth="1"/>
    <col min="11205" max="11453" width="9.140625" style="59"/>
    <col min="11454" max="11454" width="16.7109375" style="59" customWidth="1"/>
    <col min="11455" max="11460" width="9.7109375" style="59" customWidth="1"/>
    <col min="11461" max="11709" width="9.140625" style="59"/>
    <col min="11710" max="11710" width="16.7109375" style="59" customWidth="1"/>
    <col min="11711" max="11716" width="9.7109375" style="59" customWidth="1"/>
    <col min="11717" max="11965" width="9.140625" style="59"/>
    <col min="11966" max="11966" width="16.7109375" style="59" customWidth="1"/>
    <col min="11967" max="11972" width="9.7109375" style="59" customWidth="1"/>
    <col min="11973" max="12221" width="9.140625" style="59"/>
    <col min="12222" max="12222" width="16.7109375" style="59" customWidth="1"/>
    <col min="12223" max="12228" width="9.7109375" style="59" customWidth="1"/>
    <col min="12229" max="12477" width="9.140625" style="59"/>
    <col min="12478" max="12478" width="16.7109375" style="59" customWidth="1"/>
    <col min="12479" max="12484" width="9.7109375" style="59" customWidth="1"/>
    <col min="12485" max="12733" width="9.140625" style="59"/>
    <col min="12734" max="12734" width="16.7109375" style="59" customWidth="1"/>
    <col min="12735" max="12740" width="9.7109375" style="59" customWidth="1"/>
    <col min="12741" max="12989" width="9.140625" style="59"/>
    <col min="12990" max="12990" width="16.7109375" style="59" customWidth="1"/>
    <col min="12991" max="12996" width="9.7109375" style="59" customWidth="1"/>
    <col min="12997" max="13245" width="9.140625" style="59"/>
    <col min="13246" max="13246" width="16.7109375" style="59" customWidth="1"/>
    <col min="13247" max="13252" width="9.7109375" style="59" customWidth="1"/>
    <col min="13253" max="13501" width="9.140625" style="59"/>
    <col min="13502" max="13502" width="16.7109375" style="59" customWidth="1"/>
    <col min="13503" max="13508" width="9.7109375" style="59" customWidth="1"/>
    <col min="13509" max="13757" width="9.140625" style="59"/>
    <col min="13758" max="13758" width="16.7109375" style="59" customWidth="1"/>
    <col min="13759" max="13764" width="9.7109375" style="59" customWidth="1"/>
    <col min="13765" max="14013" width="9.140625" style="59"/>
    <col min="14014" max="14014" width="16.7109375" style="59" customWidth="1"/>
    <col min="14015" max="14020" width="9.7109375" style="59" customWidth="1"/>
    <col min="14021" max="14269" width="9.140625" style="59"/>
    <col min="14270" max="14270" width="16.7109375" style="59" customWidth="1"/>
    <col min="14271" max="14276" width="9.7109375" style="59" customWidth="1"/>
    <col min="14277" max="14525" width="9.140625" style="59"/>
    <col min="14526" max="14526" width="16.7109375" style="59" customWidth="1"/>
    <col min="14527" max="14532" width="9.7109375" style="59" customWidth="1"/>
    <col min="14533" max="14781" width="9.140625" style="59"/>
    <col min="14782" max="14782" width="16.7109375" style="59" customWidth="1"/>
    <col min="14783" max="14788" width="9.7109375" style="59" customWidth="1"/>
    <col min="14789" max="15037" width="9.140625" style="59"/>
    <col min="15038" max="15038" width="16.7109375" style="59" customWidth="1"/>
    <col min="15039" max="15044" width="9.7109375" style="59" customWidth="1"/>
    <col min="15045" max="15293" width="9.140625" style="59"/>
    <col min="15294" max="15294" width="16.7109375" style="59" customWidth="1"/>
    <col min="15295" max="15300" width="9.7109375" style="59" customWidth="1"/>
    <col min="15301" max="15549" width="9.140625" style="59"/>
    <col min="15550" max="15550" width="16.7109375" style="59" customWidth="1"/>
    <col min="15551" max="15556" width="9.7109375" style="59" customWidth="1"/>
    <col min="15557" max="15805" width="9.140625" style="59"/>
    <col min="15806" max="15806" width="16.7109375" style="59" customWidth="1"/>
    <col min="15807" max="15812" width="9.7109375" style="59" customWidth="1"/>
    <col min="15813" max="16061" width="9.140625" style="59"/>
    <col min="16062" max="16062" width="16.7109375" style="59" customWidth="1"/>
    <col min="16063" max="16068" width="9.7109375" style="59" customWidth="1"/>
    <col min="16069" max="16384" width="9.140625" style="59"/>
  </cols>
  <sheetData>
    <row r="1" spans="1:6" x14ac:dyDescent="0.25">
      <c r="A1" s="199" t="s">
        <v>171</v>
      </c>
      <c r="B1" s="199"/>
      <c r="C1" s="199"/>
      <c r="D1" s="199"/>
    </row>
    <row r="2" spans="1:6" ht="14.25" customHeight="1" x14ac:dyDescent="0.25">
      <c r="A2" s="63"/>
      <c r="B2" s="69"/>
      <c r="C2" s="69"/>
      <c r="D2" s="63"/>
    </row>
    <row r="3" spans="1:6" ht="15" customHeight="1" x14ac:dyDescent="0.25">
      <c r="A3" s="200" t="s">
        <v>140</v>
      </c>
      <c r="B3" s="202" t="s">
        <v>170</v>
      </c>
      <c r="C3" s="204" t="s">
        <v>169</v>
      </c>
      <c r="D3" s="205"/>
    </row>
    <row r="4" spans="1:6" ht="19.5" customHeight="1" x14ac:dyDescent="0.25">
      <c r="A4" s="201"/>
      <c r="B4" s="203"/>
      <c r="C4" s="68" t="s">
        <v>168</v>
      </c>
      <c r="D4" s="67" t="s">
        <v>167</v>
      </c>
    </row>
    <row r="5" spans="1:6" ht="22.5" customHeight="1" x14ac:dyDescent="0.25">
      <c r="A5" s="66" t="s">
        <v>144</v>
      </c>
      <c r="B5" s="65">
        <f t="shared" ref="B5:B29" si="0">C5+D5</f>
        <v>448709.9</v>
      </c>
      <c r="C5" s="64">
        <f>SUM(C6:C29)</f>
        <v>253119.2</v>
      </c>
      <c r="D5" s="64">
        <f>SUM(D6:D29)</f>
        <v>195590.69999999998</v>
      </c>
    </row>
    <row r="6" spans="1:6" ht="15.75" customHeight="1" x14ac:dyDescent="0.25">
      <c r="A6" s="62" t="s">
        <v>145</v>
      </c>
      <c r="B6" s="61">
        <f t="shared" si="0"/>
        <v>4676.8999999999996</v>
      </c>
      <c r="C6" s="60">
        <v>4676.8999999999996</v>
      </c>
      <c r="D6" s="60">
        <v>0</v>
      </c>
    </row>
    <row r="7" spans="1:6" ht="15.75" customHeight="1" x14ac:dyDescent="0.25">
      <c r="A7" s="62" t="s">
        <v>146</v>
      </c>
      <c r="B7" s="61">
        <f t="shared" si="0"/>
        <v>845.3</v>
      </c>
      <c r="C7" s="60">
        <v>207.5</v>
      </c>
      <c r="D7" s="60">
        <v>637.79999999999995</v>
      </c>
    </row>
    <row r="8" spans="1:6" ht="15.75" customHeight="1" x14ac:dyDescent="0.25">
      <c r="A8" s="62" t="s">
        <v>147</v>
      </c>
      <c r="B8" s="61">
        <f t="shared" si="0"/>
        <v>4500</v>
      </c>
      <c r="C8" s="60">
        <v>4000</v>
      </c>
      <c r="D8" s="60">
        <v>500</v>
      </c>
    </row>
    <row r="9" spans="1:6" ht="15.75" customHeight="1" x14ac:dyDescent="0.25">
      <c r="A9" s="62" t="s">
        <v>46</v>
      </c>
      <c r="B9" s="61">
        <f t="shared" si="0"/>
        <v>16100</v>
      </c>
      <c r="C9" s="60">
        <v>4800</v>
      </c>
      <c r="D9" s="60">
        <v>11300</v>
      </c>
    </row>
    <row r="10" spans="1:6" ht="15.75" customHeight="1" x14ac:dyDescent="0.25">
      <c r="A10" s="62" t="s">
        <v>148</v>
      </c>
      <c r="B10" s="61">
        <f t="shared" si="0"/>
        <v>5300.8</v>
      </c>
      <c r="C10" s="60">
        <v>1600.8</v>
      </c>
      <c r="D10" s="60">
        <v>3700</v>
      </c>
    </row>
    <row r="11" spans="1:6" ht="15.75" customHeight="1" x14ac:dyDescent="0.25">
      <c r="A11" s="62" t="s">
        <v>149</v>
      </c>
      <c r="B11" s="61">
        <f t="shared" si="0"/>
        <v>4200</v>
      </c>
      <c r="C11" s="60">
        <v>1300</v>
      </c>
      <c r="D11" s="60">
        <v>2900</v>
      </c>
    </row>
    <row r="12" spans="1:6" ht="15.75" customHeight="1" x14ac:dyDescent="0.25">
      <c r="A12" s="62" t="s">
        <v>150</v>
      </c>
      <c r="B12" s="61">
        <f t="shared" si="0"/>
        <v>12360.2</v>
      </c>
      <c r="C12" s="60">
        <v>8675.4</v>
      </c>
      <c r="D12" s="60">
        <v>3684.8</v>
      </c>
    </row>
    <row r="13" spans="1:6" ht="15.75" customHeight="1" x14ac:dyDescent="0.25">
      <c r="A13" s="62" t="s">
        <v>151</v>
      </c>
      <c r="B13" s="61">
        <f t="shared" si="0"/>
        <v>900</v>
      </c>
      <c r="C13" s="60">
        <v>900</v>
      </c>
      <c r="D13" s="60">
        <v>0</v>
      </c>
      <c r="F13" s="63"/>
    </row>
    <row r="14" spans="1:6" ht="15.75" customHeight="1" x14ac:dyDescent="0.25">
      <c r="A14" s="62" t="s">
        <v>152</v>
      </c>
      <c r="B14" s="61">
        <f t="shared" si="0"/>
        <v>201.6</v>
      </c>
      <c r="C14" s="60"/>
      <c r="D14" s="60">
        <v>201.6</v>
      </c>
      <c r="F14" s="63"/>
    </row>
    <row r="15" spans="1:6" ht="15.75" customHeight="1" x14ac:dyDescent="0.25">
      <c r="A15" s="62" t="s">
        <v>153</v>
      </c>
      <c r="B15" s="61">
        <f t="shared" si="0"/>
        <v>4000</v>
      </c>
      <c r="C15" s="60">
        <v>4000</v>
      </c>
      <c r="D15" s="60">
        <v>0</v>
      </c>
      <c r="F15" s="63"/>
    </row>
    <row r="16" spans="1:6" ht="15.75" customHeight="1" x14ac:dyDescent="0.25">
      <c r="A16" s="62" t="s">
        <v>154</v>
      </c>
      <c r="B16" s="61">
        <f t="shared" si="0"/>
        <v>11526.3</v>
      </c>
      <c r="C16" s="60">
        <v>4100</v>
      </c>
      <c r="D16" s="60">
        <v>7426.3</v>
      </c>
      <c r="F16" s="63"/>
    </row>
    <row r="17" spans="1:4" ht="15.75" customHeight="1" x14ac:dyDescent="0.25">
      <c r="A17" s="62" t="s">
        <v>155</v>
      </c>
      <c r="B17" s="61">
        <f t="shared" si="0"/>
        <v>5270</v>
      </c>
      <c r="C17" s="60">
        <v>1700</v>
      </c>
      <c r="D17" s="60">
        <v>3570</v>
      </c>
    </row>
    <row r="18" spans="1:4" ht="15.75" customHeight="1" x14ac:dyDescent="0.25">
      <c r="A18" s="62" t="s">
        <v>55</v>
      </c>
      <c r="B18" s="61">
        <f t="shared" si="0"/>
        <v>4308.3999999999996</v>
      </c>
      <c r="C18" s="60">
        <v>717.8</v>
      </c>
      <c r="D18" s="60">
        <v>3590.6</v>
      </c>
    </row>
    <row r="19" spans="1:4" ht="15.75" customHeight="1" x14ac:dyDescent="0.25">
      <c r="A19" s="62" t="s">
        <v>156</v>
      </c>
      <c r="B19" s="61">
        <f t="shared" si="0"/>
        <v>6606.6</v>
      </c>
      <c r="C19" s="60">
        <v>5931</v>
      </c>
      <c r="D19" s="60">
        <v>675.6</v>
      </c>
    </row>
    <row r="20" spans="1:4" ht="15.75" customHeight="1" x14ac:dyDescent="0.25">
      <c r="A20" s="62" t="s">
        <v>157</v>
      </c>
      <c r="B20" s="61">
        <f t="shared" si="0"/>
        <v>9260.5</v>
      </c>
      <c r="C20" s="60">
        <v>2594.6999999999998</v>
      </c>
      <c r="D20" s="60">
        <v>6665.8</v>
      </c>
    </row>
    <row r="21" spans="1:4" ht="15.75" customHeight="1" x14ac:dyDescent="0.25">
      <c r="A21" s="62" t="s">
        <v>158</v>
      </c>
      <c r="B21" s="61">
        <f t="shared" si="0"/>
        <v>4092.3</v>
      </c>
      <c r="C21" s="60">
        <v>2380.1</v>
      </c>
      <c r="D21" s="60">
        <v>1712.2</v>
      </c>
    </row>
    <row r="22" spans="1:4" ht="15.75" customHeight="1" x14ac:dyDescent="0.25">
      <c r="A22" s="62" t="s">
        <v>159</v>
      </c>
      <c r="B22" s="61">
        <f t="shared" si="0"/>
        <v>4000</v>
      </c>
      <c r="C22" s="60">
        <v>1500</v>
      </c>
      <c r="D22" s="60">
        <v>2500</v>
      </c>
    </row>
    <row r="23" spans="1:4" ht="15.75" customHeight="1" x14ac:dyDescent="0.25">
      <c r="A23" s="62" t="s">
        <v>60</v>
      </c>
      <c r="B23" s="61">
        <f t="shared" si="0"/>
        <v>7587</v>
      </c>
      <c r="C23" s="60">
        <v>4352.5</v>
      </c>
      <c r="D23" s="60">
        <v>3234.5</v>
      </c>
    </row>
    <row r="24" spans="1:4" ht="15.75" customHeight="1" x14ac:dyDescent="0.25">
      <c r="A24" s="62" t="s">
        <v>160</v>
      </c>
      <c r="B24" s="61">
        <f t="shared" si="0"/>
        <v>3800</v>
      </c>
      <c r="C24" s="60">
        <v>1500</v>
      </c>
      <c r="D24" s="60">
        <v>2300</v>
      </c>
    </row>
    <row r="25" spans="1:4" ht="15.75" customHeight="1" x14ac:dyDescent="0.25">
      <c r="A25" s="62" t="s">
        <v>161</v>
      </c>
      <c r="B25" s="61">
        <f t="shared" si="0"/>
        <v>3183</v>
      </c>
      <c r="C25" s="60">
        <v>2400</v>
      </c>
      <c r="D25" s="60">
        <v>783</v>
      </c>
    </row>
    <row r="26" spans="1:4" ht="15.75" customHeight="1" x14ac:dyDescent="0.25">
      <c r="A26" s="62" t="s">
        <v>63</v>
      </c>
      <c r="B26" s="61">
        <f t="shared" si="0"/>
        <v>895</v>
      </c>
      <c r="C26" s="60">
        <v>895</v>
      </c>
      <c r="D26" s="60">
        <v>0</v>
      </c>
    </row>
    <row r="27" spans="1:4" ht="15.75" customHeight="1" x14ac:dyDescent="0.25">
      <c r="A27" s="62" t="s">
        <v>162</v>
      </c>
      <c r="B27" s="61">
        <f t="shared" si="0"/>
        <v>334075.09999999998</v>
      </c>
      <c r="C27" s="60">
        <v>194397.5</v>
      </c>
      <c r="D27" s="60">
        <v>139677.6</v>
      </c>
    </row>
    <row r="28" spans="1:4" ht="15.75" customHeight="1" x14ac:dyDescent="0.25">
      <c r="A28" s="62" t="s">
        <v>163</v>
      </c>
      <c r="B28" s="61">
        <f t="shared" si="0"/>
        <v>0</v>
      </c>
      <c r="C28" s="60">
        <v>0</v>
      </c>
      <c r="D28" s="60">
        <v>0</v>
      </c>
    </row>
    <row r="29" spans="1:4" ht="15.75" customHeight="1" x14ac:dyDescent="0.25">
      <c r="A29" s="62" t="s">
        <v>164</v>
      </c>
      <c r="B29" s="61">
        <f t="shared" si="0"/>
        <v>1020.9</v>
      </c>
      <c r="C29" s="60">
        <v>490</v>
      </c>
      <c r="D29" s="60">
        <v>530.9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workbookViewId="0">
      <selection activeCell="I17" sqref="I17"/>
    </sheetView>
  </sheetViews>
  <sheetFormatPr defaultRowHeight="12.75" x14ac:dyDescent="0.2"/>
  <cols>
    <col min="1" max="1" width="2.5703125" style="80" customWidth="1"/>
    <col min="2" max="2" width="34.28515625" style="80" customWidth="1"/>
    <col min="3" max="3" width="12.42578125" style="80" customWidth="1"/>
    <col min="4" max="4" width="12.5703125" style="80" customWidth="1"/>
    <col min="5" max="5" width="12.7109375" style="80" customWidth="1"/>
    <col min="6" max="6" width="11.7109375" style="80" customWidth="1"/>
    <col min="7" max="31" width="9.140625" style="80" customWidth="1"/>
    <col min="32" max="210" width="9.140625" style="80"/>
    <col min="211" max="211" width="2.5703125" style="80" customWidth="1"/>
    <col min="212" max="212" width="37" style="80" customWidth="1"/>
    <col min="213" max="213" width="15.85546875" style="80" customWidth="1"/>
    <col min="214" max="214" width="14.7109375" style="80" customWidth="1"/>
    <col min="215" max="215" width="12.42578125" style="80" customWidth="1"/>
    <col min="216" max="466" width="9.140625" style="80"/>
    <col min="467" max="467" width="2.5703125" style="80" customWidth="1"/>
    <col min="468" max="468" width="37" style="80" customWidth="1"/>
    <col min="469" max="469" width="15.85546875" style="80" customWidth="1"/>
    <col min="470" max="470" width="14.7109375" style="80" customWidth="1"/>
    <col min="471" max="471" width="12.42578125" style="80" customWidth="1"/>
    <col min="472" max="722" width="9.140625" style="80"/>
    <col min="723" max="723" width="2.5703125" style="80" customWidth="1"/>
    <col min="724" max="724" width="37" style="80" customWidth="1"/>
    <col min="725" max="725" width="15.85546875" style="80" customWidth="1"/>
    <col min="726" max="726" width="14.7109375" style="80" customWidth="1"/>
    <col min="727" max="727" width="12.42578125" style="80" customWidth="1"/>
    <col min="728" max="978" width="9.140625" style="80"/>
    <col min="979" max="979" width="2.5703125" style="80" customWidth="1"/>
    <col min="980" max="980" width="37" style="80" customWidth="1"/>
    <col min="981" max="981" width="15.85546875" style="80" customWidth="1"/>
    <col min="982" max="982" width="14.7109375" style="80" customWidth="1"/>
    <col min="983" max="983" width="12.42578125" style="80" customWidth="1"/>
    <col min="984" max="1234" width="9.140625" style="80"/>
    <col min="1235" max="1235" width="2.5703125" style="80" customWidth="1"/>
    <col min="1236" max="1236" width="37" style="80" customWidth="1"/>
    <col min="1237" max="1237" width="15.85546875" style="80" customWidth="1"/>
    <col min="1238" max="1238" width="14.7109375" style="80" customWidth="1"/>
    <col min="1239" max="1239" width="12.42578125" style="80" customWidth="1"/>
    <col min="1240" max="1490" width="9.140625" style="80"/>
    <col min="1491" max="1491" width="2.5703125" style="80" customWidth="1"/>
    <col min="1492" max="1492" width="37" style="80" customWidth="1"/>
    <col min="1493" max="1493" width="15.85546875" style="80" customWidth="1"/>
    <col min="1494" max="1494" width="14.7109375" style="80" customWidth="1"/>
    <col min="1495" max="1495" width="12.42578125" style="80" customWidth="1"/>
    <col min="1496" max="1746" width="9.140625" style="80"/>
    <col min="1747" max="1747" width="2.5703125" style="80" customWidth="1"/>
    <col min="1748" max="1748" width="37" style="80" customWidth="1"/>
    <col min="1749" max="1749" width="15.85546875" style="80" customWidth="1"/>
    <col min="1750" max="1750" width="14.7109375" style="80" customWidth="1"/>
    <col min="1751" max="1751" width="12.42578125" style="80" customWidth="1"/>
    <col min="1752" max="2002" width="9.140625" style="80"/>
    <col min="2003" max="2003" width="2.5703125" style="80" customWidth="1"/>
    <col min="2004" max="2004" width="37" style="80" customWidth="1"/>
    <col min="2005" max="2005" width="15.85546875" style="80" customWidth="1"/>
    <col min="2006" max="2006" width="14.7109375" style="80" customWidth="1"/>
    <col min="2007" max="2007" width="12.42578125" style="80" customWidth="1"/>
    <col min="2008" max="2258" width="9.140625" style="80"/>
    <col min="2259" max="2259" width="2.5703125" style="80" customWidth="1"/>
    <col min="2260" max="2260" width="37" style="80" customWidth="1"/>
    <col min="2261" max="2261" width="15.85546875" style="80" customWidth="1"/>
    <col min="2262" max="2262" width="14.7109375" style="80" customWidth="1"/>
    <col min="2263" max="2263" width="12.42578125" style="80" customWidth="1"/>
    <col min="2264" max="2514" width="9.140625" style="80"/>
    <col min="2515" max="2515" width="2.5703125" style="80" customWidth="1"/>
    <col min="2516" max="2516" width="37" style="80" customWidth="1"/>
    <col min="2517" max="2517" width="15.85546875" style="80" customWidth="1"/>
    <col min="2518" max="2518" width="14.7109375" style="80" customWidth="1"/>
    <col min="2519" max="2519" width="12.42578125" style="80" customWidth="1"/>
    <col min="2520" max="2770" width="9.140625" style="80"/>
    <col min="2771" max="2771" width="2.5703125" style="80" customWidth="1"/>
    <col min="2772" max="2772" width="37" style="80" customWidth="1"/>
    <col min="2773" max="2773" width="15.85546875" style="80" customWidth="1"/>
    <col min="2774" max="2774" width="14.7109375" style="80" customWidth="1"/>
    <col min="2775" max="2775" width="12.42578125" style="80" customWidth="1"/>
    <col min="2776" max="3026" width="9.140625" style="80"/>
    <col min="3027" max="3027" width="2.5703125" style="80" customWidth="1"/>
    <col min="3028" max="3028" width="37" style="80" customWidth="1"/>
    <col min="3029" max="3029" width="15.85546875" style="80" customWidth="1"/>
    <col min="3030" max="3030" width="14.7109375" style="80" customWidth="1"/>
    <col min="3031" max="3031" width="12.42578125" style="80" customWidth="1"/>
    <col min="3032" max="3282" width="9.140625" style="80"/>
    <col min="3283" max="3283" width="2.5703125" style="80" customWidth="1"/>
    <col min="3284" max="3284" width="37" style="80" customWidth="1"/>
    <col min="3285" max="3285" width="15.85546875" style="80" customWidth="1"/>
    <col min="3286" max="3286" width="14.7109375" style="80" customWidth="1"/>
    <col min="3287" max="3287" width="12.42578125" style="80" customWidth="1"/>
    <col min="3288" max="3538" width="9.140625" style="80"/>
    <col min="3539" max="3539" width="2.5703125" style="80" customWidth="1"/>
    <col min="3540" max="3540" width="37" style="80" customWidth="1"/>
    <col min="3541" max="3541" width="15.85546875" style="80" customWidth="1"/>
    <col min="3542" max="3542" width="14.7109375" style="80" customWidth="1"/>
    <col min="3543" max="3543" width="12.42578125" style="80" customWidth="1"/>
    <col min="3544" max="3794" width="9.140625" style="80"/>
    <col min="3795" max="3795" width="2.5703125" style="80" customWidth="1"/>
    <col min="3796" max="3796" width="37" style="80" customWidth="1"/>
    <col min="3797" max="3797" width="15.85546875" style="80" customWidth="1"/>
    <col min="3798" max="3798" width="14.7109375" style="80" customWidth="1"/>
    <col min="3799" max="3799" width="12.42578125" style="80" customWidth="1"/>
    <col min="3800" max="4050" width="9.140625" style="80"/>
    <col min="4051" max="4051" width="2.5703125" style="80" customWidth="1"/>
    <col min="4052" max="4052" width="37" style="80" customWidth="1"/>
    <col min="4053" max="4053" width="15.85546875" style="80" customWidth="1"/>
    <col min="4054" max="4054" width="14.7109375" style="80" customWidth="1"/>
    <col min="4055" max="4055" width="12.42578125" style="80" customWidth="1"/>
    <col min="4056" max="4306" width="9.140625" style="80"/>
    <col min="4307" max="4307" width="2.5703125" style="80" customWidth="1"/>
    <col min="4308" max="4308" width="37" style="80" customWidth="1"/>
    <col min="4309" max="4309" width="15.85546875" style="80" customWidth="1"/>
    <col min="4310" max="4310" width="14.7109375" style="80" customWidth="1"/>
    <col min="4311" max="4311" width="12.42578125" style="80" customWidth="1"/>
    <col min="4312" max="4562" width="9.140625" style="80"/>
    <col min="4563" max="4563" width="2.5703125" style="80" customWidth="1"/>
    <col min="4564" max="4564" width="37" style="80" customWidth="1"/>
    <col min="4565" max="4565" width="15.85546875" style="80" customWidth="1"/>
    <col min="4566" max="4566" width="14.7109375" style="80" customWidth="1"/>
    <col min="4567" max="4567" width="12.42578125" style="80" customWidth="1"/>
    <col min="4568" max="4818" width="9.140625" style="80"/>
    <col min="4819" max="4819" width="2.5703125" style="80" customWidth="1"/>
    <col min="4820" max="4820" width="37" style="80" customWidth="1"/>
    <col min="4821" max="4821" width="15.85546875" style="80" customWidth="1"/>
    <col min="4822" max="4822" width="14.7109375" style="80" customWidth="1"/>
    <col min="4823" max="4823" width="12.42578125" style="80" customWidth="1"/>
    <col min="4824" max="5074" width="9.140625" style="80"/>
    <col min="5075" max="5075" width="2.5703125" style="80" customWidth="1"/>
    <col min="5076" max="5076" width="37" style="80" customWidth="1"/>
    <col min="5077" max="5077" width="15.85546875" style="80" customWidth="1"/>
    <col min="5078" max="5078" width="14.7109375" style="80" customWidth="1"/>
    <col min="5079" max="5079" width="12.42578125" style="80" customWidth="1"/>
    <col min="5080" max="5330" width="9.140625" style="80"/>
    <col min="5331" max="5331" width="2.5703125" style="80" customWidth="1"/>
    <col min="5332" max="5332" width="37" style="80" customWidth="1"/>
    <col min="5333" max="5333" width="15.85546875" style="80" customWidth="1"/>
    <col min="5334" max="5334" width="14.7109375" style="80" customWidth="1"/>
    <col min="5335" max="5335" width="12.42578125" style="80" customWidth="1"/>
    <col min="5336" max="5586" width="9.140625" style="80"/>
    <col min="5587" max="5587" width="2.5703125" style="80" customWidth="1"/>
    <col min="5588" max="5588" width="37" style="80" customWidth="1"/>
    <col min="5589" max="5589" width="15.85546875" style="80" customWidth="1"/>
    <col min="5590" max="5590" width="14.7109375" style="80" customWidth="1"/>
    <col min="5591" max="5591" width="12.42578125" style="80" customWidth="1"/>
    <col min="5592" max="5842" width="9.140625" style="80"/>
    <col min="5843" max="5843" width="2.5703125" style="80" customWidth="1"/>
    <col min="5844" max="5844" width="37" style="80" customWidth="1"/>
    <col min="5845" max="5845" width="15.85546875" style="80" customWidth="1"/>
    <col min="5846" max="5846" width="14.7109375" style="80" customWidth="1"/>
    <col min="5847" max="5847" width="12.42578125" style="80" customWidth="1"/>
    <col min="5848" max="6098" width="9.140625" style="80"/>
    <col min="6099" max="6099" width="2.5703125" style="80" customWidth="1"/>
    <col min="6100" max="6100" width="37" style="80" customWidth="1"/>
    <col min="6101" max="6101" width="15.85546875" style="80" customWidth="1"/>
    <col min="6102" max="6102" width="14.7109375" style="80" customWidth="1"/>
    <col min="6103" max="6103" width="12.42578125" style="80" customWidth="1"/>
    <col min="6104" max="6354" width="9.140625" style="80"/>
    <col min="6355" max="6355" width="2.5703125" style="80" customWidth="1"/>
    <col min="6356" max="6356" width="37" style="80" customWidth="1"/>
    <col min="6357" max="6357" width="15.85546875" style="80" customWidth="1"/>
    <col min="6358" max="6358" width="14.7109375" style="80" customWidth="1"/>
    <col min="6359" max="6359" width="12.42578125" style="80" customWidth="1"/>
    <col min="6360" max="6610" width="9.140625" style="80"/>
    <col min="6611" max="6611" width="2.5703125" style="80" customWidth="1"/>
    <col min="6612" max="6612" width="37" style="80" customWidth="1"/>
    <col min="6613" max="6613" width="15.85546875" style="80" customWidth="1"/>
    <col min="6614" max="6614" width="14.7109375" style="80" customWidth="1"/>
    <col min="6615" max="6615" width="12.42578125" style="80" customWidth="1"/>
    <col min="6616" max="6866" width="9.140625" style="80"/>
    <col min="6867" max="6867" width="2.5703125" style="80" customWidth="1"/>
    <col min="6868" max="6868" width="37" style="80" customWidth="1"/>
    <col min="6869" max="6869" width="15.85546875" style="80" customWidth="1"/>
    <col min="6870" max="6870" width="14.7109375" style="80" customWidth="1"/>
    <col min="6871" max="6871" width="12.42578125" style="80" customWidth="1"/>
    <col min="6872" max="7122" width="9.140625" style="80"/>
    <col min="7123" max="7123" width="2.5703125" style="80" customWidth="1"/>
    <col min="7124" max="7124" width="37" style="80" customWidth="1"/>
    <col min="7125" max="7125" width="15.85546875" style="80" customWidth="1"/>
    <col min="7126" max="7126" width="14.7109375" style="80" customWidth="1"/>
    <col min="7127" max="7127" width="12.42578125" style="80" customWidth="1"/>
    <col min="7128" max="7378" width="9.140625" style="80"/>
    <col min="7379" max="7379" width="2.5703125" style="80" customWidth="1"/>
    <col min="7380" max="7380" width="37" style="80" customWidth="1"/>
    <col min="7381" max="7381" width="15.85546875" style="80" customWidth="1"/>
    <col min="7382" max="7382" width="14.7109375" style="80" customWidth="1"/>
    <col min="7383" max="7383" width="12.42578125" style="80" customWidth="1"/>
    <col min="7384" max="7634" width="9.140625" style="80"/>
    <col min="7635" max="7635" width="2.5703125" style="80" customWidth="1"/>
    <col min="7636" max="7636" width="37" style="80" customWidth="1"/>
    <col min="7637" max="7637" width="15.85546875" style="80" customWidth="1"/>
    <col min="7638" max="7638" width="14.7109375" style="80" customWidth="1"/>
    <col min="7639" max="7639" width="12.42578125" style="80" customWidth="1"/>
    <col min="7640" max="7890" width="9.140625" style="80"/>
    <col min="7891" max="7891" width="2.5703125" style="80" customWidth="1"/>
    <col min="7892" max="7892" width="37" style="80" customWidth="1"/>
    <col min="7893" max="7893" width="15.85546875" style="80" customWidth="1"/>
    <col min="7894" max="7894" width="14.7109375" style="80" customWidth="1"/>
    <col min="7895" max="7895" width="12.42578125" style="80" customWidth="1"/>
    <col min="7896" max="8146" width="9.140625" style="80"/>
    <col min="8147" max="8147" width="2.5703125" style="80" customWidth="1"/>
    <col min="8148" max="8148" width="37" style="80" customWidth="1"/>
    <col min="8149" max="8149" width="15.85546875" style="80" customWidth="1"/>
    <col min="8150" max="8150" width="14.7109375" style="80" customWidth="1"/>
    <col min="8151" max="8151" width="12.42578125" style="80" customWidth="1"/>
    <col min="8152" max="8402" width="9.140625" style="80"/>
    <col min="8403" max="8403" width="2.5703125" style="80" customWidth="1"/>
    <col min="8404" max="8404" width="37" style="80" customWidth="1"/>
    <col min="8405" max="8405" width="15.85546875" style="80" customWidth="1"/>
    <col min="8406" max="8406" width="14.7109375" style="80" customWidth="1"/>
    <col min="8407" max="8407" width="12.42578125" style="80" customWidth="1"/>
    <col min="8408" max="8658" width="9.140625" style="80"/>
    <col min="8659" max="8659" width="2.5703125" style="80" customWidth="1"/>
    <col min="8660" max="8660" width="37" style="80" customWidth="1"/>
    <col min="8661" max="8661" width="15.85546875" style="80" customWidth="1"/>
    <col min="8662" max="8662" width="14.7109375" style="80" customWidth="1"/>
    <col min="8663" max="8663" width="12.42578125" style="80" customWidth="1"/>
    <col min="8664" max="8914" width="9.140625" style="80"/>
    <col min="8915" max="8915" width="2.5703125" style="80" customWidth="1"/>
    <col min="8916" max="8916" width="37" style="80" customWidth="1"/>
    <col min="8917" max="8917" width="15.85546875" style="80" customWidth="1"/>
    <col min="8918" max="8918" width="14.7109375" style="80" customWidth="1"/>
    <col min="8919" max="8919" width="12.42578125" style="80" customWidth="1"/>
    <col min="8920" max="9170" width="9.140625" style="80"/>
    <col min="9171" max="9171" width="2.5703125" style="80" customWidth="1"/>
    <col min="9172" max="9172" width="37" style="80" customWidth="1"/>
    <col min="9173" max="9173" width="15.85546875" style="80" customWidth="1"/>
    <col min="9174" max="9174" width="14.7109375" style="80" customWidth="1"/>
    <col min="9175" max="9175" width="12.42578125" style="80" customWidth="1"/>
    <col min="9176" max="9426" width="9.140625" style="80"/>
    <col min="9427" max="9427" width="2.5703125" style="80" customWidth="1"/>
    <col min="9428" max="9428" width="37" style="80" customWidth="1"/>
    <col min="9429" max="9429" width="15.85546875" style="80" customWidth="1"/>
    <col min="9430" max="9430" width="14.7109375" style="80" customWidth="1"/>
    <col min="9431" max="9431" width="12.42578125" style="80" customWidth="1"/>
    <col min="9432" max="9682" width="9.140625" style="80"/>
    <col min="9683" max="9683" width="2.5703125" style="80" customWidth="1"/>
    <col min="9684" max="9684" width="37" style="80" customWidth="1"/>
    <col min="9685" max="9685" width="15.85546875" style="80" customWidth="1"/>
    <col min="9686" max="9686" width="14.7109375" style="80" customWidth="1"/>
    <col min="9687" max="9687" width="12.42578125" style="80" customWidth="1"/>
    <col min="9688" max="9938" width="9.140625" style="80"/>
    <col min="9939" max="9939" width="2.5703125" style="80" customWidth="1"/>
    <col min="9940" max="9940" width="37" style="80" customWidth="1"/>
    <col min="9941" max="9941" width="15.85546875" style="80" customWidth="1"/>
    <col min="9942" max="9942" width="14.7109375" style="80" customWidth="1"/>
    <col min="9943" max="9943" width="12.42578125" style="80" customWidth="1"/>
    <col min="9944" max="10194" width="9.140625" style="80"/>
    <col min="10195" max="10195" width="2.5703125" style="80" customWidth="1"/>
    <col min="10196" max="10196" width="37" style="80" customWidth="1"/>
    <col min="10197" max="10197" width="15.85546875" style="80" customWidth="1"/>
    <col min="10198" max="10198" width="14.7109375" style="80" customWidth="1"/>
    <col min="10199" max="10199" width="12.42578125" style="80" customWidth="1"/>
    <col min="10200" max="10450" width="9.140625" style="80"/>
    <col min="10451" max="10451" width="2.5703125" style="80" customWidth="1"/>
    <col min="10452" max="10452" width="37" style="80" customWidth="1"/>
    <col min="10453" max="10453" width="15.85546875" style="80" customWidth="1"/>
    <col min="10454" max="10454" width="14.7109375" style="80" customWidth="1"/>
    <col min="10455" max="10455" width="12.42578125" style="80" customWidth="1"/>
    <col min="10456" max="10706" width="9.140625" style="80"/>
    <col min="10707" max="10707" width="2.5703125" style="80" customWidth="1"/>
    <col min="10708" max="10708" width="37" style="80" customWidth="1"/>
    <col min="10709" max="10709" width="15.85546875" style="80" customWidth="1"/>
    <col min="10710" max="10710" width="14.7109375" style="80" customWidth="1"/>
    <col min="10711" max="10711" width="12.42578125" style="80" customWidth="1"/>
    <col min="10712" max="10962" width="9.140625" style="80"/>
    <col min="10963" max="10963" width="2.5703125" style="80" customWidth="1"/>
    <col min="10964" max="10964" width="37" style="80" customWidth="1"/>
    <col min="10965" max="10965" width="15.85546875" style="80" customWidth="1"/>
    <col min="10966" max="10966" width="14.7109375" style="80" customWidth="1"/>
    <col min="10967" max="10967" width="12.42578125" style="80" customWidth="1"/>
    <col min="10968" max="11218" width="9.140625" style="80"/>
    <col min="11219" max="11219" width="2.5703125" style="80" customWidth="1"/>
    <col min="11220" max="11220" width="37" style="80" customWidth="1"/>
    <col min="11221" max="11221" width="15.85546875" style="80" customWidth="1"/>
    <col min="11222" max="11222" width="14.7109375" style="80" customWidth="1"/>
    <col min="11223" max="11223" width="12.42578125" style="80" customWidth="1"/>
    <col min="11224" max="11474" width="9.140625" style="80"/>
    <col min="11475" max="11475" width="2.5703125" style="80" customWidth="1"/>
    <col min="11476" max="11476" width="37" style="80" customWidth="1"/>
    <col min="11477" max="11477" width="15.85546875" style="80" customWidth="1"/>
    <col min="11478" max="11478" width="14.7109375" style="80" customWidth="1"/>
    <col min="11479" max="11479" width="12.42578125" style="80" customWidth="1"/>
    <col min="11480" max="11730" width="9.140625" style="80"/>
    <col min="11731" max="11731" width="2.5703125" style="80" customWidth="1"/>
    <col min="11732" max="11732" width="37" style="80" customWidth="1"/>
    <col min="11733" max="11733" width="15.85546875" style="80" customWidth="1"/>
    <col min="11734" max="11734" width="14.7109375" style="80" customWidth="1"/>
    <col min="11735" max="11735" width="12.42578125" style="80" customWidth="1"/>
    <col min="11736" max="11986" width="9.140625" style="80"/>
    <col min="11987" max="11987" width="2.5703125" style="80" customWidth="1"/>
    <col min="11988" max="11988" width="37" style="80" customWidth="1"/>
    <col min="11989" max="11989" width="15.85546875" style="80" customWidth="1"/>
    <col min="11990" max="11990" width="14.7109375" style="80" customWidth="1"/>
    <col min="11991" max="11991" width="12.42578125" style="80" customWidth="1"/>
    <col min="11992" max="12242" width="9.140625" style="80"/>
    <col min="12243" max="12243" width="2.5703125" style="80" customWidth="1"/>
    <col min="12244" max="12244" width="37" style="80" customWidth="1"/>
    <col min="12245" max="12245" width="15.85546875" style="80" customWidth="1"/>
    <col min="12246" max="12246" width="14.7109375" style="80" customWidth="1"/>
    <col min="12247" max="12247" width="12.42578125" style="80" customWidth="1"/>
    <col min="12248" max="12498" width="9.140625" style="80"/>
    <col min="12499" max="12499" width="2.5703125" style="80" customWidth="1"/>
    <col min="12500" max="12500" width="37" style="80" customWidth="1"/>
    <col min="12501" max="12501" width="15.85546875" style="80" customWidth="1"/>
    <col min="12502" max="12502" width="14.7109375" style="80" customWidth="1"/>
    <col min="12503" max="12503" width="12.42578125" style="80" customWidth="1"/>
    <col min="12504" max="12754" width="9.140625" style="80"/>
    <col min="12755" max="12755" width="2.5703125" style="80" customWidth="1"/>
    <col min="12756" max="12756" width="37" style="80" customWidth="1"/>
    <col min="12757" max="12757" width="15.85546875" style="80" customWidth="1"/>
    <col min="12758" max="12758" width="14.7109375" style="80" customWidth="1"/>
    <col min="12759" max="12759" width="12.42578125" style="80" customWidth="1"/>
    <col min="12760" max="13010" width="9.140625" style="80"/>
    <col min="13011" max="13011" width="2.5703125" style="80" customWidth="1"/>
    <col min="13012" max="13012" width="37" style="80" customWidth="1"/>
    <col min="13013" max="13013" width="15.85546875" style="80" customWidth="1"/>
    <col min="13014" max="13014" width="14.7109375" style="80" customWidth="1"/>
    <col min="13015" max="13015" width="12.42578125" style="80" customWidth="1"/>
    <col min="13016" max="13266" width="9.140625" style="80"/>
    <col min="13267" max="13267" width="2.5703125" style="80" customWidth="1"/>
    <col min="13268" max="13268" width="37" style="80" customWidth="1"/>
    <col min="13269" max="13269" width="15.85546875" style="80" customWidth="1"/>
    <col min="13270" max="13270" width="14.7109375" style="80" customWidth="1"/>
    <col min="13271" max="13271" width="12.42578125" style="80" customWidth="1"/>
    <col min="13272" max="13522" width="9.140625" style="80"/>
    <col min="13523" max="13523" width="2.5703125" style="80" customWidth="1"/>
    <col min="13524" max="13524" width="37" style="80" customWidth="1"/>
    <col min="13525" max="13525" width="15.85546875" style="80" customWidth="1"/>
    <col min="13526" max="13526" width="14.7109375" style="80" customWidth="1"/>
    <col min="13527" max="13527" width="12.42578125" style="80" customWidth="1"/>
    <col min="13528" max="13778" width="9.140625" style="80"/>
    <col min="13779" max="13779" width="2.5703125" style="80" customWidth="1"/>
    <col min="13780" max="13780" width="37" style="80" customWidth="1"/>
    <col min="13781" max="13781" width="15.85546875" style="80" customWidth="1"/>
    <col min="13782" max="13782" width="14.7109375" style="80" customWidth="1"/>
    <col min="13783" max="13783" width="12.42578125" style="80" customWidth="1"/>
    <col min="13784" max="14034" width="9.140625" style="80"/>
    <col min="14035" max="14035" width="2.5703125" style="80" customWidth="1"/>
    <col min="14036" max="14036" width="37" style="80" customWidth="1"/>
    <col min="14037" max="14037" width="15.85546875" style="80" customWidth="1"/>
    <col min="14038" max="14038" width="14.7109375" style="80" customWidth="1"/>
    <col min="14039" max="14039" width="12.42578125" style="80" customWidth="1"/>
    <col min="14040" max="14290" width="9.140625" style="80"/>
    <col min="14291" max="14291" width="2.5703125" style="80" customWidth="1"/>
    <col min="14292" max="14292" width="37" style="80" customWidth="1"/>
    <col min="14293" max="14293" width="15.85546875" style="80" customWidth="1"/>
    <col min="14294" max="14294" width="14.7109375" style="80" customWidth="1"/>
    <col min="14295" max="14295" width="12.42578125" style="80" customWidth="1"/>
    <col min="14296" max="14546" width="9.140625" style="80"/>
    <col min="14547" max="14547" width="2.5703125" style="80" customWidth="1"/>
    <col min="14548" max="14548" width="37" style="80" customWidth="1"/>
    <col min="14549" max="14549" width="15.85546875" style="80" customWidth="1"/>
    <col min="14550" max="14550" width="14.7109375" style="80" customWidth="1"/>
    <col min="14551" max="14551" width="12.42578125" style="80" customWidth="1"/>
    <col min="14552" max="14802" width="9.140625" style="80"/>
    <col min="14803" max="14803" width="2.5703125" style="80" customWidth="1"/>
    <col min="14804" max="14804" width="37" style="80" customWidth="1"/>
    <col min="14805" max="14805" width="15.85546875" style="80" customWidth="1"/>
    <col min="14806" max="14806" width="14.7109375" style="80" customWidth="1"/>
    <col min="14807" max="14807" width="12.42578125" style="80" customWidth="1"/>
    <col min="14808" max="15058" width="9.140625" style="80"/>
    <col min="15059" max="15059" width="2.5703125" style="80" customWidth="1"/>
    <col min="15060" max="15060" width="37" style="80" customWidth="1"/>
    <col min="15061" max="15061" width="15.85546875" style="80" customWidth="1"/>
    <col min="15062" max="15062" width="14.7109375" style="80" customWidth="1"/>
    <col min="15063" max="15063" width="12.42578125" style="80" customWidth="1"/>
    <col min="15064" max="15314" width="9.140625" style="80"/>
    <col min="15315" max="15315" width="2.5703125" style="80" customWidth="1"/>
    <col min="15316" max="15316" width="37" style="80" customWidth="1"/>
    <col min="15317" max="15317" width="15.85546875" style="80" customWidth="1"/>
    <col min="15318" max="15318" width="14.7109375" style="80" customWidth="1"/>
    <col min="15319" max="15319" width="12.42578125" style="80" customWidth="1"/>
    <col min="15320" max="15570" width="9.140625" style="80"/>
    <col min="15571" max="15571" width="2.5703125" style="80" customWidth="1"/>
    <col min="15572" max="15572" width="37" style="80" customWidth="1"/>
    <col min="15573" max="15573" width="15.85546875" style="80" customWidth="1"/>
    <col min="15574" max="15574" width="14.7109375" style="80" customWidth="1"/>
    <col min="15575" max="15575" width="12.42578125" style="80" customWidth="1"/>
    <col min="15576" max="15826" width="9.140625" style="80"/>
    <col min="15827" max="15827" width="2.5703125" style="80" customWidth="1"/>
    <col min="15828" max="15828" width="37" style="80" customWidth="1"/>
    <col min="15829" max="15829" width="15.85546875" style="80" customWidth="1"/>
    <col min="15830" max="15830" width="14.7109375" style="80" customWidth="1"/>
    <col min="15831" max="15831" width="12.42578125" style="80" customWidth="1"/>
    <col min="15832" max="16384" width="9.140625" style="80"/>
  </cols>
  <sheetData>
    <row r="3" spans="2:6" x14ac:dyDescent="0.2">
      <c r="B3" s="226" t="s">
        <v>216</v>
      </c>
      <c r="C3" s="226"/>
      <c r="D3" s="226"/>
      <c r="E3" s="226"/>
      <c r="F3" s="226"/>
    </row>
    <row r="4" spans="2:6" ht="6.75" customHeight="1" x14ac:dyDescent="0.2">
      <c r="B4" s="89"/>
      <c r="C4" s="89"/>
      <c r="D4" s="89"/>
      <c r="E4" s="89"/>
      <c r="F4" s="89"/>
    </row>
    <row r="5" spans="2:6" ht="45.75" hidden="1" customHeight="1" x14ac:dyDescent="0.2">
      <c r="B5" s="227"/>
      <c r="C5" s="227"/>
      <c r="D5" s="227"/>
      <c r="E5" s="227"/>
      <c r="F5" s="227"/>
    </row>
    <row r="6" spans="2:6" x14ac:dyDescent="0.2">
      <c r="F6" s="83"/>
    </row>
    <row r="7" spans="2:6" ht="17.25" customHeight="1" x14ac:dyDescent="0.2">
      <c r="B7" s="219" t="s">
        <v>210</v>
      </c>
      <c r="C7" s="221" t="s">
        <v>209</v>
      </c>
      <c r="D7" s="222"/>
      <c r="E7" s="223"/>
      <c r="F7" s="224" t="s">
        <v>208</v>
      </c>
    </row>
    <row r="8" spans="2:6" ht="17.25" customHeight="1" x14ac:dyDescent="0.2">
      <c r="B8" s="220"/>
      <c r="C8" s="86">
        <v>2014</v>
      </c>
      <c r="D8" s="86">
        <v>2015</v>
      </c>
      <c r="E8" s="86">
        <v>2016</v>
      </c>
      <c r="F8" s="225"/>
    </row>
    <row r="9" spans="2:6" ht="17.25" customHeight="1" x14ac:dyDescent="0.2">
      <c r="B9" s="84" t="s">
        <v>215</v>
      </c>
      <c r="C9" s="85">
        <v>124508.3</v>
      </c>
      <c r="D9" s="85">
        <v>151290.4</v>
      </c>
      <c r="E9" s="85">
        <v>151290.4</v>
      </c>
      <c r="F9" s="85">
        <f>E9/D9*100</f>
        <v>100</v>
      </c>
    </row>
    <row r="10" spans="2:6" ht="17.25" customHeight="1" x14ac:dyDescent="0.2">
      <c r="B10" s="84" t="s">
        <v>214</v>
      </c>
      <c r="C10" s="85">
        <v>91260</v>
      </c>
      <c r="D10" s="85">
        <v>77663.8</v>
      </c>
      <c r="E10" s="85">
        <v>77663.8</v>
      </c>
      <c r="F10" s="85">
        <f>E10/D10*100</f>
        <v>100</v>
      </c>
    </row>
    <row r="11" spans="2:6" ht="17.25" customHeight="1" x14ac:dyDescent="0.2">
      <c r="B11" s="84" t="s">
        <v>213</v>
      </c>
      <c r="C11" s="88">
        <v>1204</v>
      </c>
      <c r="D11" s="88">
        <v>1003</v>
      </c>
      <c r="E11" s="88">
        <v>1003</v>
      </c>
      <c r="F11" s="85">
        <f>E11/D11*100</f>
        <v>100</v>
      </c>
    </row>
    <row r="12" spans="2:6" ht="17.25" customHeight="1" x14ac:dyDescent="0.2">
      <c r="B12" s="83" t="s">
        <v>212</v>
      </c>
      <c r="C12" s="87">
        <v>1076</v>
      </c>
      <c r="D12" s="87">
        <v>1600</v>
      </c>
      <c r="E12" s="87">
        <v>1600</v>
      </c>
      <c r="F12" s="81">
        <f>E12/D12*100</f>
        <v>100</v>
      </c>
    </row>
    <row r="15" spans="2:6" x14ac:dyDescent="0.2">
      <c r="B15" s="226" t="s">
        <v>211</v>
      </c>
      <c r="C15" s="226"/>
      <c r="D15" s="226"/>
      <c r="E15" s="226"/>
      <c r="F15" s="226"/>
    </row>
    <row r="16" spans="2:6" x14ac:dyDescent="0.2">
      <c r="B16" s="84"/>
      <c r="C16" s="85"/>
      <c r="D16" s="85"/>
      <c r="E16" s="85"/>
      <c r="F16" s="83"/>
    </row>
    <row r="17" spans="2:8" ht="18.75" customHeight="1" x14ac:dyDescent="0.2">
      <c r="B17" s="219" t="s">
        <v>210</v>
      </c>
      <c r="C17" s="221" t="s">
        <v>209</v>
      </c>
      <c r="D17" s="222"/>
      <c r="E17" s="223"/>
      <c r="F17" s="224" t="s">
        <v>208</v>
      </c>
    </row>
    <row r="18" spans="2:8" ht="18.75" customHeight="1" x14ac:dyDescent="0.2">
      <c r="B18" s="220"/>
      <c r="C18" s="86">
        <v>2014</v>
      </c>
      <c r="D18" s="86">
        <v>2015</v>
      </c>
      <c r="E18" s="86">
        <v>2016</v>
      </c>
      <c r="F18" s="225"/>
    </row>
    <row r="19" spans="2:8" ht="18.75" customHeight="1" x14ac:dyDescent="0.2">
      <c r="B19" s="84" t="s">
        <v>207</v>
      </c>
      <c r="C19" s="85">
        <v>4433.3999999999996</v>
      </c>
      <c r="D19" s="85">
        <v>9280.4</v>
      </c>
      <c r="E19" s="85">
        <v>9280.4</v>
      </c>
      <c r="F19" s="85">
        <f>E19/D19*100</f>
        <v>100</v>
      </c>
      <c r="H19" s="84"/>
    </row>
    <row r="20" spans="2:8" ht="18.75" customHeight="1" x14ac:dyDescent="0.2">
      <c r="B20" s="84" t="s">
        <v>206</v>
      </c>
      <c r="C20" s="85">
        <v>19.3</v>
      </c>
      <c r="D20" s="85">
        <v>27.5</v>
      </c>
      <c r="E20" s="85">
        <v>27.5</v>
      </c>
      <c r="F20" s="85">
        <f>E20/D20*100</f>
        <v>100</v>
      </c>
      <c r="H20" s="84"/>
    </row>
    <row r="21" spans="2:8" ht="18.75" customHeight="1" x14ac:dyDescent="0.2">
      <c r="B21" s="83" t="s">
        <v>205</v>
      </c>
      <c r="C21" s="82">
        <v>40858.800000000003</v>
      </c>
      <c r="D21" s="82">
        <v>70869.7</v>
      </c>
      <c r="E21" s="82">
        <v>70869.7</v>
      </c>
      <c r="F21" s="81">
        <f>E21/D21*100</f>
        <v>100</v>
      </c>
    </row>
  </sheetData>
  <mergeCells count="9">
    <mergeCell ref="B17:B18"/>
    <mergeCell ref="C17:E17"/>
    <mergeCell ref="F17:F18"/>
    <mergeCell ref="B15:F15"/>
    <mergeCell ref="B3:F3"/>
    <mergeCell ref="B5:F5"/>
    <mergeCell ref="B7:B8"/>
    <mergeCell ref="C7:E7"/>
    <mergeCell ref="F7:F8"/>
  </mergeCells>
  <printOptions horizontalCentered="1"/>
  <pageMargins left="0.7" right="0.7" top="0" bottom="0.22" header="0.3" footer="0.16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2"/>
  <sheetViews>
    <sheetView tabSelected="1" topLeftCell="A16" workbookViewId="0">
      <selection activeCell="V23" sqref="V23"/>
    </sheetView>
  </sheetViews>
  <sheetFormatPr defaultRowHeight="12.75" x14ac:dyDescent="0.25"/>
  <cols>
    <col min="1" max="1" width="14.28515625" style="59" customWidth="1"/>
    <col min="2" max="9" width="9.28515625" style="59" customWidth="1"/>
    <col min="10" max="10" width="8.5703125" style="59" customWidth="1"/>
    <col min="11" max="168" width="9.140625" style="59"/>
    <col min="169" max="169" width="16.7109375" style="59" customWidth="1"/>
    <col min="170" max="175" width="9.7109375" style="59" customWidth="1"/>
    <col min="176" max="424" width="9.140625" style="59"/>
    <col min="425" max="425" width="16.7109375" style="59" customWidth="1"/>
    <col min="426" max="431" width="9.7109375" style="59" customWidth="1"/>
    <col min="432" max="680" width="9.140625" style="59"/>
    <col min="681" max="681" width="16.7109375" style="59" customWidth="1"/>
    <col min="682" max="687" width="9.7109375" style="59" customWidth="1"/>
    <col min="688" max="936" width="9.140625" style="59"/>
    <col min="937" max="937" width="16.7109375" style="59" customWidth="1"/>
    <col min="938" max="943" width="9.7109375" style="59" customWidth="1"/>
    <col min="944" max="1192" width="9.140625" style="59"/>
    <col min="1193" max="1193" width="16.7109375" style="59" customWidth="1"/>
    <col min="1194" max="1199" width="9.7109375" style="59" customWidth="1"/>
    <col min="1200" max="1448" width="9.140625" style="59"/>
    <col min="1449" max="1449" width="16.7109375" style="59" customWidth="1"/>
    <col min="1450" max="1455" width="9.7109375" style="59" customWidth="1"/>
    <col min="1456" max="1704" width="9.140625" style="59"/>
    <col min="1705" max="1705" width="16.7109375" style="59" customWidth="1"/>
    <col min="1706" max="1711" width="9.7109375" style="59" customWidth="1"/>
    <col min="1712" max="1960" width="9.140625" style="59"/>
    <col min="1961" max="1961" width="16.7109375" style="59" customWidth="1"/>
    <col min="1962" max="1967" width="9.7109375" style="59" customWidth="1"/>
    <col min="1968" max="2216" width="9.140625" style="59"/>
    <col min="2217" max="2217" width="16.7109375" style="59" customWidth="1"/>
    <col min="2218" max="2223" width="9.7109375" style="59" customWidth="1"/>
    <col min="2224" max="2472" width="9.140625" style="59"/>
    <col min="2473" max="2473" width="16.7109375" style="59" customWidth="1"/>
    <col min="2474" max="2479" width="9.7109375" style="59" customWidth="1"/>
    <col min="2480" max="2728" width="9.140625" style="59"/>
    <col min="2729" max="2729" width="16.7109375" style="59" customWidth="1"/>
    <col min="2730" max="2735" width="9.7109375" style="59" customWidth="1"/>
    <col min="2736" max="2984" width="9.140625" style="59"/>
    <col min="2985" max="2985" width="16.7109375" style="59" customWidth="1"/>
    <col min="2986" max="2991" width="9.7109375" style="59" customWidth="1"/>
    <col min="2992" max="3240" width="9.140625" style="59"/>
    <col min="3241" max="3241" width="16.7109375" style="59" customWidth="1"/>
    <col min="3242" max="3247" width="9.7109375" style="59" customWidth="1"/>
    <col min="3248" max="3496" width="9.140625" style="59"/>
    <col min="3497" max="3497" width="16.7109375" style="59" customWidth="1"/>
    <col min="3498" max="3503" width="9.7109375" style="59" customWidth="1"/>
    <col min="3504" max="3752" width="9.140625" style="59"/>
    <col min="3753" max="3753" width="16.7109375" style="59" customWidth="1"/>
    <col min="3754" max="3759" width="9.7109375" style="59" customWidth="1"/>
    <col min="3760" max="4008" width="9.140625" style="59"/>
    <col min="4009" max="4009" width="16.7109375" style="59" customWidth="1"/>
    <col min="4010" max="4015" width="9.7109375" style="59" customWidth="1"/>
    <col min="4016" max="4264" width="9.140625" style="59"/>
    <col min="4265" max="4265" width="16.7109375" style="59" customWidth="1"/>
    <col min="4266" max="4271" width="9.7109375" style="59" customWidth="1"/>
    <col min="4272" max="4520" width="9.140625" style="59"/>
    <col min="4521" max="4521" width="16.7109375" style="59" customWidth="1"/>
    <col min="4522" max="4527" width="9.7109375" style="59" customWidth="1"/>
    <col min="4528" max="4776" width="9.140625" style="59"/>
    <col min="4777" max="4777" width="16.7109375" style="59" customWidth="1"/>
    <col min="4778" max="4783" width="9.7109375" style="59" customWidth="1"/>
    <col min="4784" max="5032" width="9.140625" style="59"/>
    <col min="5033" max="5033" width="16.7109375" style="59" customWidth="1"/>
    <col min="5034" max="5039" width="9.7109375" style="59" customWidth="1"/>
    <col min="5040" max="5288" width="9.140625" style="59"/>
    <col min="5289" max="5289" width="16.7109375" style="59" customWidth="1"/>
    <col min="5290" max="5295" width="9.7109375" style="59" customWidth="1"/>
    <col min="5296" max="5544" width="9.140625" style="59"/>
    <col min="5545" max="5545" width="16.7109375" style="59" customWidth="1"/>
    <col min="5546" max="5551" width="9.7109375" style="59" customWidth="1"/>
    <col min="5552" max="5800" width="9.140625" style="59"/>
    <col min="5801" max="5801" width="16.7109375" style="59" customWidth="1"/>
    <col min="5802" max="5807" width="9.7109375" style="59" customWidth="1"/>
    <col min="5808" max="6056" width="9.140625" style="59"/>
    <col min="6057" max="6057" width="16.7109375" style="59" customWidth="1"/>
    <col min="6058" max="6063" width="9.7109375" style="59" customWidth="1"/>
    <col min="6064" max="6312" width="9.140625" style="59"/>
    <col min="6313" max="6313" width="16.7109375" style="59" customWidth="1"/>
    <col min="6314" max="6319" width="9.7109375" style="59" customWidth="1"/>
    <col min="6320" max="6568" width="9.140625" style="59"/>
    <col min="6569" max="6569" width="16.7109375" style="59" customWidth="1"/>
    <col min="6570" max="6575" width="9.7109375" style="59" customWidth="1"/>
    <col min="6576" max="6824" width="9.140625" style="59"/>
    <col min="6825" max="6825" width="16.7109375" style="59" customWidth="1"/>
    <col min="6826" max="6831" width="9.7109375" style="59" customWidth="1"/>
    <col min="6832" max="7080" width="9.140625" style="59"/>
    <col min="7081" max="7081" width="16.7109375" style="59" customWidth="1"/>
    <col min="7082" max="7087" width="9.7109375" style="59" customWidth="1"/>
    <col min="7088" max="7336" width="9.140625" style="59"/>
    <col min="7337" max="7337" width="16.7109375" style="59" customWidth="1"/>
    <col min="7338" max="7343" width="9.7109375" style="59" customWidth="1"/>
    <col min="7344" max="7592" width="9.140625" style="59"/>
    <col min="7593" max="7593" width="16.7109375" style="59" customWidth="1"/>
    <col min="7594" max="7599" width="9.7109375" style="59" customWidth="1"/>
    <col min="7600" max="7848" width="9.140625" style="59"/>
    <col min="7849" max="7849" width="16.7109375" style="59" customWidth="1"/>
    <col min="7850" max="7855" width="9.7109375" style="59" customWidth="1"/>
    <col min="7856" max="8104" width="9.140625" style="59"/>
    <col min="8105" max="8105" width="16.7109375" style="59" customWidth="1"/>
    <col min="8106" max="8111" width="9.7109375" style="59" customWidth="1"/>
    <col min="8112" max="8360" width="9.140625" style="59"/>
    <col min="8361" max="8361" width="16.7109375" style="59" customWidth="1"/>
    <col min="8362" max="8367" width="9.7109375" style="59" customWidth="1"/>
    <col min="8368" max="8616" width="9.140625" style="59"/>
    <col min="8617" max="8617" width="16.7109375" style="59" customWidth="1"/>
    <col min="8618" max="8623" width="9.7109375" style="59" customWidth="1"/>
    <col min="8624" max="8872" width="9.140625" style="59"/>
    <col min="8873" max="8873" width="16.7109375" style="59" customWidth="1"/>
    <col min="8874" max="8879" width="9.7109375" style="59" customWidth="1"/>
    <col min="8880" max="9128" width="9.140625" style="59"/>
    <col min="9129" max="9129" width="16.7109375" style="59" customWidth="1"/>
    <col min="9130" max="9135" width="9.7109375" style="59" customWidth="1"/>
    <col min="9136" max="9384" width="9.140625" style="59"/>
    <col min="9385" max="9385" width="16.7109375" style="59" customWidth="1"/>
    <col min="9386" max="9391" width="9.7109375" style="59" customWidth="1"/>
    <col min="9392" max="9640" width="9.140625" style="59"/>
    <col min="9641" max="9641" width="16.7109375" style="59" customWidth="1"/>
    <col min="9642" max="9647" width="9.7109375" style="59" customWidth="1"/>
    <col min="9648" max="9896" width="9.140625" style="59"/>
    <col min="9897" max="9897" width="16.7109375" style="59" customWidth="1"/>
    <col min="9898" max="9903" width="9.7109375" style="59" customWidth="1"/>
    <col min="9904" max="10152" width="9.140625" style="59"/>
    <col min="10153" max="10153" width="16.7109375" style="59" customWidth="1"/>
    <col min="10154" max="10159" width="9.7109375" style="59" customWidth="1"/>
    <col min="10160" max="10408" width="9.140625" style="59"/>
    <col min="10409" max="10409" width="16.7109375" style="59" customWidth="1"/>
    <col min="10410" max="10415" width="9.7109375" style="59" customWidth="1"/>
    <col min="10416" max="10664" width="9.140625" style="59"/>
    <col min="10665" max="10665" width="16.7109375" style="59" customWidth="1"/>
    <col min="10666" max="10671" width="9.7109375" style="59" customWidth="1"/>
    <col min="10672" max="10920" width="9.140625" style="59"/>
    <col min="10921" max="10921" width="16.7109375" style="59" customWidth="1"/>
    <col min="10922" max="10927" width="9.7109375" style="59" customWidth="1"/>
    <col min="10928" max="11176" width="9.140625" style="59"/>
    <col min="11177" max="11177" width="16.7109375" style="59" customWidth="1"/>
    <col min="11178" max="11183" width="9.7109375" style="59" customWidth="1"/>
    <col min="11184" max="11432" width="9.140625" style="59"/>
    <col min="11433" max="11433" width="16.7109375" style="59" customWidth="1"/>
    <col min="11434" max="11439" width="9.7109375" style="59" customWidth="1"/>
    <col min="11440" max="11688" width="9.140625" style="59"/>
    <col min="11689" max="11689" width="16.7109375" style="59" customWidth="1"/>
    <col min="11690" max="11695" width="9.7109375" style="59" customWidth="1"/>
    <col min="11696" max="11944" width="9.140625" style="59"/>
    <col min="11945" max="11945" width="16.7109375" style="59" customWidth="1"/>
    <col min="11946" max="11951" width="9.7109375" style="59" customWidth="1"/>
    <col min="11952" max="12200" width="9.140625" style="59"/>
    <col min="12201" max="12201" width="16.7109375" style="59" customWidth="1"/>
    <col min="12202" max="12207" width="9.7109375" style="59" customWidth="1"/>
    <col min="12208" max="12456" width="9.140625" style="59"/>
    <col min="12457" max="12457" width="16.7109375" style="59" customWidth="1"/>
    <col min="12458" max="12463" width="9.7109375" style="59" customWidth="1"/>
    <col min="12464" max="12712" width="9.140625" style="59"/>
    <col min="12713" max="12713" width="16.7109375" style="59" customWidth="1"/>
    <col min="12714" max="12719" width="9.7109375" style="59" customWidth="1"/>
    <col min="12720" max="12968" width="9.140625" style="59"/>
    <col min="12969" max="12969" width="16.7109375" style="59" customWidth="1"/>
    <col min="12970" max="12975" width="9.7109375" style="59" customWidth="1"/>
    <col min="12976" max="13224" width="9.140625" style="59"/>
    <col min="13225" max="13225" width="16.7109375" style="59" customWidth="1"/>
    <col min="13226" max="13231" width="9.7109375" style="59" customWidth="1"/>
    <col min="13232" max="13480" width="9.140625" style="59"/>
    <col min="13481" max="13481" width="16.7109375" style="59" customWidth="1"/>
    <col min="13482" max="13487" width="9.7109375" style="59" customWidth="1"/>
    <col min="13488" max="13736" width="9.140625" style="59"/>
    <col min="13737" max="13737" width="16.7109375" style="59" customWidth="1"/>
    <col min="13738" max="13743" width="9.7109375" style="59" customWidth="1"/>
    <col min="13744" max="13992" width="9.140625" style="59"/>
    <col min="13993" max="13993" width="16.7109375" style="59" customWidth="1"/>
    <col min="13994" max="13999" width="9.7109375" style="59" customWidth="1"/>
    <col min="14000" max="14248" width="9.140625" style="59"/>
    <col min="14249" max="14249" width="16.7109375" style="59" customWidth="1"/>
    <col min="14250" max="14255" width="9.7109375" style="59" customWidth="1"/>
    <col min="14256" max="14504" width="9.140625" style="59"/>
    <col min="14505" max="14505" width="16.7109375" style="59" customWidth="1"/>
    <col min="14506" max="14511" width="9.7109375" style="59" customWidth="1"/>
    <col min="14512" max="14760" width="9.140625" style="59"/>
    <col min="14761" max="14761" width="16.7109375" style="59" customWidth="1"/>
    <col min="14762" max="14767" width="9.7109375" style="59" customWidth="1"/>
    <col min="14768" max="15016" width="9.140625" style="59"/>
    <col min="15017" max="15017" width="16.7109375" style="59" customWidth="1"/>
    <col min="15018" max="15023" width="9.7109375" style="59" customWidth="1"/>
    <col min="15024" max="15272" width="9.140625" style="59"/>
    <col min="15273" max="15273" width="16.7109375" style="59" customWidth="1"/>
    <col min="15274" max="15279" width="9.7109375" style="59" customWidth="1"/>
    <col min="15280" max="15528" width="9.140625" style="59"/>
    <col min="15529" max="15529" width="16.7109375" style="59" customWidth="1"/>
    <col min="15530" max="15535" width="9.7109375" style="59" customWidth="1"/>
    <col min="15536" max="15784" width="9.140625" style="59"/>
    <col min="15785" max="15785" width="16.7109375" style="59" customWidth="1"/>
    <col min="15786" max="15791" width="9.7109375" style="59" customWidth="1"/>
    <col min="15792" max="16040" width="9.140625" style="59"/>
    <col min="16041" max="16041" width="16.7109375" style="59" customWidth="1"/>
    <col min="16042" max="16047" width="9.7109375" style="59" customWidth="1"/>
    <col min="16048" max="16384" width="9.140625" style="59"/>
  </cols>
  <sheetData>
    <row r="3" spans="1:10" x14ac:dyDescent="0.25">
      <c r="A3" s="199" t="s">
        <v>204</v>
      </c>
      <c r="B3" s="199"/>
      <c r="C3" s="199"/>
      <c r="D3" s="199"/>
      <c r="E3" s="199"/>
      <c r="F3" s="199"/>
      <c r="G3" s="199"/>
      <c r="H3" s="199"/>
      <c r="I3" s="199"/>
    </row>
    <row r="4" spans="1:10" ht="14.25" customHeight="1" x14ac:dyDescent="0.25">
      <c r="A4" s="63"/>
      <c r="B4" s="63"/>
      <c r="C4" s="63"/>
    </row>
    <row r="5" spans="1:10" ht="15" customHeight="1" x14ac:dyDescent="0.25">
      <c r="A5" s="200" t="s">
        <v>140</v>
      </c>
      <c r="B5" s="208" t="s">
        <v>203</v>
      </c>
      <c r="C5" s="209"/>
      <c r="D5" s="209"/>
      <c r="E5" s="210"/>
      <c r="F5" s="204" t="s">
        <v>202</v>
      </c>
      <c r="G5" s="205"/>
      <c r="H5" s="205"/>
      <c r="I5" s="205"/>
    </row>
    <row r="6" spans="1:10" ht="27" customHeight="1" x14ac:dyDescent="0.25">
      <c r="A6" s="201"/>
      <c r="B6" s="208" t="s">
        <v>201</v>
      </c>
      <c r="C6" s="210"/>
      <c r="D6" s="204" t="s">
        <v>200</v>
      </c>
      <c r="E6" s="211"/>
      <c r="F6" s="208" t="s">
        <v>199</v>
      </c>
      <c r="G6" s="210"/>
      <c r="H6" s="208" t="s">
        <v>198</v>
      </c>
      <c r="I6" s="209"/>
    </row>
    <row r="7" spans="1:10" x14ac:dyDescent="0.25">
      <c r="A7" s="201"/>
      <c r="B7" s="78">
        <v>2015</v>
      </c>
      <c r="C7" s="79">
        <v>2016</v>
      </c>
      <c r="D7" s="78">
        <v>2015</v>
      </c>
      <c r="E7" s="79">
        <v>2016</v>
      </c>
      <c r="F7" s="73">
        <v>2015</v>
      </c>
      <c r="G7" s="73">
        <v>2016</v>
      </c>
      <c r="H7" s="78">
        <v>2015</v>
      </c>
      <c r="I7" s="74">
        <v>2016</v>
      </c>
      <c r="J7" s="63"/>
    </row>
    <row r="8" spans="1:10" x14ac:dyDescent="0.25">
      <c r="A8" s="66" t="s">
        <v>144</v>
      </c>
      <c r="B8" s="64">
        <f t="shared" ref="B8:I8" si="0">SUM(B9:B13)</f>
        <v>12982.6</v>
      </c>
      <c r="C8" s="64">
        <f t="shared" si="0"/>
        <v>13572.8</v>
      </c>
      <c r="D8" s="77">
        <f t="shared" si="0"/>
        <v>119086.1</v>
      </c>
      <c r="E8" s="77">
        <f t="shared" si="0"/>
        <v>102077.79999999999</v>
      </c>
      <c r="F8" s="77">
        <f t="shared" si="0"/>
        <v>12217.7</v>
      </c>
      <c r="G8" s="77">
        <f t="shared" si="0"/>
        <v>14974.800000000001</v>
      </c>
      <c r="H8" s="77">
        <f t="shared" si="0"/>
        <v>110096.09999999999</v>
      </c>
      <c r="I8" s="77">
        <f t="shared" si="0"/>
        <v>95730.8</v>
      </c>
    </row>
    <row r="9" spans="1:10" ht="15.75" customHeight="1" x14ac:dyDescent="0.25">
      <c r="A9" s="62" t="s">
        <v>190</v>
      </c>
      <c r="B9" s="76">
        <v>1350</v>
      </c>
      <c r="C9" s="76">
        <v>2338</v>
      </c>
      <c r="D9" s="60">
        <v>88490.3</v>
      </c>
      <c r="E9" s="60">
        <v>65895.7</v>
      </c>
      <c r="F9" s="70">
        <v>8367.7999999999993</v>
      </c>
      <c r="G9" s="70">
        <v>8473.2000000000007</v>
      </c>
      <c r="H9" s="60">
        <v>81321.5</v>
      </c>
      <c r="I9" s="60">
        <v>63849.3</v>
      </c>
    </row>
    <row r="10" spans="1:10" ht="15.75" customHeight="1" x14ac:dyDescent="0.25">
      <c r="A10" s="62" t="s">
        <v>189</v>
      </c>
      <c r="B10" s="76">
        <v>256</v>
      </c>
      <c r="C10" s="76">
        <v>523</v>
      </c>
      <c r="D10" s="60">
        <v>6567.6</v>
      </c>
      <c r="E10" s="60">
        <v>6185.7</v>
      </c>
      <c r="F10" s="70">
        <v>1829.1</v>
      </c>
      <c r="G10" s="70">
        <v>1678.6</v>
      </c>
      <c r="H10" s="60">
        <v>6476.8</v>
      </c>
      <c r="I10" s="60">
        <v>5389</v>
      </c>
    </row>
    <row r="11" spans="1:10" ht="15.75" customHeight="1" x14ac:dyDescent="0.25">
      <c r="A11" s="62" t="s">
        <v>188</v>
      </c>
      <c r="B11" s="76">
        <v>10780</v>
      </c>
      <c r="C11" s="76">
        <v>10110</v>
      </c>
      <c r="D11" s="60">
        <v>12283.9</v>
      </c>
      <c r="E11" s="60">
        <v>15047</v>
      </c>
      <c r="F11" s="70">
        <v>80.2</v>
      </c>
      <c r="G11" s="70">
        <v>970</v>
      </c>
      <c r="H11" s="60">
        <v>12219.2</v>
      </c>
      <c r="I11" s="60">
        <v>15010.8</v>
      </c>
    </row>
    <row r="12" spans="1:10" ht="15.75" customHeight="1" x14ac:dyDescent="0.25">
      <c r="A12" s="62" t="s">
        <v>187</v>
      </c>
      <c r="B12" s="76">
        <v>302</v>
      </c>
      <c r="C12" s="76">
        <v>285</v>
      </c>
      <c r="D12" s="60">
        <v>3420.7</v>
      </c>
      <c r="E12" s="60">
        <v>2411.9</v>
      </c>
      <c r="F12" s="70">
        <v>40</v>
      </c>
      <c r="G12" s="70" t="s">
        <v>32</v>
      </c>
      <c r="H12" s="60">
        <v>3419.4</v>
      </c>
      <c r="I12" s="60">
        <v>2505</v>
      </c>
    </row>
    <row r="13" spans="1:10" ht="15.75" customHeight="1" x14ac:dyDescent="0.25">
      <c r="A13" s="62" t="s">
        <v>186</v>
      </c>
      <c r="B13" s="76">
        <v>294.60000000000002</v>
      </c>
      <c r="C13" s="76">
        <v>316.8</v>
      </c>
      <c r="D13" s="60">
        <v>8323.6</v>
      </c>
      <c r="E13" s="60">
        <v>12537.5</v>
      </c>
      <c r="F13" s="70">
        <v>1900.6</v>
      </c>
      <c r="G13" s="70">
        <v>3853</v>
      </c>
      <c r="H13" s="60">
        <v>6659.2</v>
      </c>
      <c r="I13" s="60">
        <v>8976.7000000000007</v>
      </c>
    </row>
    <row r="16" spans="1:10" x14ac:dyDescent="0.25">
      <c r="A16" s="199" t="s">
        <v>197</v>
      </c>
      <c r="B16" s="199"/>
      <c r="C16" s="199"/>
      <c r="D16" s="199"/>
      <c r="E16" s="199"/>
      <c r="F16" s="199"/>
      <c r="G16" s="199"/>
      <c r="H16" s="199"/>
      <c r="I16" s="199"/>
    </row>
    <row r="17" spans="1:10" ht="14.25" customHeight="1" x14ac:dyDescent="0.25">
      <c r="A17" s="63"/>
      <c r="B17" s="63"/>
      <c r="C17" s="63"/>
    </row>
    <row r="18" spans="1:10" ht="24" customHeight="1" x14ac:dyDescent="0.25">
      <c r="A18" s="212" t="s">
        <v>140</v>
      </c>
      <c r="B18" s="213"/>
      <c r="C18" s="213"/>
      <c r="D18" s="216" t="s">
        <v>196</v>
      </c>
      <c r="E18" s="216"/>
      <c r="F18" s="216" t="s">
        <v>195</v>
      </c>
      <c r="G18" s="216"/>
      <c r="H18" s="205" t="s">
        <v>194</v>
      </c>
      <c r="I18" s="205"/>
    </row>
    <row r="19" spans="1:10" ht="15" customHeight="1" x14ac:dyDescent="0.25">
      <c r="A19" s="214"/>
      <c r="B19" s="215"/>
      <c r="C19" s="215"/>
      <c r="D19" s="75">
        <v>2015</v>
      </c>
      <c r="E19" s="75">
        <v>2016</v>
      </c>
      <c r="F19" s="75">
        <v>2015</v>
      </c>
      <c r="G19" s="75">
        <v>2016</v>
      </c>
      <c r="H19" s="74">
        <v>2015</v>
      </c>
      <c r="I19" s="73">
        <v>2016</v>
      </c>
      <c r="J19" s="63"/>
    </row>
    <row r="20" spans="1:10" ht="15" customHeight="1" x14ac:dyDescent="0.25">
      <c r="A20" s="206" t="s">
        <v>144</v>
      </c>
      <c r="B20" s="206"/>
      <c r="C20" s="206"/>
      <c r="D20" s="72">
        <f t="shared" ref="D20:I20" si="1">SUM(D21:D25)</f>
        <v>151595.9</v>
      </c>
      <c r="E20" s="72">
        <f t="shared" si="1"/>
        <v>161359.30000000002</v>
      </c>
      <c r="F20" s="72">
        <f t="shared" si="1"/>
        <v>5144.2</v>
      </c>
      <c r="G20" s="72">
        <f t="shared" si="1"/>
        <v>3940.8</v>
      </c>
      <c r="H20" s="72">
        <f t="shared" si="1"/>
        <v>3227.8999999999996</v>
      </c>
      <c r="I20" s="72">
        <f t="shared" si="1"/>
        <v>4493.8</v>
      </c>
    </row>
    <row r="21" spans="1:10" ht="15.75" customHeight="1" x14ac:dyDescent="0.25">
      <c r="A21" s="207" t="s">
        <v>190</v>
      </c>
      <c r="B21" s="207"/>
      <c r="C21" s="207"/>
      <c r="D21" s="71">
        <v>91254.5</v>
      </c>
      <c r="E21" s="71">
        <v>96452</v>
      </c>
      <c r="F21" s="70">
        <v>3799.5</v>
      </c>
      <c r="G21" s="70">
        <v>2880.5</v>
      </c>
      <c r="H21" s="60">
        <v>1666.8</v>
      </c>
      <c r="I21" s="60">
        <v>2252.5</v>
      </c>
    </row>
    <row r="22" spans="1:10" ht="15.75" customHeight="1" x14ac:dyDescent="0.25">
      <c r="A22" s="207" t="s">
        <v>189</v>
      </c>
      <c r="B22" s="207"/>
      <c r="C22" s="207"/>
      <c r="D22" s="60">
        <v>16173.6</v>
      </c>
      <c r="E22" s="60">
        <v>14982.1</v>
      </c>
      <c r="F22" s="70">
        <v>684.4</v>
      </c>
      <c r="G22" s="70">
        <v>637.70000000000005</v>
      </c>
      <c r="H22" s="60">
        <v>222.5</v>
      </c>
      <c r="I22" s="60">
        <v>758.1</v>
      </c>
      <c r="J22" s="60"/>
    </row>
    <row r="23" spans="1:10" ht="15.75" customHeight="1" x14ac:dyDescent="0.25">
      <c r="A23" s="207" t="s">
        <v>188</v>
      </c>
      <c r="B23" s="207"/>
      <c r="C23" s="207"/>
      <c r="D23" s="60">
        <v>35771.9</v>
      </c>
      <c r="E23" s="60">
        <v>42135.3</v>
      </c>
      <c r="F23" s="70">
        <v>281</v>
      </c>
      <c r="G23" s="70">
        <v>168.9</v>
      </c>
      <c r="H23" s="60">
        <v>366.9</v>
      </c>
      <c r="I23" s="60">
        <v>437.4</v>
      </c>
    </row>
    <row r="24" spans="1:10" ht="15.75" customHeight="1" x14ac:dyDescent="0.25">
      <c r="A24" s="207" t="s">
        <v>187</v>
      </c>
      <c r="B24" s="207"/>
      <c r="C24" s="207"/>
      <c r="D24" s="60">
        <v>2708.4</v>
      </c>
      <c r="E24" s="60">
        <v>1760.5</v>
      </c>
      <c r="F24" s="70">
        <v>229.1</v>
      </c>
      <c r="G24" s="70">
        <v>134.80000000000001</v>
      </c>
      <c r="H24" s="60">
        <v>130.1</v>
      </c>
      <c r="I24" s="60">
        <v>221.5</v>
      </c>
    </row>
    <row r="25" spans="1:10" ht="15.75" customHeight="1" x14ac:dyDescent="0.25">
      <c r="A25" s="207" t="s">
        <v>186</v>
      </c>
      <c r="B25" s="207"/>
      <c r="C25" s="207"/>
      <c r="D25" s="60">
        <v>5687.5</v>
      </c>
      <c r="E25" s="60">
        <v>6029.4</v>
      </c>
      <c r="F25" s="70">
        <v>150.19999999999999</v>
      </c>
      <c r="G25" s="70">
        <v>118.9</v>
      </c>
      <c r="H25" s="60">
        <v>841.6</v>
      </c>
      <c r="I25" s="60">
        <v>824.3</v>
      </c>
    </row>
    <row r="28" spans="1:10" x14ac:dyDescent="0.25">
      <c r="A28" s="199" t="s">
        <v>193</v>
      </c>
      <c r="B28" s="199"/>
      <c r="C28" s="199"/>
      <c r="D28" s="199"/>
      <c r="E28" s="199"/>
      <c r="F28" s="199"/>
      <c r="G28" s="199"/>
      <c r="H28" s="199"/>
      <c r="I28" s="199"/>
    </row>
    <row r="29" spans="1:10" ht="14.25" customHeight="1" x14ac:dyDescent="0.25">
      <c r="A29" s="63"/>
      <c r="B29" s="63"/>
      <c r="C29" s="63"/>
    </row>
    <row r="30" spans="1:10" ht="15" customHeight="1" x14ac:dyDescent="0.25">
      <c r="A30" s="200" t="s">
        <v>140</v>
      </c>
      <c r="B30" s="208" t="s">
        <v>192</v>
      </c>
      <c r="C30" s="209"/>
      <c r="D30" s="209"/>
      <c r="E30" s="210"/>
      <c r="F30" s="204" t="s">
        <v>191</v>
      </c>
      <c r="G30" s="205"/>
      <c r="H30" s="205"/>
      <c r="I30" s="205"/>
    </row>
    <row r="31" spans="1:10" ht="15" customHeight="1" x14ac:dyDescent="0.25">
      <c r="A31" s="201"/>
      <c r="B31" s="208">
        <v>2015</v>
      </c>
      <c r="C31" s="210"/>
      <c r="D31" s="208">
        <v>2016</v>
      </c>
      <c r="E31" s="210"/>
      <c r="F31" s="208">
        <v>2015</v>
      </c>
      <c r="G31" s="210"/>
      <c r="H31" s="208">
        <v>2016</v>
      </c>
      <c r="I31" s="209"/>
      <c r="J31" s="63"/>
    </row>
    <row r="32" spans="1:10" x14ac:dyDescent="0.25">
      <c r="A32" s="66" t="s">
        <v>144</v>
      </c>
      <c r="B32" s="217">
        <f>SUM(B33:C37)</f>
        <v>63682.700000000004</v>
      </c>
      <c r="C32" s="206"/>
      <c r="D32" s="217">
        <f>SUM(D33:E37)</f>
        <v>80664.599999999991</v>
      </c>
      <c r="E32" s="206"/>
      <c r="F32" s="217">
        <f>SUM(F33:G37)</f>
        <v>9802.3999999999978</v>
      </c>
      <c r="G32" s="206"/>
      <c r="H32" s="217">
        <f>SUM(H33:I37)</f>
        <v>13450.9</v>
      </c>
      <c r="I32" s="206"/>
    </row>
    <row r="33" spans="1:11" ht="15.75" customHeight="1" x14ac:dyDescent="0.25">
      <c r="A33" s="62" t="s">
        <v>190</v>
      </c>
      <c r="B33" s="218">
        <v>37303.9</v>
      </c>
      <c r="C33" s="218"/>
      <c r="D33" s="218">
        <v>47128.6</v>
      </c>
      <c r="E33" s="218"/>
      <c r="F33" s="218">
        <v>6865.7</v>
      </c>
      <c r="G33" s="218"/>
      <c r="H33" s="218">
        <v>9455.7999999999993</v>
      </c>
      <c r="I33" s="218"/>
      <c r="K33" s="60"/>
    </row>
    <row r="34" spans="1:11" ht="15.75" customHeight="1" x14ac:dyDescent="0.25">
      <c r="A34" s="62" t="s">
        <v>189</v>
      </c>
      <c r="B34" s="218">
        <v>7971.7</v>
      </c>
      <c r="C34" s="218"/>
      <c r="D34" s="218">
        <v>9719.2999999999993</v>
      </c>
      <c r="E34" s="218"/>
      <c r="F34" s="218">
        <v>341.7</v>
      </c>
      <c r="G34" s="218"/>
      <c r="H34" s="218">
        <v>221.5</v>
      </c>
      <c r="I34" s="218"/>
      <c r="J34" s="60"/>
    </row>
    <row r="35" spans="1:11" ht="15.75" customHeight="1" x14ac:dyDescent="0.25">
      <c r="A35" s="62" t="s">
        <v>188</v>
      </c>
      <c r="B35" s="218">
        <v>13444.2</v>
      </c>
      <c r="C35" s="218"/>
      <c r="D35" s="218">
        <v>17067.7</v>
      </c>
      <c r="E35" s="218"/>
      <c r="F35" s="218">
        <v>1952.3</v>
      </c>
      <c r="G35" s="218"/>
      <c r="H35" s="218">
        <v>3144</v>
      </c>
      <c r="I35" s="218"/>
      <c r="K35" s="60"/>
    </row>
    <row r="36" spans="1:11" ht="15.75" customHeight="1" x14ac:dyDescent="0.25">
      <c r="A36" s="62" t="s">
        <v>187</v>
      </c>
      <c r="B36" s="218">
        <v>1068.5999999999999</v>
      </c>
      <c r="C36" s="218"/>
      <c r="D36" s="218">
        <v>1408.1</v>
      </c>
      <c r="E36" s="218"/>
      <c r="F36" s="218">
        <v>86.8</v>
      </c>
      <c r="G36" s="218"/>
      <c r="H36" s="218">
        <v>133.19999999999999</v>
      </c>
      <c r="I36" s="218"/>
    </row>
    <row r="37" spans="1:11" ht="15.75" customHeight="1" x14ac:dyDescent="0.25">
      <c r="A37" s="62" t="s">
        <v>186</v>
      </c>
      <c r="B37" s="218">
        <v>3894.3</v>
      </c>
      <c r="C37" s="218"/>
      <c r="D37" s="218">
        <v>5340.9</v>
      </c>
      <c r="E37" s="218"/>
      <c r="F37" s="218">
        <v>555.9</v>
      </c>
      <c r="G37" s="218"/>
      <c r="H37" s="218">
        <v>496.4</v>
      </c>
      <c r="I37" s="218"/>
    </row>
    <row r="40" spans="1:11" hidden="1" x14ac:dyDescent="0.25"/>
    <row r="41" spans="1:11" hidden="1" x14ac:dyDescent="0.25"/>
    <row r="42" spans="1:11" hidden="1" x14ac:dyDescent="0.25"/>
    <row r="43" spans="1:11" hidden="1" x14ac:dyDescent="0.25"/>
    <row r="44" spans="1:11" hidden="1" x14ac:dyDescent="0.25"/>
    <row r="45" spans="1:11" hidden="1" x14ac:dyDescent="0.25">
      <c r="A45" s="59" t="s">
        <v>185</v>
      </c>
      <c r="B45" s="60">
        <v>0.2</v>
      </c>
    </row>
    <row r="46" spans="1:11" hidden="1" x14ac:dyDescent="0.25">
      <c r="A46" s="59" t="s">
        <v>173</v>
      </c>
      <c r="B46" s="60">
        <v>0.4</v>
      </c>
    </row>
    <row r="47" spans="1:11" hidden="1" x14ac:dyDescent="0.25">
      <c r="A47" s="59" t="s">
        <v>172</v>
      </c>
      <c r="B47" s="60">
        <v>0.2</v>
      </c>
    </row>
    <row r="48" spans="1:11" hidden="1" x14ac:dyDescent="0.25">
      <c r="A48" s="59" t="s">
        <v>183</v>
      </c>
      <c r="B48" s="60">
        <v>0.5</v>
      </c>
    </row>
    <row r="49" spans="1:2" hidden="1" x14ac:dyDescent="0.25">
      <c r="A49" s="59" t="s">
        <v>182</v>
      </c>
      <c r="B49" s="60">
        <v>0.6</v>
      </c>
    </row>
    <row r="50" spans="1:2" hidden="1" x14ac:dyDescent="0.25">
      <c r="A50" s="59" t="s">
        <v>181</v>
      </c>
      <c r="B50" s="60">
        <v>0.6</v>
      </c>
    </row>
    <row r="51" spans="1:2" hidden="1" x14ac:dyDescent="0.25">
      <c r="A51" s="59" t="s">
        <v>180</v>
      </c>
      <c r="B51" s="60">
        <v>0.5</v>
      </c>
    </row>
    <row r="52" spans="1:2" hidden="1" x14ac:dyDescent="0.25">
      <c r="A52" s="59" t="s">
        <v>179</v>
      </c>
      <c r="B52" s="60">
        <v>0.7</v>
      </c>
    </row>
    <row r="53" spans="1:2" hidden="1" x14ac:dyDescent="0.25">
      <c r="A53" s="59" t="s">
        <v>178</v>
      </c>
      <c r="B53" s="60">
        <v>0.7</v>
      </c>
    </row>
    <row r="54" spans="1:2" hidden="1" x14ac:dyDescent="0.25">
      <c r="A54" s="59" t="s">
        <v>177</v>
      </c>
      <c r="B54" s="60">
        <v>1.1000000000000001</v>
      </c>
    </row>
    <row r="55" spans="1:2" hidden="1" x14ac:dyDescent="0.25">
      <c r="A55" s="59" t="s">
        <v>176</v>
      </c>
      <c r="B55" s="60">
        <v>1</v>
      </c>
    </row>
    <row r="56" spans="1:2" hidden="1" x14ac:dyDescent="0.25">
      <c r="A56" s="59" t="s">
        <v>175</v>
      </c>
      <c r="B56" s="60">
        <v>0.8</v>
      </c>
    </row>
    <row r="57" spans="1:2" hidden="1" x14ac:dyDescent="0.25">
      <c r="A57" s="59" t="s">
        <v>184</v>
      </c>
      <c r="B57" s="60">
        <v>0.9</v>
      </c>
    </row>
    <row r="58" spans="1:2" hidden="1" x14ac:dyDescent="0.25">
      <c r="A58" s="59" t="s">
        <v>173</v>
      </c>
      <c r="B58" s="60">
        <v>0.9</v>
      </c>
    </row>
    <row r="59" spans="1:2" hidden="1" x14ac:dyDescent="0.25">
      <c r="A59" s="59" t="s">
        <v>172</v>
      </c>
      <c r="B59" s="60">
        <v>0.9</v>
      </c>
    </row>
    <row r="60" spans="1:2" hidden="1" x14ac:dyDescent="0.25">
      <c r="A60" s="59" t="s">
        <v>183</v>
      </c>
      <c r="B60" s="60">
        <v>1.4</v>
      </c>
    </row>
    <row r="61" spans="1:2" hidden="1" x14ac:dyDescent="0.25">
      <c r="A61" s="59" t="s">
        <v>182</v>
      </c>
      <c r="B61" s="60">
        <v>1.7</v>
      </c>
    </row>
    <row r="62" spans="1:2" hidden="1" x14ac:dyDescent="0.25">
      <c r="A62" s="59" t="s">
        <v>181</v>
      </c>
      <c r="B62" s="60">
        <v>1.6</v>
      </c>
    </row>
    <row r="63" spans="1:2" hidden="1" x14ac:dyDescent="0.25">
      <c r="A63" s="59" t="s">
        <v>180</v>
      </c>
      <c r="B63" s="60">
        <v>1.8</v>
      </c>
    </row>
    <row r="64" spans="1:2" hidden="1" x14ac:dyDescent="0.25">
      <c r="A64" s="59" t="s">
        <v>179</v>
      </c>
      <c r="B64" s="60">
        <v>2.2000000000000002</v>
      </c>
    </row>
    <row r="65" spans="1:2" hidden="1" x14ac:dyDescent="0.25">
      <c r="A65" s="59" t="s">
        <v>178</v>
      </c>
      <c r="B65" s="60">
        <v>2.5</v>
      </c>
    </row>
    <row r="66" spans="1:2" hidden="1" x14ac:dyDescent="0.25">
      <c r="A66" s="59" t="s">
        <v>177</v>
      </c>
      <c r="B66" s="60">
        <v>2.9</v>
      </c>
    </row>
    <row r="67" spans="1:2" hidden="1" x14ac:dyDescent="0.25">
      <c r="A67" s="59" t="s">
        <v>176</v>
      </c>
      <c r="B67" s="60">
        <v>2.9</v>
      </c>
    </row>
    <row r="68" spans="1:2" hidden="1" x14ac:dyDescent="0.25">
      <c r="A68" s="59" t="s">
        <v>175</v>
      </c>
      <c r="B68" s="60">
        <v>3</v>
      </c>
    </row>
    <row r="69" spans="1:2" hidden="1" x14ac:dyDescent="0.25">
      <c r="A69" s="59" t="s">
        <v>174</v>
      </c>
      <c r="B69" s="60">
        <v>3.3</v>
      </c>
    </row>
    <row r="70" spans="1:2" hidden="1" x14ac:dyDescent="0.25">
      <c r="A70" s="59" t="s">
        <v>173</v>
      </c>
      <c r="B70" s="60">
        <v>3.5</v>
      </c>
    </row>
    <row r="71" spans="1:2" hidden="1" x14ac:dyDescent="0.25">
      <c r="A71" s="59" t="s">
        <v>172</v>
      </c>
      <c r="B71" s="60">
        <v>3.2</v>
      </c>
    </row>
    <row r="72" spans="1:2" hidden="1" x14ac:dyDescent="0.25"/>
  </sheetData>
  <mergeCells count="51"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H18:I18"/>
    <mergeCell ref="A24:C24"/>
    <mergeCell ref="A25:C25"/>
    <mergeCell ref="A30:A31"/>
    <mergeCell ref="B30:E30"/>
    <mergeCell ref="F30:I30"/>
    <mergeCell ref="B31:C31"/>
    <mergeCell ref="D31:E31"/>
    <mergeCell ref="F31:G31"/>
    <mergeCell ref="H31:I31"/>
    <mergeCell ref="A28:I28"/>
    <mergeCell ref="A20:C20"/>
    <mergeCell ref="A21:C21"/>
    <mergeCell ref="A22:C22"/>
    <mergeCell ref="A23:C23"/>
    <mergeCell ref="A3:I3"/>
    <mergeCell ref="A5:A7"/>
    <mergeCell ref="B5:E5"/>
    <mergeCell ref="F5:I5"/>
    <mergeCell ref="B6:C6"/>
    <mergeCell ref="D6:E6"/>
    <mergeCell ref="F6:G6"/>
    <mergeCell ref="H6:I6"/>
    <mergeCell ref="A16:I16"/>
    <mergeCell ref="A18:C19"/>
    <mergeCell ref="D18:E18"/>
    <mergeCell ref="F18:G18"/>
  </mergeCells>
  <pageMargins left="1" right="0" top="0.47" bottom="0.28000000000000003" header="0" footer="0.3"/>
  <pageSetup paperSize="9" orientation="portrait" r:id="rId1"/>
  <headerFooter scaleWithDoc="0">
    <oddFooter>&amp;R8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O23" sqref="O23"/>
    </sheetView>
  </sheetViews>
  <sheetFormatPr defaultRowHeight="15" x14ac:dyDescent="0.25"/>
  <cols>
    <col min="1" max="1" width="18.42578125" customWidth="1"/>
    <col min="2" max="2" width="9.42578125" customWidth="1"/>
    <col min="3" max="3" width="5.85546875" customWidth="1"/>
    <col min="4" max="4" width="7.7109375" customWidth="1"/>
    <col min="5" max="5" width="9.42578125" customWidth="1"/>
    <col min="6" max="6" width="5.85546875" customWidth="1"/>
    <col min="7" max="7" width="7.7109375" customWidth="1"/>
    <col min="8" max="8" width="9.42578125" customWidth="1"/>
    <col min="9" max="9" width="5.5703125" customWidth="1"/>
    <col min="10" max="10" width="7.7109375" customWidth="1"/>
    <col min="11" max="11" width="11.5703125" bestFit="1" customWidth="1"/>
  </cols>
  <sheetData>
    <row r="1" spans="1:13" ht="36" customHeight="1" x14ac:dyDescent="0.25">
      <c r="A1" s="230" t="s">
        <v>217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3" x14ac:dyDescent="0.25">
      <c r="A2" s="231" t="s">
        <v>0</v>
      </c>
      <c r="B2" s="228">
        <v>2014</v>
      </c>
      <c r="C2" s="228"/>
      <c r="D2" s="228"/>
      <c r="E2" s="228">
        <v>2015</v>
      </c>
      <c r="F2" s="228"/>
      <c r="G2" s="228"/>
      <c r="H2" s="228">
        <v>2016</v>
      </c>
      <c r="I2" s="228"/>
      <c r="J2" s="228"/>
      <c r="K2" s="229">
        <v>2017</v>
      </c>
      <c r="L2" s="229"/>
      <c r="M2" s="229"/>
    </row>
    <row r="3" spans="1:13" ht="20.25" customHeight="1" x14ac:dyDescent="0.25">
      <c r="A3" s="231"/>
      <c r="B3" s="228" t="s">
        <v>218</v>
      </c>
      <c r="C3" s="228" t="s">
        <v>219</v>
      </c>
      <c r="D3" s="228"/>
      <c r="E3" s="228" t="s">
        <v>218</v>
      </c>
      <c r="F3" s="228" t="s">
        <v>219</v>
      </c>
      <c r="G3" s="228"/>
      <c r="H3" s="228" t="s">
        <v>218</v>
      </c>
      <c r="I3" s="228" t="s">
        <v>219</v>
      </c>
      <c r="J3" s="228"/>
      <c r="K3" s="229" t="s">
        <v>218</v>
      </c>
      <c r="L3" s="229" t="s">
        <v>219</v>
      </c>
      <c r="M3" s="229"/>
    </row>
    <row r="4" spans="1:13" ht="20.25" customHeight="1" x14ac:dyDescent="0.25">
      <c r="A4" s="231"/>
      <c r="B4" s="228"/>
      <c r="C4" s="91" t="s">
        <v>144</v>
      </c>
      <c r="D4" s="91" t="s">
        <v>220</v>
      </c>
      <c r="E4" s="228"/>
      <c r="F4" s="91" t="s">
        <v>144</v>
      </c>
      <c r="G4" s="91" t="s">
        <v>220</v>
      </c>
      <c r="H4" s="228"/>
      <c r="I4" s="91" t="s">
        <v>144</v>
      </c>
      <c r="J4" s="91" t="s">
        <v>220</v>
      </c>
      <c r="K4" s="229"/>
      <c r="L4" s="92" t="s">
        <v>144</v>
      </c>
      <c r="M4" s="92" t="s">
        <v>220</v>
      </c>
    </row>
    <row r="5" spans="1:13" ht="15" customHeight="1" x14ac:dyDescent="0.25">
      <c r="A5" s="93" t="s">
        <v>144</v>
      </c>
      <c r="B5" s="94">
        <f t="shared" ref="B5:M5" si="0">SUM(B6:B29)</f>
        <v>810</v>
      </c>
      <c r="C5" s="94">
        <f t="shared" si="0"/>
        <v>811</v>
      </c>
      <c r="D5" s="94">
        <f t="shared" si="0"/>
        <v>406</v>
      </c>
      <c r="E5" s="94">
        <f t="shared" si="0"/>
        <v>808</v>
      </c>
      <c r="F5" s="94">
        <f t="shared" si="0"/>
        <v>811</v>
      </c>
      <c r="G5" s="94">
        <f t="shared" si="0"/>
        <v>400</v>
      </c>
      <c r="H5" s="94">
        <f t="shared" si="0"/>
        <v>753</v>
      </c>
      <c r="I5" s="94">
        <f t="shared" si="0"/>
        <v>752</v>
      </c>
      <c r="J5" s="94">
        <f t="shared" si="0"/>
        <v>359</v>
      </c>
      <c r="K5" s="94">
        <f t="shared" si="0"/>
        <v>602</v>
      </c>
      <c r="L5" s="94">
        <f t="shared" si="0"/>
        <v>599</v>
      </c>
      <c r="M5" s="94">
        <f t="shared" si="0"/>
        <v>288</v>
      </c>
    </row>
    <row r="6" spans="1:13" ht="15" customHeight="1" x14ac:dyDescent="0.25">
      <c r="A6" s="95" t="s">
        <v>145</v>
      </c>
      <c r="B6" s="96">
        <v>9</v>
      </c>
      <c r="C6" s="97">
        <v>9</v>
      </c>
      <c r="D6" s="97">
        <v>2</v>
      </c>
      <c r="E6" s="97">
        <v>7</v>
      </c>
      <c r="F6" s="96">
        <v>7</v>
      </c>
      <c r="G6" s="91">
        <v>3</v>
      </c>
      <c r="H6" s="96">
        <v>11</v>
      </c>
      <c r="I6" s="96">
        <v>11</v>
      </c>
      <c r="J6" s="96">
        <v>8</v>
      </c>
      <c r="K6" s="98">
        <v>8</v>
      </c>
      <c r="L6" s="98">
        <v>8</v>
      </c>
      <c r="M6" s="98">
        <v>3</v>
      </c>
    </row>
    <row r="7" spans="1:13" ht="15" customHeight="1" x14ac:dyDescent="0.25">
      <c r="A7" s="95" t="s">
        <v>146</v>
      </c>
      <c r="B7" s="96">
        <v>7</v>
      </c>
      <c r="C7" s="97">
        <v>7</v>
      </c>
      <c r="D7" s="97">
        <v>4</v>
      </c>
      <c r="E7" s="97">
        <v>4</v>
      </c>
      <c r="F7" s="96">
        <v>4</v>
      </c>
      <c r="G7" s="91">
        <v>4</v>
      </c>
      <c r="H7" s="96">
        <v>4</v>
      </c>
      <c r="I7" s="96">
        <v>4</v>
      </c>
      <c r="J7" s="96">
        <v>2</v>
      </c>
      <c r="K7" s="98">
        <v>2</v>
      </c>
      <c r="L7" s="98">
        <v>2</v>
      </c>
      <c r="M7" s="98">
        <v>1</v>
      </c>
    </row>
    <row r="8" spans="1:13" ht="15" customHeight="1" x14ac:dyDescent="0.25">
      <c r="A8" s="95" t="s">
        <v>221</v>
      </c>
      <c r="B8" s="96">
        <v>5</v>
      </c>
      <c r="C8" s="97">
        <v>5</v>
      </c>
      <c r="D8" s="97">
        <v>3</v>
      </c>
      <c r="E8" s="97">
        <v>11</v>
      </c>
      <c r="F8" s="99">
        <v>11</v>
      </c>
      <c r="G8" s="91">
        <v>4</v>
      </c>
      <c r="H8" s="96">
        <v>6</v>
      </c>
      <c r="I8" s="96">
        <v>6</v>
      </c>
      <c r="J8" s="96">
        <v>3</v>
      </c>
      <c r="K8" s="98">
        <v>2</v>
      </c>
      <c r="L8" s="98">
        <v>2</v>
      </c>
      <c r="M8" s="98">
        <v>1</v>
      </c>
    </row>
    <row r="9" spans="1:13" ht="15" customHeight="1" x14ac:dyDescent="0.25">
      <c r="A9" s="95" t="s">
        <v>46</v>
      </c>
      <c r="B9" s="96">
        <v>8</v>
      </c>
      <c r="C9" s="97">
        <v>8</v>
      </c>
      <c r="D9" s="97">
        <v>1</v>
      </c>
      <c r="E9" s="97">
        <v>7</v>
      </c>
      <c r="F9" s="99">
        <v>8</v>
      </c>
      <c r="G9" s="91">
        <v>4</v>
      </c>
      <c r="H9" s="96">
        <v>1</v>
      </c>
      <c r="I9" s="96">
        <v>1</v>
      </c>
      <c r="J9" s="96">
        <v>1</v>
      </c>
      <c r="K9" s="98">
        <v>3</v>
      </c>
      <c r="L9" s="98">
        <v>3</v>
      </c>
      <c r="M9" s="98">
        <v>2</v>
      </c>
    </row>
    <row r="10" spans="1:13" ht="15" customHeight="1" x14ac:dyDescent="0.25">
      <c r="A10" s="95" t="s">
        <v>148</v>
      </c>
      <c r="B10" s="96">
        <v>5</v>
      </c>
      <c r="C10" s="97">
        <v>5</v>
      </c>
      <c r="D10" s="97">
        <v>3</v>
      </c>
      <c r="E10" s="97">
        <v>12</v>
      </c>
      <c r="F10" s="99">
        <v>12</v>
      </c>
      <c r="G10" s="91">
        <v>7</v>
      </c>
      <c r="H10" s="96">
        <v>10</v>
      </c>
      <c r="I10" s="96">
        <v>10</v>
      </c>
      <c r="J10" s="96">
        <v>6</v>
      </c>
      <c r="K10" s="98">
        <v>11</v>
      </c>
      <c r="L10" s="98">
        <v>11</v>
      </c>
      <c r="M10" s="98">
        <v>4</v>
      </c>
    </row>
    <row r="11" spans="1:13" ht="15" customHeight="1" x14ac:dyDescent="0.25">
      <c r="A11" s="95" t="s">
        <v>149</v>
      </c>
      <c r="B11" s="96">
        <v>7</v>
      </c>
      <c r="C11" s="97">
        <v>7</v>
      </c>
      <c r="D11" s="97">
        <v>5</v>
      </c>
      <c r="E11" s="97">
        <v>13</v>
      </c>
      <c r="F11" s="99">
        <v>13</v>
      </c>
      <c r="G11" s="91">
        <v>6</v>
      </c>
      <c r="H11" s="96">
        <v>3</v>
      </c>
      <c r="I11" s="96">
        <v>2</v>
      </c>
      <c r="J11" s="96"/>
      <c r="K11" s="98">
        <v>6</v>
      </c>
      <c r="L11" s="98">
        <v>6</v>
      </c>
      <c r="M11" s="98">
        <v>3</v>
      </c>
    </row>
    <row r="12" spans="1:13" ht="15" customHeight="1" x14ac:dyDescent="0.25">
      <c r="A12" s="95" t="s">
        <v>222</v>
      </c>
      <c r="B12" s="96">
        <v>13</v>
      </c>
      <c r="C12" s="97">
        <v>13</v>
      </c>
      <c r="D12" s="97">
        <v>6</v>
      </c>
      <c r="E12" s="97">
        <v>9</v>
      </c>
      <c r="F12" s="99">
        <v>9</v>
      </c>
      <c r="G12" s="91">
        <v>6</v>
      </c>
      <c r="H12" s="96">
        <v>6</v>
      </c>
      <c r="I12" s="96">
        <v>6</v>
      </c>
      <c r="J12" s="96">
        <v>4</v>
      </c>
      <c r="K12" s="98">
        <v>8</v>
      </c>
      <c r="L12" s="98">
        <v>8</v>
      </c>
      <c r="M12" s="98">
        <v>2</v>
      </c>
    </row>
    <row r="13" spans="1:13" ht="15" customHeight="1" x14ac:dyDescent="0.25">
      <c r="A13" s="95" t="s">
        <v>50</v>
      </c>
      <c r="B13" s="96">
        <v>5</v>
      </c>
      <c r="C13" s="97">
        <v>5</v>
      </c>
      <c r="D13" s="97">
        <v>2</v>
      </c>
      <c r="E13" s="97">
        <v>12</v>
      </c>
      <c r="F13" s="99">
        <v>12</v>
      </c>
      <c r="G13" s="91">
        <v>7</v>
      </c>
      <c r="H13" s="96">
        <v>7</v>
      </c>
      <c r="I13" s="96">
        <v>7</v>
      </c>
      <c r="J13" s="96">
        <v>3</v>
      </c>
      <c r="K13" s="98">
        <v>5</v>
      </c>
      <c r="L13" s="98">
        <v>5</v>
      </c>
      <c r="M13" s="98">
        <v>3</v>
      </c>
    </row>
    <row r="14" spans="1:13" ht="15" customHeight="1" x14ac:dyDescent="0.25">
      <c r="A14" s="95" t="s">
        <v>51</v>
      </c>
      <c r="B14" s="96">
        <v>13</v>
      </c>
      <c r="C14" s="97">
        <v>13</v>
      </c>
      <c r="D14" s="97">
        <v>7</v>
      </c>
      <c r="E14" s="97">
        <v>14</v>
      </c>
      <c r="F14" s="99">
        <v>14</v>
      </c>
      <c r="G14" s="91">
        <v>5</v>
      </c>
      <c r="H14" s="96">
        <v>6</v>
      </c>
      <c r="I14" s="96">
        <v>6</v>
      </c>
      <c r="J14" s="96">
        <v>2</v>
      </c>
      <c r="K14" s="98">
        <v>4</v>
      </c>
      <c r="L14" s="98">
        <v>4</v>
      </c>
      <c r="M14" s="98">
        <v>2</v>
      </c>
    </row>
    <row r="15" spans="1:13" ht="15" customHeight="1" x14ac:dyDescent="0.25">
      <c r="A15" s="95" t="s">
        <v>223</v>
      </c>
      <c r="B15" s="96">
        <v>31</v>
      </c>
      <c r="C15" s="97">
        <v>31</v>
      </c>
      <c r="D15" s="97">
        <v>14</v>
      </c>
      <c r="E15" s="97">
        <v>15</v>
      </c>
      <c r="F15" s="99">
        <v>15</v>
      </c>
      <c r="G15" s="91">
        <v>8</v>
      </c>
      <c r="H15" s="96">
        <v>11</v>
      </c>
      <c r="I15" s="96">
        <v>11</v>
      </c>
      <c r="J15" s="96">
        <v>4</v>
      </c>
      <c r="K15" s="98">
        <v>16</v>
      </c>
      <c r="L15" s="98">
        <v>16</v>
      </c>
      <c r="M15" s="98">
        <v>6</v>
      </c>
    </row>
    <row r="16" spans="1:13" ht="15" customHeight="1" x14ac:dyDescent="0.25">
      <c r="A16" s="95" t="s">
        <v>154</v>
      </c>
      <c r="B16" s="96">
        <v>14</v>
      </c>
      <c r="C16" s="97">
        <v>14</v>
      </c>
      <c r="D16" s="97">
        <v>10</v>
      </c>
      <c r="E16" s="97">
        <v>8</v>
      </c>
      <c r="F16" s="99">
        <v>8</v>
      </c>
      <c r="G16" s="91">
        <v>6</v>
      </c>
      <c r="H16" s="96">
        <v>8</v>
      </c>
      <c r="I16" s="96">
        <v>8</v>
      </c>
      <c r="J16" s="96">
        <v>2</v>
      </c>
      <c r="K16" s="98">
        <v>12</v>
      </c>
      <c r="L16" s="98">
        <v>12</v>
      </c>
      <c r="M16" s="98">
        <v>5</v>
      </c>
    </row>
    <row r="17" spans="1:16" ht="15" customHeight="1" x14ac:dyDescent="0.25">
      <c r="A17" s="95" t="s">
        <v>224</v>
      </c>
      <c r="B17" s="96">
        <v>4</v>
      </c>
      <c r="C17" s="97">
        <v>4</v>
      </c>
      <c r="D17" s="97">
        <v>2</v>
      </c>
      <c r="E17" s="97">
        <v>3</v>
      </c>
      <c r="F17" s="99">
        <v>3</v>
      </c>
      <c r="G17" s="91">
        <v>1</v>
      </c>
      <c r="H17" s="96">
        <v>9</v>
      </c>
      <c r="I17" s="96">
        <v>9</v>
      </c>
      <c r="J17" s="96">
        <v>3</v>
      </c>
      <c r="K17" s="98">
        <v>3</v>
      </c>
      <c r="L17" s="98">
        <v>3</v>
      </c>
      <c r="M17" s="98">
        <v>1</v>
      </c>
    </row>
    <row r="18" spans="1:16" ht="15" customHeight="1" x14ac:dyDescent="0.25">
      <c r="A18" s="95" t="s">
        <v>55</v>
      </c>
      <c r="B18" s="96">
        <v>8</v>
      </c>
      <c r="C18" s="97">
        <v>8</v>
      </c>
      <c r="D18" s="97">
        <v>1</v>
      </c>
      <c r="E18" s="97">
        <v>3</v>
      </c>
      <c r="F18" s="99">
        <v>2</v>
      </c>
      <c r="G18" s="91">
        <v>2</v>
      </c>
      <c r="H18" s="96">
        <v>2</v>
      </c>
      <c r="I18" s="96">
        <v>2</v>
      </c>
      <c r="J18" s="96"/>
      <c r="K18" s="98">
        <v>14</v>
      </c>
      <c r="L18" s="98">
        <v>13</v>
      </c>
      <c r="M18" s="98">
        <v>4</v>
      </c>
    </row>
    <row r="19" spans="1:16" ht="15" customHeight="1" x14ac:dyDescent="0.25">
      <c r="A19" s="95" t="s">
        <v>156</v>
      </c>
      <c r="B19" s="96">
        <v>13</v>
      </c>
      <c r="C19" s="97">
        <v>13</v>
      </c>
      <c r="D19" s="97">
        <v>5</v>
      </c>
      <c r="E19" s="97">
        <v>9</v>
      </c>
      <c r="F19" s="99">
        <v>9</v>
      </c>
      <c r="G19" s="91">
        <v>2</v>
      </c>
      <c r="H19" s="96">
        <v>10</v>
      </c>
      <c r="I19" s="96">
        <v>10</v>
      </c>
      <c r="J19" s="96">
        <v>7</v>
      </c>
      <c r="K19" s="98">
        <v>8</v>
      </c>
      <c r="L19" s="98">
        <v>8</v>
      </c>
      <c r="M19" s="98">
        <v>6</v>
      </c>
    </row>
    <row r="20" spans="1:16" ht="15" customHeight="1" x14ac:dyDescent="0.25">
      <c r="A20" s="95" t="s">
        <v>157</v>
      </c>
      <c r="B20" s="96">
        <v>11</v>
      </c>
      <c r="C20" s="97">
        <v>11</v>
      </c>
      <c r="D20" s="97">
        <v>3</v>
      </c>
      <c r="E20" s="97">
        <v>11</v>
      </c>
      <c r="F20" s="99">
        <v>11</v>
      </c>
      <c r="G20" s="91">
        <v>3</v>
      </c>
      <c r="H20" s="96">
        <v>6</v>
      </c>
      <c r="I20" s="96">
        <v>6</v>
      </c>
      <c r="J20" s="96">
        <v>3</v>
      </c>
      <c r="K20" s="98">
        <v>7</v>
      </c>
      <c r="L20" s="98">
        <v>7</v>
      </c>
      <c r="M20" s="98">
        <v>4</v>
      </c>
    </row>
    <row r="21" spans="1:16" ht="15" customHeight="1" x14ac:dyDescent="0.25">
      <c r="A21" s="95" t="s">
        <v>225</v>
      </c>
      <c r="B21" s="96">
        <v>10</v>
      </c>
      <c r="C21" s="97">
        <v>10</v>
      </c>
      <c r="D21" s="97">
        <v>5</v>
      </c>
      <c r="E21" s="97">
        <v>17</v>
      </c>
      <c r="F21" s="99">
        <v>18</v>
      </c>
      <c r="G21" s="91">
        <v>8</v>
      </c>
      <c r="H21" s="96">
        <v>12</v>
      </c>
      <c r="I21" s="96">
        <v>12</v>
      </c>
      <c r="J21" s="96">
        <v>9</v>
      </c>
      <c r="K21" s="98">
        <v>6</v>
      </c>
      <c r="L21" s="98">
        <v>6</v>
      </c>
      <c r="M21" s="98">
        <v>2</v>
      </c>
    </row>
    <row r="22" spans="1:16" ht="15" customHeight="1" x14ac:dyDescent="0.25">
      <c r="A22" s="95" t="s">
        <v>226</v>
      </c>
      <c r="B22" s="96">
        <v>2</v>
      </c>
      <c r="C22" s="97">
        <v>2</v>
      </c>
      <c r="D22" s="97">
        <v>2</v>
      </c>
      <c r="E22" s="97">
        <v>7</v>
      </c>
      <c r="F22" s="99">
        <v>7</v>
      </c>
      <c r="G22" s="91">
        <v>3</v>
      </c>
      <c r="H22" s="96">
        <v>1</v>
      </c>
      <c r="I22" s="96">
        <v>1</v>
      </c>
      <c r="J22" s="96"/>
      <c r="K22" s="98">
        <v>5</v>
      </c>
      <c r="L22" s="98">
        <v>5</v>
      </c>
      <c r="M22" s="98">
        <v>3</v>
      </c>
    </row>
    <row r="23" spans="1:16" ht="15" customHeight="1" x14ac:dyDescent="0.25">
      <c r="A23" s="95" t="s">
        <v>60</v>
      </c>
      <c r="B23" s="96">
        <v>23</v>
      </c>
      <c r="C23" s="97">
        <v>23</v>
      </c>
      <c r="D23" s="97">
        <v>11</v>
      </c>
      <c r="E23" s="97">
        <v>9</v>
      </c>
      <c r="F23" s="99">
        <v>9</v>
      </c>
      <c r="G23" s="91">
        <v>4</v>
      </c>
      <c r="H23" s="96">
        <v>8</v>
      </c>
      <c r="I23" s="96">
        <v>8</v>
      </c>
      <c r="J23" s="96">
        <v>3</v>
      </c>
      <c r="K23" s="98">
        <v>11</v>
      </c>
      <c r="L23" s="98">
        <v>11</v>
      </c>
      <c r="M23" s="98">
        <v>4</v>
      </c>
    </row>
    <row r="24" spans="1:16" ht="15" customHeight="1" x14ac:dyDescent="0.25">
      <c r="A24" s="95" t="s">
        <v>227</v>
      </c>
      <c r="B24" s="96">
        <v>10</v>
      </c>
      <c r="C24" s="97">
        <v>10</v>
      </c>
      <c r="D24" s="97">
        <v>3</v>
      </c>
      <c r="E24" s="97">
        <v>9</v>
      </c>
      <c r="F24" s="99">
        <v>9</v>
      </c>
      <c r="G24" s="91">
        <v>5</v>
      </c>
      <c r="H24" s="96">
        <v>2</v>
      </c>
      <c r="I24" s="96">
        <v>2</v>
      </c>
      <c r="J24" s="96"/>
      <c r="K24" s="98">
        <v>4</v>
      </c>
      <c r="L24" s="98">
        <v>4</v>
      </c>
      <c r="M24" s="98">
        <v>2</v>
      </c>
    </row>
    <row r="25" spans="1:16" ht="15" customHeight="1" x14ac:dyDescent="0.25">
      <c r="A25" s="95" t="s">
        <v>228</v>
      </c>
      <c r="B25" s="96">
        <v>9</v>
      </c>
      <c r="C25" s="97">
        <v>9</v>
      </c>
      <c r="D25" s="97">
        <v>5</v>
      </c>
      <c r="E25" s="97">
        <v>2</v>
      </c>
      <c r="F25" s="99">
        <v>2</v>
      </c>
      <c r="G25" s="91">
        <v>0</v>
      </c>
      <c r="H25" s="96">
        <v>4</v>
      </c>
      <c r="I25" s="96">
        <v>4</v>
      </c>
      <c r="J25" s="96">
        <v>1</v>
      </c>
      <c r="K25" s="98">
        <v>1</v>
      </c>
      <c r="L25" s="98">
        <v>1</v>
      </c>
      <c r="M25" s="98">
        <v>0</v>
      </c>
      <c r="P25" s="100"/>
    </row>
    <row r="26" spans="1:16" ht="15" customHeight="1" x14ac:dyDescent="0.25">
      <c r="A26" s="95" t="s">
        <v>63</v>
      </c>
      <c r="B26" s="96">
        <v>4</v>
      </c>
      <c r="C26" s="97">
        <v>4</v>
      </c>
      <c r="D26" s="97">
        <v>2</v>
      </c>
      <c r="E26" s="97">
        <v>9</v>
      </c>
      <c r="F26" s="99">
        <v>9</v>
      </c>
      <c r="G26" s="91">
        <v>5</v>
      </c>
      <c r="H26" s="96">
        <v>11</v>
      </c>
      <c r="I26" s="96">
        <v>11</v>
      </c>
      <c r="J26" s="96">
        <v>5</v>
      </c>
      <c r="K26" s="98">
        <v>9</v>
      </c>
      <c r="L26" s="98">
        <v>8</v>
      </c>
      <c r="M26" s="98">
        <v>3</v>
      </c>
    </row>
    <row r="27" spans="1:16" ht="15" customHeight="1" x14ac:dyDescent="0.25">
      <c r="A27" s="95" t="s">
        <v>229</v>
      </c>
      <c r="B27" s="91">
        <v>588</v>
      </c>
      <c r="C27" s="91">
        <v>590</v>
      </c>
      <c r="D27" s="91">
        <v>303</v>
      </c>
      <c r="E27" s="91">
        <v>607</v>
      </c>
      <c r="F27" s="91">
        <v>609</v>
      </c>
      <c r="G27" s="91">
        <v>302</v>
      </c>
      <c r="H27" s="91">
        <v>606</v>
      </c>
      <c r="I27" s="91">
        <v>606</v>
      </c>
      <c r="J27" s="91">
        <v>286</v>
      </c>
      <c r="K27" s="92">
        <v>443</v>
      </c>
      <c r="L27" s="92">
        <v>442</v>
      </c>
      <c r="M27" s="92">
        <v>221</v>
      </c>
    </row>
    <row r="28" spans="1:16" ht="15" customHeight="1" x14ac:dyDescent="0.25">
      <c r="A28" s="95" t="s">
        <v>65</v>
      </c>
      <c r="B28" s="91">
        <v>4</v>
      </c>
      <c r="C28" s="91">
        <v>3</v>
      </c>
      <c r="D28" s="91">
        <v>2</v>
      </c>
      <c r="E28" s="91">
        <v>5</v>
      </c>
      <c r="F28" s="91">
        <v>5</v>
      </c>
      <c r="G28" s="91">
        <v>2</v>
      </c>
      <c r="H28" s="91">
        <v>3</v>
      </c>
      <c r="I28" s="91">
        <v>3</v>
      </c>
      <c r="J28" s="91">
        <v>3</v>
      </c>
      <c r="K28" s="92">
        <v>6</v>
      </c>
      <c r="L28" s="92">
        <v>6</v>
      </c>
      <c r="M28" s="92">
        <v>2</v>
      </c>
    </row>
    <row r="29" spans="1:16" ht="15" customHeight="1" x14ac:dyDescent="0.25">
      <c r="A29" s="95" t="s">
        <v>66</v>
      </c>
      <c r="B29" s="91">
        <v>7</v>
      </c>
      <c r="C29" s="91">
        <v>7</v>
      </c>
      <c r="D29" s="91">
        <v>5</v>
      </c>
      <c r="E29" s="91">
        <v>5</v>
      </c>
      <c r="F29" s="91">
        <v>5</v>
      </c>
      <c r="G29" s="91">
        <v>3</v>
      </c>
      <c r="H29" s="91">
        <v>6</v>
      </c>
      <c r="I29" s="91">
        <v>6</v>
      </c>
      <c r="J29" s="91">
        <v>4</v>
      </c>
      <c r="K29" s="92">
        <v>8</v>
      </c>
      <c r="L29" s="92">
        <v>8</v>
      </c>
      <c r="M29" s="92">
        <v>4</v>
      </c>
    </row>
  </sheetData>
  <mergeCells count="14">
    <mergeCell ref="H3:H4"/>
    <mergeCell ref="I3:J3"/>
    <mergeCell ref="K3:K4"/>
    <mergeCell ref="L3:M3"/>
    <mergeCell ref="A1:J1"/>
    <mergeCell ref="A2:A4"/>
    <mergeCell ref="B2:D2"/>
    <mergeCell ref="E2:G2"/>
    <mergeCell ref="H2:J2"/>
    <mergeCell ref="K2:M2"/>
    <mergeCell ref="B3:B4"/>
    <mergeCell ref="C3:D3"/>
    <mergeCell ref="E3:E4"/>
    <mergeCell ref="F3:G3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23" sqref="D23"/>
    </sheetView>
  </sheetViews>
  <sheetFormatPr defaultRowHeight="15" x14ac:dyDescent="0.25"/>
  <cols>
    <col min="1" max="1" width="27" customWidth="1"/>
    <col min="2" max="6" width="13.7109375" customWidth="1"/>
    <col min="7" max="7" width="12.5703125" customWidth="1"/>
  </cols>
  <sheetData>
    <row r="1" spans="1:7" ht="31.5" customHeight="1" x14ac:dyDescent="0.25">
      <c r="A1" s="232" t="s">
        <v>230</v>
      </c>
      <c r="B1" s="232"/>
      <c r="C1" s="232"/>
      <c r="D1" s="232"/>
      <c r="E1" s="232"/>
      <c r="F1" s="232"/>
    </row>
    <row r="2" spans="1:7" x14ac:dyDescent="0.25">
      <c r="A2" s="101"/>
      <c r="B2" s="102">
        <v>2012</v>
      </c>
      <c r="C2" s="102">
        <v>2013</v>
      </c>
      <c r="D2" s="102">
        <v>2014</v>
      </c>
      <c r="E2" s="102">
        <v>2015</v>
      </c>
      <c r="F2" s="102">
        <v>2016</v>
      </c>
      <c r="G2" s="102">
        <v>2017</v>
      </c>
    </row>
    <row r="3" spans="1:7" x14ac:dyDescent="0.25">
      <c r="A3" s="103" t="s">
        <v>144</v>
      </c>
      <c r="B3" s="103">
        <v>361</v>
      </c>
      <c r="C3" s="103">
        <v>553</v>
      </c>
      <c r="D3" s="103">
        <v>415</v>
      </c>
      <c r="E3" s="103">
        <v>441</v>
      </c>
      <c r="F3" s="103">
        <v>702</v>
      </c>
      <c r="G3" s="103">
        <f>SUM(G4:G27)</f>
        <v>416</v>
      </c>
    </row>
    <row r="4" spans="1:7" ht="15" customHeight="1" x14ac:dyDescent="0.25">
      <c r="A4" s="104" t="s">
        <v>145</v>
      </c>
      <c r="B4" s="102">
        <v>13</v>
      </c>
      <c r="C4" s="102">
        <v>2</v>
      </c>
      <c r="D4" s="102"/>
      <c r="E4" s="105">
        <v>5</v>
      </c>
      <c r="F4" s="105">
        <v>20</v>
      </c>
      <c r="G4" s="105">
        <v>3</v>
      </c>
    </row>
    <row r="5" spans="1:7" ht="15" customHeight="1" x14ac:dyDescent="0.25">
      <c r="A5" s="104" t="s">
        <v>146</v>
      </c>
      <c r="B5" s="102"/>
      <c r="C5" s="102"/>
      <c r="D5" s="102"/>
      <c r="E5" s="102">
        <v>1</v>
      </c>
      <c r="F5" s="102">
        <v>1</v>
      </c>
      <c r="G5" s="102"/>
    </row>
    <row r="6" spans="1:7" ht="15" customHeight="1" x14ac:dyDescent="0.25">
      <c r="A6" s="104" t="s">
        <v>221</v>
      </c>
      <c r="B6" s="102">
        <v>1</v>
      </c>
      <c r="C6" s="102">
        <v>2</v>
      </c>
      <c r="D6" s="102"/>
      <c r="E6" s="102"/>
      <c r="F6" s="102">
        <v>4</v>
      </c>
      <c r="G6" s="102">
        <v>1</v>
      </c>
    </row>
    <row r="7" spans="1:7" ht="15" customHeight="1" x14ac:dyDescent="0.25">
      <c r="A7" s="104" t="s">
        <v>46</v>
      </c>
      <c r="B7" s="102">
        <v>2</v>
      </c>
      <c r="C7" s="102">
        <v>1</v>
      </c>
      <c r="D7" s="102"/>
      <c r="E7" s="102">
        <v>1</v>
      </c>
      <c r="F7" s="102">
        <v>8</v>
      </c>
      <c r="G7" s="102">
        <v>4</v>
      </c>
    </row>
    <row r="8" spans="1:7" ht="15" customHeight="1" x14ac:dyDescent="0.25">
      <c r="A8" s="104" t="s">
        <v>148</v>
      </c>
      <c r="B8" s="102">
        <v>1</v>
      </c>
      <c r="C8" s="102">
        <v>13</v>
      </c>
      <c r="D8" s="102"/>
      <c r="E8" s="102"/>
      <c r="F8" s="102">
        <v>11</v>
      </c>
      <c r="G8" s="102">
        <v>2</v>
      </c>
    </row>
    <row r="9" spans="1:7" ht="15" customHeight="1" x14ac:dyDescent="0.25">
      <c r="A9" s="104" t="s">
        <v>149</v>
      </c>
      <c r="B9" s="102">
        <v>3</v>
      </c>
      <c r="C9" s="102">
        <v>31</v>
      </c>
      <c r="D9" s="102">
        <v>14</v>
      </c>
      <c r="E9" s="102">
        <v>9</v>
      </c>
      <c r="F9" s="102">
        <v>6</v>
      </c>
      <c r="G9" s="102">
        <v>15</v>
      </c>
    </row>
    <row r="10" spans="1:7" ht="15" customHeight="1" x14ac:dyDescent="0.25">
      <c r="A10" s="104" t="s">
        <v>222</v>
      </c>
      <c r="B10" s="102"/>
      <c r="C10" s="102">
        <v>15</v>
      </c>
      <c r="D10" s="102"/>
      <c r="E10" s="102">
        <v>3</v>
      </c>
      <c r="F10" s="102"/>
      <c r="G10" s="102">
        <v>2</v>
      </c>
    </row>
    <row r="11" spans="1:7" ht="15" customHeight="1" x14ac:dyDescent="0.25">
      <c r="A11" s="104" t="s">
        <v>50</v>
      </c>
      <c r="B11" s="102">
        <v>7</v>
      </c>
      <c r="C11" s="102">
        <v>1</v>
      </c>
      <c r="D11" s="102">
        <v>1</v>
      </c>
      <c r="E11" s="102">
        <v>2</v>
      </c>
      <c r="F11" s="102">
        <v>8</v>
      </c>
      <c r="G11" s="102">
        <v>14</v>
      </c>
    </row>
    <row r="12" spans="1:7" ht="15" customHeight="1" x14ac:dyDescent="0.25">
      <c r="A12" s="104" t="s">
        <v>51</v>
      </c>
      <c r="B12" s="102">
        <v>3</v>
      </c>
      <c r="C12" s="102">
        <v>7</v>
      </c>
      <c r="D12" s="102">
        <v>2</v>
      </c>
      <c r="E12" s="102">
        <v>8</v>
      </c>
      <c r="F12" s="102">
        <v>32</v>
      </c>
      <c r="G12" s="102">
        <v>1</v>
      </c>
    </row>
    <row r="13" spans="1:7" ht="15" customHeight="1" x14ac:dyDescent="0.25">
      <c r="A13" s="104" t="s">
        <v>223</v>
      </c>
      <c r="B13" s="102">
        <v>23</v>
      </c>
      <c r="C13" s="102">
        <v>15</v>
      </c>
      <c r="D13" s="102">
        <v>11</v>
      </c>
      <c r="E13" s="102">
        <v>3</v>
      </c>
      <c r="F13" s="102">
        <v>63</v>
      </c>
      <c r="G13" s="102">
        <v>2</v>
      </c>
    </row>
    <row r="14" spans="1:7" ht="15" customHeight="1" x14ac:dyDescent="0.25">
      <c r="A14" s="104" t="s">
        <v>154</v>
      </c>
      <c r="B14" s="102"/>
      <c r="C14" s="102">
        <v>60</v>
      </c>
      <c r="D14" s="102"/>
      <c r="E14" s="102">
        <v>8</v>
      </c>
      <c r="F14" s="102">
        <v>12</v>
      </c>
      <c r="G14" s="102">
        <v>4</v>
      </c>
    </row>
    <row r="15" spans="1:7" ht="15" customHeight="1" x14ac:dyDescent="0.25">
      <c r="A15" s="104" t="s">
        <v>224</v>
      </c>
      <c r="B15" s="102">
        <v>4</v>
      </c>
      <c r="C15" s="102">
        <v>14</v>
      </c>
      <c r="D15" s="102">
        <v>31</v>
      </c>
      <c r="E15" s="102">
        <v>7</v>
      </c>
      <c r="F15" s="102">
        <v>14</v>
      </c>
      <c r="G15" s="102">
        <v>5</v>
      </c>
    </row>
    <row r="16" spans="1:7" ht="15" customHeight="1" x14ac:dyDescent="0.25">
      <c r="A16" s="104" t="s">
        <v>55</v>
      </c>
      <c r="B16" s="102">
        <v>3</v>
      </c>
      <c r="C16" s="102">
        <v>1</v>
      </c>
      <c r="D16" s="102">
        <v>12</v>
      </c>
      <c r="E16" s="102">
        <v>3</v>
      </c>
      <c r="F16" s="102">
        <v>9</v>
      </c>
      <c r="G16" s="102">
        <v>1</v>
      </c>
    </row>
    <row r="17" spans="1:7" ht="15" customHeight="1" x14ac:dyDescent="0.25">
      <c r="A17" s="104" t="s">
        <v>156</v>
      </c>
      <c r="B17" s="102"/>
      <c r="C17" s="102">
        <v>1</v>
      </c>
      <c r="D17" s="102">
        <v>1</v>
      </c>
      <c r="E17" s="102">
        <v>7</v>
      </c>
      <c r="F17" s="102">
        <v>5</v>
      </c>
      <c r="G17" s="102"/>
    </row>
    <row r="18" spans="1:7" ht="15" customHeight="1" x14ac:dyDescent="0.25">
      <c r="A18" s="104" t="s">
        <v>157</v>
      </c>
      <c r="B18" s="102">
        <v>4</v>
      </c>
      <c r="C18" s="102">
        <v>10</v>
      </c>
      <c r="D18" s="102">
        <v>3</v>
      </c>
      <c r="E18" s="102">
        <v>4</v>
      </c>
      <c r="F18" s="102">
        <v>8</v>
      </c>
      <c r="G18" s="102"/>
    </row>
    <row r="19" spans="1:7" ht="15" customHeight="1" x14ac:dyDescent="0.25">
      <c r="A19" s="104" t="s">
        <v>225</v>
      </c>
      <c r="B19" s="102">
        <v>19</v>
      </c>
      <c r="C19" s="102">
        <v>46</v>
      </c>
      <c r="D19" s="102">
        <v>2</v>
      </c>
      <c r="E19" s="102">
        <v>4</v>
      </c>
      <c r="F19" s="102">
        <v>1</v>
      </c>
      <c r="G19" s="102">
        <v>3</v>
      </c>
    </row>
    <row r="20" spans="1:7" ht="15" customHeight="1" x14ac:dyDescent="0.25">
      <c r="A20" s="104" t="s">
        <v>226</v>
      </c>
      <c r="B20" s="102">
        <v>2</v>
      </c>
      <c r="C20" s="102">
        <v>1</v>
      </c>
      <c r="D20" s="102">
        <v>6</v>
      </c>
      <c r="E20" s="102">
        <v>8</v>
      </c>
      <c r="F20" s="102">
        <v>8</v>
      </c>
      <c r="G20" s="102"/>
    </row>
    <row r="21" spans="1:7" ht="15" customHeight="1" x14ac:dyDescent="0.25">
      <c r="A21" s="104" t="s">
        <v>60</v>
      </c>
      <c r="B21" s="102">
        <v>23</v>
      </c>
      <c r="C21" s="102">
        <v>11</v>
      </c>
      <c r="D21" s="102">
        <v>61</v>
      </c>
      <c r="E21" s="102">
        <v>31</v>
      </c>
      <c r="F21" s="102">
        <v>21</v>
      </c>
      <c r="G21" s="102">
        <v>5</v>
      </c>
    </row>
    <row r="22" spans="1:7" ht="15" customHeight="1" x14ac:dyDescent="0.25">
      <c r="A22" s="104" t="s">
        <v>227</v>
      </c>
      <c r="B22" s="102">
        <v>8</v>
      </c>
      <c r="C22" s="102">
        <v>11</v>
      </c>
      <c r="D22" s="102">
        <v>33</v>
      </c>
      <c r="E22" s="102">
        <v>6</v>
      </c>
      <c r="F22" s="102">
        <v>1</v>
      </c>
      <c r="G22" s="102"/>
    </row>
    <row r="23" spans="1:7" ht="15" customHeight="1" x14ac:dyDescent="0.25">
      <c r="A23" s="104" t="s">
        <v>228</v>
      </c>
      <c r="B23" s="102">
        <v>2</v>
      </c>
      <c r="C23" s="102"/>
      <c r="D23" s="102">
        <v>2</v>
      </c>
      <c r="E23" s="102">
        <v>5</v>
      </c>
      <c r="F23" s="102">
        <v>3</v>
      </c>
      <c r="G23" s="102">
        <v>1</v>
      </c>
    </row>
    <row r="24" spans="1:7" ht="15" customHeight="1" x14ac:dyDescent="0.25">
      <c r="A24" s="104" t="s">
        <v>63</v>
      </c>
      <c r="B24" s="102">
        <v>7</v>
      </c>
      <c r="C24" s="102">
        <v>2</v>
      </c>
      <c r="D24" s="102">
        <v>4</v>
      </c>
      <c r="E24" s="102">
        <v>1</v>
      </c>
      <c r="F24" s="102">
        <v>12</v>
      </c>
      <c r="G24" s="102">
        <v>7</v>
      </c>
    </row>
    <row r="25" spans="1:7" ht="15" customHeight="1" x14ac:dyDescent="0.25">
      <c r="A25" s="104" t="s">
        <v>229</v>
      </c>
      <c r="B25" s="102">
        <v>207</v>
      </c>
      <c r="C25" s="102">
        <v>302</v>
      </c>
      <c r="D25" s="102">
        <v>222</v>
      </c>
      <c r="E25" s="102">
        <v>317</v>
      </c>
      <c r="F25" s="102">
        <v>442</v>
      </c>
      <c r="G25" s="102">
        <v>340</v>
      </c>
    </row>
    <row r="26" spans="1:7" ht="15" customHeight="1" x14ac:dyDescent="0.25">
      <c r="A26" s="104" t="s">
        <v>65</v>
      </c>
      <c r="B26" s="102">
        <v>15</v>
      </c>
      <c r="C26" s="102">
        <v>7</v>
      </c>
      <c r="D26" s="102">
        <v>3</v>
      </c>
      <c r="E26" s="102">
        <v>6</v>
      </c>
      <c r="F26" s="102">
        <v>9</v>
      </c>
      <c r="G26" s="102">
        <v>6</v>
      </c>
    </row>
    <row r="27" spans="1:7" ht="15" customHeight="1" x14ac:dyDescent="0.25">
      <c r="A27" s="104" t="s">
        <v>66</v>
      </c>
      <c r="B27" s="102">
        <v>14</v>
      </c>
      <c r="C27" s="102"/>
      <c r="D27" s="102">
        <v>7</v>
      </c>
      <c r="E27" s="102">
        <v>2</v>
      </c>
      <c r="F27" s="102">
        <v>4</v>
      </c>
      <c r="G27" s="102"/>
    </row>
    <row r="28" spans="1:7" x14ac:dyDescent="0.25">
      <c r="B28" s="106"/>
      <c r="C28" s="106"/>
      <c r="D28" s="106"/>
      <c r="E28" s="106"/>
      <c r="F28" s="106"/>
    </row>
  </sheetData>
  <mergeCells count="1">
    <mergeCell ref="A1:F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F7" sqref="F7"/>
    </sheetView>
  </sheetViews>
  <sheetFormatPr defaultRowHeight="15.75" x14ac:dyDescent="0.25"/>
  <cols>
    <col min="1" max="1" width="59.42578125" style="21" customWidth="1"/>
    <col min="2" max="3" width="12.140625" style="21" customWidth="1"/>
    <col min="4" max="4" width="8" style="21" customWidth="1"/>
    <col min="5" max="8" width="9.140625" style="21"/>
    <col min="9" max="9" width="9.140625" style="21" customWidth="1"/>
    <col min="10" max="16384" width="9.140625" style="21"/>
  </cols>
  <sheetData>
    <row r="1" spans="1:4" ht="31.5" customHeight="1" x14ac:dyDescent="0.25">
      <c r="A1" s="183" t="s">
        <v>115</v>
      </c>
      <c r="B1" s="183"/>
      <c r="C1" s="183"/>
      <c r="D1" s="183"/>
    </row>
    <row r="2" spans="1:4" ht="15" customHeight="1" x14ac:dyDescent="0.25">
      <c r="A2" s="184" t="s">
        <v>0</v>
      </c>
      <c r="B2" s="186" t="s">
        <v>138</v>
      </c>
      <c r="C2" s="186"/>
      <c r="D2" s="186"/>
    </row>
    <row r="3" spans="1:4" x14ac:dyDescent="0.25">
      <c r="A3" s="185"/>
      <c r="B3" s="22" t="s">
        <v>2</v>
      </c>
      <c r="C3" s="22" t="s">
        <v>3</v>
      </c>
      <c r="D3" s="23" t="s">
        <v>1</v>
      </c>
    </row>
    <row r="4" spans="1:4" x14ac:dyDescent="0.25">
      <c r="A4" s="24" t="s">
        <v>69</v>
      </c>
      <c r="B4" s="25">
        <v>2099208.5</v>
      </c>
      <c r="C4" s="25">
        <v>2523455.5</v>
      </c>
      <c r="D4" s="26">
        <v>120.2</v>
      </c>
    </row>
    <row r="5" spans="1:4" x14ac:dyDescent="0.25">
      <c r="A5" s="27" t="s">
        <v>92</v>
      </c>
      <c r="B5" s="28">
        <v>1877422.9</v>
      </c>
      <c r="C5" s="28">
        <v>2024870.1</v>
      </c>
      <c r="D5" s="29">
        <v>107.9</v>
      </c>
    </row>
    <row r="6" spans="1:4" x14ac:dyDescent="0.25">
      <c r="A6" s="27" t="s">
        <v>70</v>
      </c>
      <c r="B6" s="30" t="s">
        <v>32</v>
      </c>
      <c r="C6" s="30" t="s">
        <v>32</v>
      </c>
      <c r="D6" s="29" t="s">
        <v>32</v>
      </c>
    </row>
    <row r="7" spans="1:4" x14ac:dyDescent="0.25">
      <c r="A7" s="27" t="s">
        <v>71</v>
      </c>
      <c r="B7" s="31">
        <v>57880.800000000003</v>
      </c>
      <c r="C7" s="28">
        <v>35264.300000000003</v>
      </c>
      <c r="D7" s="29">
        <v>60.9</v>
      </c>
    </row>
    <row r="8" spans="1:4" x14ac:dyDescent="0.25">
      <c r="A8" s="27" t="s">
        <v>72</v>
      </c>
      <c r="B8" s="31">
        <v>32869.5</v>
      </c>
      <c r="C8" s="28">
        <v>39079.599999999999</v>
      </c>
      <c r="D8" s="29">
        <v>118.9</v>
      </c>
    </row>
    <row r="9" spans="1:4" ht="15.75" customHeight="1" x14ac:dyDescent="0.25">
      <c r="A9" s="27" t="s">
        <v>73</v>
      </c>
      <c r="B9" s="28">
        <v>1425937.4</v>
      </c>
      <c r="C9" s="28">
        <v>1530653.5</v>
      </c>
      <c r="D9" s="32">
        <v>107.3</v>
      </c>
    </row>
    <row r="10" spans="1:4" x14ac:dyDescent="0.25">
      <c r="A10" s="27" t="s">
        <v>74</v>
      </c>
      <c r="B10" s="31">
        <v>61695</v>
      </c>
      <c r="C10" s="31">
        <v>80394</v>
      </c>
      <c r="D10" s="29">
        <v>130.30000000000001</v>
      </c>
    </row>
    <row r="11" spans="1:4" x14ac:dyDescent="0.25">
      <c r="A11" s="27" t="s">
        <v>75</v>
      </c>
      <c r="B11" s="31">
        <v>6915.2</v>
      </c>
      <c r="C11" s="31">
        <v>2127</v>
      </c>
      <c r="D11" s="29">
        <v>30.8</v>
      </c>
    </row>
    <row r="12" spans="1:4" x14ac:dyDescent="0.25">
      <c r="A12" s="27" t="s">
        <v>76</v>
      </c>
      <c r="B12" s="28">
        <v>62088.3</v>
      </c>
      <c r="C12" s="31">
        <v>72887</v>
      </c>
      <c r="D12" s="29">
        <v>117.4</v>
      </c>
    </row>
    <row r="13" spans="1:4" x14ac:dyDescent="0.25">
      <c r="A13" s="27" t="s">
        <v>89</v>
      </c>
      <c r="B13" s="30" t="s">
        <v>32</v>
      </c>
      <c r="C13" s="30" t="s">
        <v>32</v>
      </c>
      <c r="D13" s="29" t="s">
        <v>32</v>
      </c>
    </row>
    <row r="14" spans="1:4" x14ac:dyDescent="0.25">
      <c r="A14" s="27" t="s">
        <v>77</v>
      </c>
      <c r="B14" s="31">
        <v>20185</v>
      </c>
      <c r="C14" s="28">
        <v>39969.800000000003</v>
      </c>
      <c r="D14" s="29">
        <v>198</v>
      </c>
    </row>
    <row r="15" spans="1:4" x14ac:dyDescent="0.25">
      <c r="A15" s="27" t="s">
        <v>88</v>
      </c>
      <c r="B15" s="28">
        <v>59010.8</v>
      </c>
      <c r="C15" s="28">
        <v>62002.5</v>
      </c>
      <c r="D15" s="29">
        <v>105.1</v>
      </c>
    </row>
    <row r="16" spans="1:4" x14ac:dyDescent="0.25">
      <c r="A16" s="27" t="s">
        <v>78</v>
      </c>
      <c r="B16" s="29">
        <v>170</v>
      </c>
      <c r="C16" s="28">
        <v>1073.4000000000001</v>
      </c>
      <c r="D16" s="29">
        <v>631.4</v>
      </c>
    </row>
    <row r="17" spans="1:5" x14ac:dyDescent="0.25">
      <c r="A17" s="27" t="s">
        <v>79</v>
      </c>
      <c r="B17" s="30" t="s">
        <v>32</v>
      </c>
      <c r="C17" s="31">
        <v>2730</v>
      </c>
      <c r="D17" s="29" t="s">
        <v>32</v>
      </c>
    </row>
    <row r="18" spans="1:5" ht="15" customHeight="1" x14ac:dyDescent="0.25">
      <c r="A18" s="27" t="s">
        <v>90</v>
      </c>
      <c r="B18" s="31">
        <v>310</v>
      </c>
      <c r="C18" s="31">
        <v>3232</v>
      </c>
      <c r="D18" s="29">
        <v>1042.5999999999999</v>
      </c>
    </row>
    <row r="19" spans="1:5" ht="25.5" x14ac:dyDescent="0.25">
      <c r="A19" s="33" t="s">
        <v>91</v>
      </c>
      <c r="B19" s="30" t="s">
        <v>32</v>
      </c>
      <c r="C19" s="30" t="s">
        <v>32</v>
      </c>
      <c r="D19" s="29" t="s">
        <v>32</v>
      </c>
    </row>
    <row r="20" spans="1:5" x14ac:dyDescent="0.25">
      <c r="A20" s="27" t="s">
        <v>80</v>
      </c>
      <c r="B20" s="31">
        <v>50952</v>
      </c>
      <c r="C20" s="28">
        <v>22641.8</v>
      </c>
      <c r="D20" s="29">
        <v>44.4</v>
      </c>
    </row>
    <row r="21" spans="1:5" x14ac:dyDescent="0.25">
      <c r="A21" s="27" t="s">
        <v>81</v>
      </c>
      <c r="B21" s="30" t="s">
        <v>32</v>
      </c>
      <c r="C21" s="30" t="s">
        <v>32</v>
      </c>
      <c r="D21" s="29" t="s">
        <v>32</v>
      </c>
    </row>
    <row r="22" spans="1:5" x14ac:dyDescent="0.25">
      <c r="A22" s="27" t="s">
        <v>82</v>
      </c>
      <c r="B22" s="28">
        <v>87689.9</v>
      </c>
      <c r="C22" s="28">
        <v>79004.600000000006</v>
      </c>
      <c r="D22" s="29">
        <v>90.1</v>
      </c>
    </row>
    <row r="23" spans="1:5" x14ac:dyDescent="0.25">
      <c r="A23" s="27" t="s">
        <v>72</v>
      </c>
      <c r="B23" s="31">
        <v>1047</v>
      </c>
      <c r="C23" s="28">
        <v>7633.6</v>
      </c>
      <c r="D23" s="29">
        <v>729.1</v>
      </c>
    </row>
    <row r="24" spans="1:5" x14ac:dyDescent="0.25">
      <c r="A24" s="27" t="s">
        <v>83</v>
      </c>
      <c r="B24" s="29">
        <v>375</v>
      </c>
      <c r="C24" s="31">
        <v>6008</v>
      </c>
      <c r="D24" s="29">
        <v>1602.1</v>
      </c>
    </row>
    <row r="25" spans="1:5" x14ac:dyDescent="0.25">
      <c r="A25" s="27" t="s">
        <v>84</v>
      </c>
      <c r="B25" s="31">
        <v>10297</v>
      </c>
      <c r="C25" s="31">
        <v>40169</v>
      </c>
      <c r="D25" s="29">
        <v>390.1</v>
      </c>
    </row>
    <row r="26" spans="1:5" x14ac:dyDescent="0.25">
      <c r="A26" s="27" t="s">
        <v>93</v>
      </c>
      <c r="B26" s="28">
        <v>221785.60000000001</v>
      </c>
      <c r="C26" s="28">
        <v>498585.4</v>
      </c>
      <c r="D26" s="32">
        <v>224.8</v>
      </c>
    </row>
    <row r="27" spans="1:5" x14ac:dyDescent="0.25">
      <c r="A27" s="27" t="s">
        <v>85</v>
      </c>
      <c r="B27" s="30" t="s">
        <v>32</v>
      </c>
      <c r="C27" s="30" t="s">
        <v>32</v>
      </c>
      <c r="D27" s="29" t="s">
        <v>32</v>
      </c>
    </row>
    <row r="28" spans="1:5" x14ac:dyDescent="0.25">
      <c r="A28" s="27" t="s">
        <v>86</v>
      </c>
      <c r="B28" s="31">
        <v>189120</v>
      </c>
      <c r="C28" s="28">
        <v>404251.7</v>
      </c>
      <c r="D28" s="29">
        <v>213.8</v>
      </c>
    </row>
    <row r="29" spans="1:5" x14ac:dyDescent="0.25">
      <c r="A29" s="27" t="s">
        <v>87</v>
      </c>
      <c r="B29" s="31">
        <v>24922</v>
      </c>
      <c r="C29" s="28">
        <v>54441.7</v>
      </c>
      <c r="D29" s="29">
        <v>218.4</v>
      </c>
    </row>
    <row r="30" spans="1:5" x14ac:dyDescent="0.25">
      <c r="A30" s="27" t="s">
        <v>72</v>
      </c>
      <c r="B30" s="28">
        <v>7743.6</v>
      </c>
      <c r="C30" s="31">
        <v>39892</v>
      </c>
      <c r="D30" s="29">
        <v>515.20000000000005</v>
      </c>
    </row>
    <row r="31" spans="1:5" x14ac:dyDescent="0.25">
      <c r="A31" s="34"/>
      <c r="B31" s="34"/>
      <c r="C31" s="34"/>
      <c r="D31" s="34"/>
      <c r="E31" s="34"/>
    </row>
    <row r="32" spans="1:5" x14ac:dyDescent="0.25">
      <c r="A32" s="34"/>
      <c r="B32" s="34"/>
      <c r="C32" s="34"/>
      <c r="D32" s="34"/>
      <c r="E32" s="34"/>
    </row>
    <row r="33" spans="1:5" x14ac:dyDescent="0.25">
      <c r="A33" s="34"/>
      <c r="B33" s="34"/>
      <c r="C33" s="34"/>
      <c r="D33" s="34"/>
      <c r="E33" s="34"/>
    </row>
    <row r="34" spans="1:5" x14ac:dyDescent="0.25">
      <c r="A34" s="34"/>
      <c r="B34" s="34"/>
      <c r="C34" s="34"/>
      <c r="D34" s="34"/>
      <c r="E34" s="34"/>
    </row>
    <row r="35" spans="1:5" x14ac:dyDescent="0.25">
      <c r="A35" s="34"/>
      <c r="B35" s="34"/>
      <c r="C35" s="34"/>
      <c r="D35" s="34"/>
      <c r="E35" s="34"/>
    </row>
    <row r="36" spans="1:5" x14ac:dyDescent="0.25">
      <c r="A36" s="34"/>
      <c r="B36" s="34"/>
      <c r="C36" s="34"/>
      <c r="D36" s="34"/>
      <c r="E36" s="34"/>
    </row>
    <row r="37" spans="1:5" x14ac:dyDescent="0.25">
      <c r="A37" s="34"/>
      <c r="B37" s="34"/>
      <c r="C37" s="34"/>
      <c r="D37" s="34"/>
      <c r="E37" s="34"/>
    </row>
    <row r="38" spans="1:5" x14ac:dyDescent="0.25">
      <c r="A38" s="34"/>
      <c r="B38" s="34"/>
      <c r="C38" s="34"/>
      <c r="D38" s="34"/>
      <c r="E38" s="34"/>
    </row>
    <row r="39" spans="1:5" x14ac:dyDescent="0.25">
      <c r="A39" s="34"/>
      <c r="B39" s="34"/>
      <c r="C39" s="34"/>
      <c r="D39" s="34"/>
      <c r="E39" s="34"/>
    </row>
    <row r="40" spans="1:5" x14ac:dyDescent="0.25">
      <c r="A40" s="34"/>
      <c r="B40" s="34"/>
      <c r="C40" s="34"/>
      <c r="D40" s="34"/>
      <c r="E40" s="34"/>
    </row>
    <row r="41" spans="1:5" x14ac:dyDescent="0.25">
      <c r="A41" s="34"/>
      <c r="B41" s="34"/>
      <c r="C41" s="34"/>
      <c r="D41" s="34"/>
      <c r="E41" s="34"/>
    </row>
    <row r="42" spans="1:5" x14ac:dyDescent="0.25">
      <c r="A42" s="34"/>
      <c r="B42" s="34"/>
      <c r="C42" s="34"/>
      <c r="D42" s="34"/>
      <c r="E42" s="34"/>
    </row>
  </sheetData>
  <mergeCells count="3">
    <mergeCell ref="A1:D1"/>
    <mergeCell ref="A2:A3"/>
    <mergeCell ref="B2:D2"/>
  </mergeCells>
  <pageMargins left="0.28000000000000003" right="0" top="0.3" bottom="0" header="0.3" footer="0.3"/>
  <pageSetup paperSize="9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D23" sqref="D23"/>
    </sheetView>
  </sheetViews>
  <sheetFormatPr defaultRowHeight="14.25" x14ac:dyDescent="0.2"/>
  <cols>
    <col min="1" max="1" width="35.42578125" style="108" customWidth="1"/>
    <col min="2" max="6" width="11.7109375" style="108" customWidth="1"/>
    <col min="7" max="7" width="12" style="108" customWidth="1"/>
    <col min="8" max="13" width="9.140625" style="108"/>
    <col min="14" max="14" width="8.85546875" style="109" customWidth="1"/>
    <col min="15" max="15" width="9.42578125" style="109" customWidth="1"/>
    <col min="16" max="16384" width="9.140625" style="108"/>
  </cols>
  <sheetData>
    <row r="1" spans="1:15" ht="31.5" customHeight="1" x14ac:dyDescent="0.2">
      <c r="A1" s="233" t="s">
        <v>231</v>
      </c>
      <c r="B1" s="233"/>
      <c r="C1" s="233"/>
      <c r="D1" s="233"/>
      <c r="E1" s="233"/>
      <c r="F1" s="107"/>
    </row>
    <row r="2" spans="1:15" x14ac:dyDescent="0.2">
      <c r="A2" s="110"/>
      <c r="B2" s="111">
        <v>2012</v>
      </c>
      <c r="C2" s="111">
        <v>2013</v>
      </c>
      <c r="D2" s="111">
        <v>2014</v>
      </c>
      <c r="E2" s="111">
        <v>2015</v>
      </c>
      <c r="F2" s="111">
        <v>2016</v>
      </c>
      <c r="G2" s="111">
        <v>2017</v>
      </c>
    </row>
    <row r="3" spans="1:15" x14ac:dyDescent="0.2">
      <c r="A3" s="112" t="s">
        <v>232</v>
      </c>
      <c r="B3" s="113">
        <v>361</v>
      </c>
      <c r="C3" s="113">
        <v>553</v>
      </c>
      <c r="D3" s="113">
        <v>415</v>
      </c>
      <c r="E3" s="113">
        <v>441</v>
      </c>
      <c r="F3" s="113">
        <v>702</v>
      </c>
      <c r="G3" s="113">
        <f>SUM(G4:G37)-G17</f>
        <v>416</v>
      </c>
    </row>
    <row r="4" spans="1:15" ht="15" customHeight="1" x14ac:dyDescent="0.2">
      <c r="A4" s="114" t="s">
        <v>233</v>
      </c>
      <c r="B4" s="115">
        <v>1</v>
      </c>
      <c r="C4" s="115">
        <v>1</v>
      </c>
      <c r="D4" s="115">
        <v>2</v>
      </c>
      <c r="E4" s="115"/>
      <c r="F4" s="115"/>
      <c r="G4" s="115">
        <v>1</v>
      </c>
    </row>
    <row r="5" spans="1:15" ht="15" customHeight="1" x14ac:dyDescent="0.2">
      <c r="A5" s="116" t="s">
        <v>234</v>
      </c>
      <c r="B5" s="115">
        <v>80</v>
      </c>
      <c r="C5" s="115">
        <v>25</v>
      </c>
      <c r="D5" s="115">
        <v>7</v>
      </c>
      <c r="E5" s="115">
        <v>12</v>
      </c>
      <c r="F5" s="115">
        <v>5</v>
      </c>
      <c r="G5" s="115">
        <v>2</v>
      </c>
    </row>
    <row r="6" spans="1:15" ht="15" customHeight="1" x14ac:dyDescent="0.2">
      <c r="A6" s="117" t="s">
        <v>235</v>
      </c>
      <c r="B6" s="115"/>
      <c r="C6" s="115"/>
      <c r="D6" s="115"/>
      <c r="E6" s="115"/>
      <c r="F6" s="115"/>
      <c r="G6" s="115"/>
      <c r="N6" s="108"/>
      <c r="O6" s="108"/>
    </row>
    <row r="7" spans="1:15" ht="15" customHeight="1" x14ac:dyDescent="0.2">
      <c r="A7" s="114" t="s">
        <v>236</v>
      </c>
      <c r="B7" s="115"/>
      <c r="C7" s="115"/>
      <c r="D7" s="115"/>
      <c r="E7" s="115"/>
      <c r="F7" s="115"/>
      <c r="G7" s="115"/>
      <c r="N7" s="108"/>
      <c r="O7" s="108"/>
    </row>
    <row r="8" spans="1:15" ht="15" customHeight="1" x14ac:dyDescent="0.2">
      <c r="A8" s="114" t="s">
        <v>237</v>
      </c>
      <c r="B8" s="115">
        <v>7</v>
      </c>
      <c r="C8" s="115">
        <v>4</v>
      </c>
      <c r="D8" s="115">
        <v>12</v>
      </c>
      <c r="E8" s="115">
        <v>18</v>
      </c>
      <c r="F8" s="115">
        <v>5</v>
      </c>
      <c r="G8" s="115">
        <v>11</v>
      </c>
      <c r="N8" s="108"/>
      <c r="O8" s="108"/>
    </row>
    <row r="9" spans="1:15" ht="15" customHeight="1" x14ac:dyDescent="0.2">
      <c r="A9" s="114" t="s">
        <v>238</v>
      </c>
      <c r="B9" s="115"/>
      <c r="C9" s="115"/>
      <c r="D9" s="115"/>
      <c r="E9" s="115"/>
      <c r="F9" s="115"/>
      <c r="G9" s="115"/>
      <c r="N9" s="108"/>
      <c r="O9" s="108"/>
    </row>
    <row r="10" spans="1:15" ht="15" customHeight="1" x14ac:dyDescent="0.2">
      <c r="A10" s="114" t="s">
        <v>239</v>
      </c>
      <c r="B10" s="115"/>
      <c r="C10" s="115"/>
      <c r="D10" s="115"/>
      <c r="E10" s="115"/>
      <c r="F10" s="115"/>
      <c r="G10" s="115"/>
      <c r="N10" s="108"/>
      <c r="O10" s="108"/>
    </row>
    <row r="11" spans="1:15" ht="15" customHeight="1" x14ac:dyDescent="0.2">
      <c r="A11" s="114" t="s">
        <v>240</v>
      </c>
      <c r="B11" s="115"/>
      <c r="C11" s="115"/>
      <c r="D11" s="115"/>
      <c r="E11" s="115"/>
      <c r="F11" s="115"/>
      <c r="G11" s="115"/>
      <c r="N11" s="108"/>
      <c r="O11" s="108"/>
    </row>
    <row r="12" spans="1:15" ht="15" customHeight="1" x14ac:dyDescent="0.2">
      <c r="A12" s="114" t="s">
        <v>241</v>
      </c>
      <c r="B12" s="115"/>
      <c r="C12" s="115"/>
      <c r="D12" s="115"/>
      <c r="E12" s="115"/>
      <c r="F12" s="115">
        <v>360</v>
      </c>
      <c r="G12" s="115"/>
      <c r="N12" s="108"/>
      <c r="O12" s="108"/>
    </row>
    <row r="13" spans="1:15" ht="15" customHeight="1" x14ac:dyDescent="0.2">
      <c r="A13" s="114" t="s">
        <v>242</v>
      </c>
      <c r="B13" s="115"/>
      <c r="C13" s="115">
        <v>1</v>
      </c>
      <c r="D13" s="115"/>
      <c r="E13" s="115">
        <v>7</v>
      </c>
      <c r="F13" s="115"/>
      <c r="G13" s="115"/>
      <c r="N13" s="108"/>
      <c r="O13" s="108"/>
    </row>
    <row r="14" spans="1:15" ht="15" customHeight="1" x14ac:dyDescent="0.2">
      <c r="A14" s="114" t="s">
        <v>243</v>
      </c>
      <c r="B14" s="115">
        <v>38</v>
      </c>
      <c r="C14" s="115">
        <v>10</v>
      </c>
      <c r="D14" s="115">
        <v>142</v>
      </c>
      <c r="E14" s="115">
        <v>62</v>
      </c>
      <c r="F14" s="115">
        <v>70</v>
      </c>
      <c r="G14" s="115">
        <v>98</v>
      </c>
      <c r="N14" s="108"/>
      <c r="O14" s="108"/>
    </row>
    <row r="15" spans="1:15" ht="15" customHeight="1" x14ac:dyDescent="0.2">
      <c r="A15" s="114" t="s">
        <v>244</v>
      </c>
      <c r="B15" s="115"/>
      <c r="C15" s="115"/>
      <c r="D15" s="115"/>
      <c r="E15" s="115"/>
      <c r="F15" s="115"/>
      <c r="G15" s="115"/>
      <c r="N15" s="108"/>
      <c r="O15" s="108"/>
    </row>
    <row r="16" spans="1:15" ht="15" customHeight="1" x14ac:dyDescent="0.2">
      <c r="A16" s="114" t="s">
        <v>245</v>
      </c>
      <c r="B16" s="115">
        <v>18</v>
      </c>
      <c r="C16" s="115">
        <v>50</v>
      </c>
      <c r="D16" s="115">
        <v>29</v>
      </c>
      <c r="E16" s="115">
        <v>32</v>
      </c>
      <c r="F16" s="115">
        <v>31</v>
      </c>
      <c r="G16" s="115">
        <v>16</v>
      </c>
      <c r="I16" s="118"/>
      <c r="N16" s="108"/>
      <c r="O16" s="108"/>
    </row>
    <row r="17" spans="1:15" ht="15" customHeight="1" x14ac:dyDescent="0.2">
      <c r="A17" s="114" t="s">
        <v>246</v>
      </c>
      <c r="B17" s="115"/>
      <c r="C17" s="115"/>
      <c r="D17" s="115"/>
      <c r="E17" s="115"/>
      <c r="F17" s="115"/>
      <c r="G17" s="115">
        <v>1</v>
      </c>
      <c r="N17" s="108"/>
      <c r="O17" s="108"/>
    </row>
    <row r="18" spans="1:15" ht="15" customHeight="1" x14ac:dyDescent="0.2">
      <c r="A18" s="114" t="s">
        <v>247</v>
      </c>
      <c r="B18" s="115">
        <v>58</v>
      </c>
      <c r="C18" s="115">
        <v>105</v>
      </c>
      <c r="D18" s="115">
        <v>86</v>
      </c>
      <c r="E18" s="115">
        <v>103</v>
      </c>
      <c r="F18" s="115">
        <v>82</v>
      </c>
      <c r="G18" s="115">
        <v>76</v>
      </c>
      <c r="N18" s="108"/>
      <c r="O18" s="108"/>
    </row>
    <row r="19" spans="1:15" ht="15" customHeight="1" x14ac:dyDescent="0.2">
      <c r="A19" s="114" t="s">
        <v>248</v>
      </c>
      <c r="B19" s="115">
        <v>102</v>
      </c>
      <c r="C19" s="115">
        <v>96</v>
      </c>
      <c r="D19" s="115">
        <v>89</v>
      </c>
      <c r="E19" s="115">
        <v>163</v>
      </c>
      <c r="F19" s="115">
        <v>96</v>
      </c>
      <c r="G19" s="115">
        <v>149</v>
      </c>
      <c r="N19" s="108"/>
      <c r="O19" s="108"/>
    </row>
    <row r="20" spans="1:15" ht="15" customHeight="1" x14ac:dyDescent="0.2">
      <c r="A20" s="114" t="s">
        <v>249</v>
      </c>
      <c r="B20" s="115">
        <v>33</v>
      </c>
      <c r="C20" s="115">
        <v>50</v>
      </c>
      <c r="D20" s="115">
        <v>37</v>
      </c>
      <c r="E20" s="115">
        <v>42</v>
      </c>
      <c r="F20" s="115">
        <v>31</v>
      </c>
      <c r="G20" s="115">
        <v>51</v>
      </c>
      <c r="N20" s="108"/>
      <c r="O20" s="108"/>
    </row>
    <row r="21" spans="1:15" ht="15" customHeight="1" x14ac:dyDescent="0.2">
      <c r="A21" s="114" t="s">
        <v>250</v>
      </c>
      <c r="B21" s="115">
        <v>22</v>
      </c>
      <c r="C21" s="115"/>
      <c r="D21" s="115"/>
      <c r="E21" s="115"/>
      <c r="F21" s="115"/>
      <c r="G21" s="115"/>
      <c r="N21" s="108"/>
      <c r="O21" s="108"/>
    </row>
    <row r="22" spans="1:15" ht="15" customHeight="1" x14ac:dyDescent="0.2">
      <c r="A22" s="114" t="s">
        <v>251</v>
      </c>
      <c r="B22" s="115"/>
      <c r="C22" s="115">
        <v>210</v>
      </c>
      <c r="D22" s="115">
        <v>2</v>
      </c>
      <c r="E22" s="115">
        <v>1</v>
      </c>
      <c r="F22" s="115">
        <v>2</v>
      </c>
      <c r="G22" s="115">
        <v>3</v>
      </c>
      <c r="N22" s="108"/>
      <c r="O22" s="108"/>
    </row>
    <row r="23" spans="1:15" ht="15" customHeight="1" x14ac:dyDescent="0.2">
      <c r="A23" s="114" t="s">
        <v>252</v>
      </c>
      <c r="B23" s="115"/>
      <c r="C23" s="115"/>
      <c r="D23" s="115"/>
      <c r="E23" s="115"/>
      <c r="F23" s="115">
        <v>1</v>
      </c>
      <c r="G23" s="115"/>
      <c r="N23" s="108"/>
      <c r="O23" s="108"/>
    </row>
    <row r="24" spans="1:15" ht="15" customHeight="1" x14ac:dyDescent="0.2">
      <c r="A24" s="114" t="s">
        <v>253</v>
      </c>
      <c r="B24" s="115"/>
      <c r="C24" s="115"/>
      <c r="D24" s="115"/>
      <c r="E24" s="115"/>
      <c r="F24" s="115"/>
      <c r="G24" s="115"/>
      <c r="N24" s="108"/>
      <c r="O24" s="108"/>
    </row>
    <row r="25" spans="1:15" ht="15" customHeight="1" x14ac:dyDescent="0.2">
      <c r="A25" s="114" t="s">
        <v>254</v>
      </c>
      <c r="B25" s="115"/>
      <c r="C25" s="115">
        <v>1</v>
      </c>
      <c r="D25" s="115">
        <v>1</v>
      </c>
      <c r="E25" s="115"/>
      <c r="F25" s="115"/>
      <c r="G25" s="115">
        <v>1</v>
      </c>
      <c r="N25" s="108"/>
      <c r="O25" s="108"/>
    </row>
    <row r="26" spans="1:15" ht="15" customHeight="1" x14ac:dyDescent="0.2">
      <c r="A26" s="114" t="s">
        <v>255</v>
      </c>
      <c r="B26" s="115"/>
      <c r="C26" s="115"/>
      <c r="D26" s="115"/>
      <c r="E26" s="115"/>
      <c r="F26" s="115"/>
      <c r="G26" s="115"/>
      <c r="N26" s="108"/>
      <c r="O26" s="108"/>
    </row>
    <row r="27" spans="1:15" ht="15" customHeight="1" x14ac:dyDescent="0.2">
      <c r="A27" s="114" t="s">
        <v>256</v>
      </c>
      <c r="B27" s="115">
        <v>2</v>
      </c>
      <c r="C27" s="115"/>
      <c r="D27" s="115"/>
      <c r="E27" s="115"/>
      <c r="F27" s="115"/>
      <c r="G27" s="115"/>
      <c r="N27" s="108"/>
      <c r="O27" s="108"/>
    </row>
    <row r="28" spans="1:15" ht="15" customHeight="1" x14ac:dyDescent="0.2">
      <c r="A28" s="119" t="s">
        <v>257</v>
      </c>
      <c r="B28" s="115"/>
      <c r="C28" s="115"/>
      <c r="D28" s="115"/>
      <c r="E28" s="115"/>
      <c r="F28" s="115"/>
      <c r="G28" s="115"/>
      <c r="N28" s="108"/>
      <c r="O28" s="108"/>
    </row>
    <row r="29" spans="1:15" ht="15" customHeight="1" x14ac:dyDescent="0.2">
      <c r="A29" s="114" t="s">
        <v>258</v>
      </c>
      <c r="B29" s="115"/>
      <c r="C29" s="115"/>
      <c r="D29" s="115"/>
      <c r="E29" s="115"/>
      <c r="F29" s="115"/>
      <c r="G29" s="115"/>
      <c r="N29" s="108"/>
      <c r="O29" s="108"/>
    </row>
    <row r="30" spans="1:15" ht="15" customHeight="1" x14ac:dyDescent="0.2">
      <c r="A30" s="114" t="s">
        <v>259</v>
      </c>
      <c r="B30" s="115"/>
      <c r="C30" s="115"/>
      <c r="D30" s="115"/>
      <c r="E30" s="115"/>
      <c r="F30" s="115"/>
      <c r="G30" s="115"/>
      <c r="N30" s="108"/>
      <c r="O30" s="108"/>
    </row>
    <row r="31" spans="1:15" ht="15" customHeight="1" x14ac:dyDescent="0.2">
      <c r="A31" s="114" t="s">
        <v>260</v>
      </c>
      <c r="B31" s="115"/>
      <c r="C31" s="115"/>
      <c r="D31" s="115"/>
      <c r="E31" s="115"/>
      <c r="F31" s="115"/>
      <c r="G31" s="115"/>
      <c r="N31" s="108"/>
      <c r="O31" s="108"/>
    </row>
    <row r="32" spans="1:15" ht="14.25" customHeight="1" x14ac:dyDescent="0.2">
      <c r="A32" s="114" t="s">
        <v>261</v>
      </c>
      <c r="B32" s="115"/>
      <c r="C32" s="115"/>
      <c r="D32" s="115">
        <v>7</v>
      </c>
      <c r="E32" s="115">
        <v>1</v>
      </c>
      <c r="F32" s="115">
        <v>17</v>
      </c>
      <c r="G32" s="115">
        <v>8</v>
      </c>
      <c r="N32" s="108"/>
      <c r="O32" s="108"/>
    </row>
    <row r="33" spans="1:16" ht="15" customHeight="1" x14ac:dyDescent="0.2">
      <c r="A33" s="114" t="s">
        <v>262</v>
      </c>
      <c r="B33" s="115"/>
      <c r="C33" s="115"/>
      <c r="D33" s="115"/>
      <c r="E33" s="120"/>
      <c r="F33" s="115"/>
      <c r="G33" s="115"/>
      <c r="N33" s="108"/>
      <c r="O33" s="108"/>
    </row>
    <row r="34" spans="1:16" ht="15" customHeight="1" x14ac:dyDescent="0.2">
      <c r="A34" s="114" t="s">
        <v>263</v>
      </c>
      <c r="B34" s="115"/>
      <c r="C34" s="115"/>
      <c r="D34" s="115"/>
      <c r="E34" s="120"/>
      <c r="F34" s="115"/>
      <c r="G34" s="115"/>
      <c r="N34" s="108"/>
      <c r="O34" s="108"/>
    </row>
    <row r="35" spans="1:16" ht="15" customHeight="1" x14ac:dyDescent="0.2">
      <c r="A35" s="114" t="s">
        <v>264</v>
      </c>
      <c r="B35" s="115"/>
      <c r="C35" s="115"/>
      <c r="D35" s="115"/>
      <c r="E35" s="115"/>
      <c r="F35" s="115"/>
      <c r="G35" s="115"/>
      <c r="N35" s="108"/>
      <c r="O35" s="108"/>
    </row>
    <row r="36" spans="1:16" ht="15" customHeight="1" x14ac:dyDescent="0.2">
      <c r="A36" s="114" t="s">
        <v>265</v>
      </c>
      <c r="B36" s="115"/>
      <c r="C36" s="115"/>
      <c r="D36" s="115">
        <v>1</v>
      </c>
      <c r="E36" s="120"/>
      <c r="F36" s="115">
        <v>2</v>
      </c>
      <c r="G36" s="115"/>
      <c r="N36" s="108"/>
      <c r="O36" s="108"/>
    </row>
    <row r="37" spans="1:16" ht="15" customHeight="1" x14ac:dyDescent="0.2">
      <c r="A37" s="114" t="s">
        <v>266</v>
      </c>
      <c r="B37" s="121"/>
      <c r="C37" s="121"/>
      <c r="D37" s="121"/>
      <c r="E37" s="121"/>
      <c r="F37" s="121"/>
      <c r="G37" s="121"/>
      <c r="N37" s="108"/>
      <c r="O37" s="108"/>
    </row>
    <row r="38" spans="1:16" x14ac:dyDescent="0.2">
      <c r="N38" s="108"/>
      <c r="O38" s="108"/>
    </row>
    <row r="39" spans="1:16" x14ac:dyDescent="0.2">
      <c r="N39" s="108"/>
      <c r="O39" s="108"/>
    </row>
    <row r="40" spans="1:16" x14ac:dyDescent="0.2">
      <c r="N40" s="108"/>
      <c r="O40" s="108"/>
    </row>
    <row r="41" spans="1:16" x14ac:dyDescent="0.2">
      <c r="M41" s="122"/>
      <c r="N41" s="123"/>
      <c r="O41" s="124"/>
      <c r="P41" s="125"/>
    </row>
    <row r="42" spans="1:16" x14ac:dyDescent="0.2">
      <c r="M42" s="122"/>
      <c r="N42" s="123"/>
      <c r="O42" s="124"/>
      <c r="P42" s="125"/>
    </row>
    <row r="43" spans="1:16" x14ac:dyDescent="0.2">
      <c r="M43" s="122"/>
      <c r="N43" s="123"/>
      <c r="O43" s="124"/>
      <c r="P43" s="122"/>
    </row>
  </sheetData>
  <mergeCells count="1">
    <mergeCell ref="A1:E1"/>
  </mergeCells>
  <pageMargins left="0.25" right="0.25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6" workbookViewId="0">
      <selection activeCell="D23" sqref="D23"/>
    </sheetView>
  </sheetViews>
  <sheetFormatPr defaultRowHeight="15" x14ac:dyDescent="0.25"/>
  <cols>
    <col min="1" max="1" width="27.140625" customWidth="1"/>
    <col min="2" max="8" width="10.85546875" customWidth="1"/>
    <col min="9" max="9" width="10.42578125" customWidth="1"/>
  </cols>
  <sheetData>
    <row r="1" spans="1:13" ht="31.5" customHeight="1" x14ac:dyDescent="0.25">
      <c r="A1" s="230" t="s">
        <v>267</v>
      </c>
      <c r="B1" s="230"/>
      <c r="C1" s="230"/>
      <c r="D1" s="230"/>
      <c r="E1" s="230"/>
      <c r="F1" s="230"/>
      <c r="G1" s="230"/>
      <c r="H1" s="230"/>
    </row>
    <row r="2" spans="1:13" ht="31.5" customHeight="1" x14ac:dyDescent="0.25">
      <c r="A2" s="234"/>
      <c r="B2" s="228" t="s">
        <v>268</v>
      </c>
      <c r="C2" s="228"/>
      <c r="D2" s="228"/>
      <c r="E2" s="228"/>
      <c r="F2" s="228" t="s">
        <v>269</v>
      </c>
      <c r="G2" s="228"/>
      <c r="H2" s="228"/>
      <c r="I2" s="228"/>
    </row>
    <row r="3" spans="1:13" ht="16.5" customHeight="1" x14ac:dyDescent="0.25">
      <c r="A3" s="234"/>
      <c r="B3" s="91">
        <v>2014</v>
      </c>
      <c r="C3" s="91">
        <v>2015</v>
      </c>
      <c r="D3" s="91">
        <v>2016</v>
      </c>
      <c r="E3" s="91">
        <v>2017</v>
      </c>
      <c r="F3" s="91">
        <v>2014</v>
      </c>
      <c r="G3" s="91">
        <v>2015</v>
      </c>
      <c r="H3" s="91">
        <v>2016</v>
      </c>
      <c r="I3" s="91">
        <v>2017</v>
      </c>
    </row>
    <row r="4" spans="1:13" ht="15" customHeight="1" x14ac:dyDescent="0.25">
      <c r="A4" s="93" t="s">
        <v>144</v>
      </c>
      <c r="B4" s="93">
        <f>SUM(B5:B28)</f>
        <v>811</v>
      </c>
      <c r="C4" s="93">
        <f t="shared" ref="C4:I4" si="0">SUM(C5:C28)</f>
        <v>811</v>
      </c>
      <c r="D4" s="93">
        <f t="shared" si="0"/>
        <v>752</v>
      </c>
      <c r="E4" s="93">
        <f t="shared" si="0"/>
        <v>599</v>
      </c>
      <c r="F4" s="93">
        <f t="shared" si="0"/>
        <v>204</v>
      </c>
      <c r="G4" s="93">
        <f t="shared" si="0"/>
        <v>197</v>
      </c>
      <c r="H4" s="93">
        <f t="shared" si="0"/>
        <v>189</v>
      </c>
      <c r="I4" s="93">
        <f t="shared" si="0"/>
        <v>190</v>
      </c>
    </row>
    <row r="5" spans="1:13" ht="15" customHeight="1" x14ac:dyDescent="0.25">
      <c r="A5" s="95" t="s">
        <v>145</v>
      </c>
      <c r="B5" s="97">
        <v>9</v>
      </c>
      <c r="C5" s="97">
        <v>7</v>
      </c>
      <c r="D5" s="97">
        <v>11</v>
      </c>
      <c r="E5" s="97">
        <v>8</v>
      </c>
      <c r="F5" s="126">
        <v>3</v>
      </c>
      <c r="G5" s="127">
        <v>4</v>
      </c>
      <c r="H5" s="126">
        <v>3</v>
      </c>
      <c r="I5" s="126">
        <v>10</v>
      </c>
    </row>
    <row r="6" spans="1:13" ht="15" customHeight="1" x14ac:dyDescent="0.25">
      <c r="A6" s="95" t="s">
        <v>146</v>
      </c>
      <c r="B6" s="97">
        <v>7</v>
      </c>
      <c r="C6" s="97">
        <v>4</v>
      </c>
      <c r="D6" s="97">
        <v>4</v>
      </c>
      <c r="E6" s="97">
        <v>2</v>
      </c>
      <c r="F6" s="126">
        <v>6</v>
      </c>
      <c r="G6" s="127">
        <v>6</v>
      </c>
      <c r="H6" s="126">
        <v>1</v>
      </c>
      <c r="I6" s="126">
        <v>4</v>
      </c>
      <c r="M6" s="128"/>
    </row>
    <row r="7" spans="1:13" ht="15" customHeight="1" x14ac:dyDescent="0.25">
      <c r="A7" s="95" t="s">
        <v>221</v>
      </c>
      <c r="B7" s="97">
        <v>5</v>
      </c>
      <c r="C7" s="129">
        <v>11</v>
      </c>
      <c r="D7" s="97">
        <v>6</v>
      </c>
      <c r="E7" s="97">
        <v>2</v>
      </c>
      <c r="F7" s="126">
        <v>4</v>
      </c>
      <c r="G7" s="127">
        <v>5</v>
      </c>
      <c r="H7" s="126">
        <v>5</v>
      </c>
      <c r="I7" s="126">
        <v>9</v>
      </c>
      <c r="M7" s="130"/>
    </row>
    <row r="8" spans="1:13" ht="15" customHeight="1" x14ac:dyDescent="0.25">
      <c r="A8" s="95" t="s">
        <v>46</v>
      </c>
      <c r="B8" s="97">
        <v>8</v>
      </c>
      <c r="C8" s="129">
        <v>8</v>
      </c>
      <c r="D8" s="97">
        <v>1</v>
      </c>
      <c r="E8" s="97">
        <v>3</v>
      </c>
      <c r="F8" s="126">
        <v>10</v>
      </c>
      <c r="G8" s="127">
        <v>2</v>
      </c>
      <c r="H8" s="126">
        <v>4</v>
      </c>
      <c r="I8" s="126">
        <v>0</v>
      </c>
      <c r="M8" s="130"/>
    </row>
    <row r="9" spans="1:13" ht="15" customHeight="1" x14ac:dyDescent="0.25">
      <c r="A9" s="95" t="s">
        <v>148</v>
      </c>
      <c r="B9" s="97">
        <v>5</v>
      </c>
      <c r="C9" s="129">
        <v>12</v>
      </c>
      <c r="D9" s="97">
        <v>10</v>
      </c>
      <c r="E9" s="97">
        <v>11</v>
      </c>
      <c r="F9" s="126">
        <v>4</v>
      </c>
      <c r="G9" s="127">
        <v>9</v>
      </c>
      <c r="H9" s="126">
        <v>9</v>
      </c>
      <c r="I9" s="126">
        <v>3</v>
      </c>
      <c r="M9" s="130"/>
    </row>
    <row r="10" spans="1:13" ht="15" customHeight="1" x14ac:dyDescent="0.25">
      <c r="A10" s="95" t="s">
        <v>149</v>
      </c>
      <c r="B10" s="97">
        <v>7</v>
      </c>
      <c r="C10" s="129">
        <v>13</v>
      </c>
      <c r="D10" s="97">
        <v>2</v>
      </c>
      <c r="E10" s="97">
        <v>6</v>
      </c>
      <c r="F10" s="126">
        <v>9</v>
      </c>
      <c r="G10" s="127">
        <v>8</v>
      </c>
      <c r="H10" s="126">
        <v>7</v>
      </c>
      <c r="I10" s="126">
        <v>5</v>
      </c>
      <c r="M10" s="130"/>
    </row>
    <row r="11" spans="1:13" ht="15" customHeight="1" x14ac:dyDescent="0.25">
      <c r="A11" s="95" t="s">
        <v>222</v>
      </c>
      <c r="B11" s="97">
        <v>13</v>
      </c>
      <c r="C11" s="129">
        <v>9</v>
      </c>
      <c r="D11" s="97">
        <v>6</v>
      </c>
      <c r="E11" s="97">
        <v>8</v>
      </c>
      <c r="F11" s="126">
        <v>4</v>
      </c>
      <c r="G11" s="127">
        <v>7</v>
      </c>
      <c r="H11" s="126">
        <v>3</v>
      </c>
      <c r="I11" s="126">
        <v>3</v>
      </c>
      <c r="M11" s="130"/>
    </row>
    <row r="12" spans="1:13" ht="15" customHeight="1" x14ac:dyDescent="0.25">
      <c r="A12" s="95" t="s">
        <v>50</v>
      </c>
      <c r="B12" s="97">
        <v>5</v>
      </c>
      <c r="C12" s="129">
        <v>12</v>
      </c>
      <c r="D12" s="97">
        <v>7</v>
      </c>
      <c r="E12" s="97">
        <v>5</v>
      </c>
      <c r="F12" s="126">
        <v>10</v>
      </c>
      <c r="G12" s="127">
        <v>7</v>
      </c>
      <c r="H12" s="126">
        <v>5</v>
      </c>
      <c r="I12" s="126">
        <v>3</v>
      </c>
      <c r="M12" s="130"/>
    </row>
    <row r="13" spans="1:13" ht="15" customHeight="1" x14ac:dyDescent="0.25">
      <c r="A13" s="95" t="s">
        <v>51</v>
      </c>
      <c r="B13" s="97">
        <v>13</v>
      </c>
      <c r="C13" s="129">
        <v>14</v>
      </c>
      <c r="D13" s="97">
        <v>6</v>
      </c>
      <c r="E13" s="97">
        <v>4</v>
      </c>
      <c r="F13" s="126">
        <v>11</v>
      </c>
      <c r="G13" s="127">
        <v>6</v>
      </c>
      <c r="H13" s="126">
        <v>2</v>
      </c>
      <c r="I13" s="126">
        <v>7</v>
      </c>
      <c r="M13" s="130"/>
    </row>
    <row r="14" spans="1:13" ht="15" customHeight="1" x14ac:dyDescent="0.25">
      <c r="A14" s="95" t="s">
        <v>223</v>
      </c>
      <c r="B14" s="97">
        <v>31</v>
      </c>
      <c r="C14" s="129">
        <v>15</v>
      </c>
      <c r="D14" s="97">
        <v>11</v>
      </c>
      <c r="E14" s="97">
        <v>16</v>
      </c>
      <c r="F14" s="126">
        <v>10</v>
      </c>
      <c r="G14" s="127">
        <v>8</v>
      </c>
      <c r="H14" s="126">
        <v>10</v>
      </c>
      <c r="I14" s="126">
        <v>6</v>
      </c>
      <c r="M14" s="130"/>
    </row>
    <row r="15" spans="1:13" ht="15" customHeight="1" x14ac:dyDescent="0.25">
      <c r="A15" s="95" t="s">
        <v>154</v>
      </c>
      <c r="B15" s="97">
        <v>14</v>
      </c>
      <c r="C15" s="129">
        <v>8</v>
      </c>
      <c r="D15" s="97">
        <v>8</v>
      </c>
      <c r="E15" s="97">
        <v>12</v>
      </c>
      <c r="F15" s="126">
        <v>11</v>
      </c>
      <c r="G15" s="127"/>
      <c r="H15" s="126">
        <v>9</v>
      </c>
      <c r="I15" s="126">
        <v>6</v>
      </c>
      <c r="M15" s="130"/>
    </row>
    <row r="16" spans="1:13" ht="15" customHeight="1" x14ac:dyDescent="0.25">
      <c r="A16" s="95" t="s">
        <v>224</v>
      </c>
      <c r="B16" s="97">
        <v>4</v>
      </c>
      <c r="C16" s="129">
        <v>3</v>
      </c>
      <c r="D16" s="97">
        <v>9</v>
      </c>
      <c r="E16" s="97">
        <v>3</v>
      </c>
      <c r="F16" s="126">
        <v>3</v>
      </c>
      <c r="G16" s="127">
        <v>3</v>
      </c>
      <c r="H16" s="126">
        <v>3</v>
      </c>
      <c r="I16" s="126">
        <v>6</v>
      </c>
      <c r="M16" s="130"/>
    </row>
    <row r="17" spans="1:13" ht="15" customHeight="1" x14ac:dyDescent="0.25">
      <c r="A17" s="95" t="s">
        <v>55</v>
      </c>
      <c r="B17" s="97">
        <v>8</v>
      </c>
      <c r="C17" s="129">
        <v>2</v>
      </c>
      <c r="D17" s="97">
        <v>2</v>
      </c>
      <c r="E17" s="97">
        <v>13</v>
      </c>
      <c r="F17" s="126">
        <v>9</v>
      </c>
      <c r="G17" s="127">
        <v>6</v>
      </c>
      <c r="H17" s="126">
        <v>3</v>
      </c>
      <c r="I17" s="126">
        <v>4</v>
      </c>
      <c r="M17" s="130"/>
    </row>
    <row r="18" spans="1:13" ht="15" customHeight="1" x14ac:dyDescent="0.25">
      <c r="A18" s="95" t="s">
        <v>156</v>
      </c>
      <c r="B18" s="97">
        <v>13</v>
      </c>
      <c r="C18" s="129">
        <v>9</v>
      </c>
      <c r="D18" s="97">
        <v>10</v>
      </c>
      <c r="E18" s="97">
        <v>8</v>
      </c>
      <c r="F18" s="126">
        <v>3</v>
      </c>
      <c r="G18" s="127">
        <v>9</v>
      </c>
      <c r="H18" s="126">
        <v>8</v>
      </c>
      <c r="I18" s="126">
        <v>2</v>
      </c>
      <c r="M18" s="130"/>
    </row>
    <row r="19" spans="1:13" ht="15" customHeight="1" x14ac:dyDescent="0.25">
      <c r="A19" s="95" t="s">
        <v>157</v>
      </c>
      <c r="B19" s="97">
        <v>11</v>
      </c>
      <c r="C19" s="129">
        <v>11</v>
      </c>
      <c r="D19" s="97">
        <v>6</v>
      </c>
      <c r="E19" s="97">
        <v>7</v>
      </c>
      <c r="F19" s="126">
        <v>5</v>
      </c>
      <c r="G19" s="127">
        <v>4</v>
      </c>
      <c r="H19" s="126">
        <v>3</v>
      </c>
      <c r="I19" s="126">
        <v>4</v>
      </c>
      <c r="M19" s="130"/>
    </row>
    <row r="20" spans="1:13" ht="15" customHeight="1" x14ac:dyDescent="0.25">
      <c r="A20" s="95" t="s">
        <v>225</v>
      </c>
      <c r="B20" s="97">
        <v>10</v>
      </c>
      <c r="C20" s="129">
        <v>18</v>
      </c>
      <c r="D20" s="97">
        <v>12</v>
      </c>
      <c r="E20" s="97">
        <v>6</v>
      </c>
      <c r="F20" s="126">
        <v>7</v>
      </c>
      <c r="G20" s="127">
        <v>4</v>
      </c>
      <c r="H20" s="126">
        <v>14</v>
      </c>
      <c r="I20" s="126">
        <v>1</v>
      </c>
      <c r="M20" s="130"/>
    </row>
    <row r="21" spans="1:13" ht="15" customHeight="1" x14ac:dyDescent="0.25">
      <c r="A21" s="95" t="s">
        <v>226</v>
      </c>
      <c r="B21" s="97">
        <v>2</v>
      </c>
      <c r="C21" s="129">
        <v>7</v>
      </c>
      <c r="D21" s="97">
        <v>1</v>
      </c>
      <c r="E21" s="97">
        <v>5</v>
      </c>
      <c r="F21" s="126">
        <v>5</v>
      </c>
      <c r="G21" s="127">
        <v>3</v>
      </c>
      <c r="H21" s="126">
        <v>2</v>
      </c>
      <c r="I21" s="126">
        <v>10</v>
      </c>
      <c r="M21" s="130"/>
    </row>
    <row r="22" spans="1:13" ht="15" customHeight="1" x14ac:dyDescent="0.25">
      <c r="A22" s="95" t="s">
        <v>60</v>
      </c>
      <c r="B22" s="97">
        <v>23</v>
      </c>
      <c r="C22" s="129">
        <v>9</v>
      </c>
      <c r="D22" s="97">
        <v>8</v>
      </c>
      <c r="E22" s="97">
        <v>11</v>
      </c>
      <c r="F22" s="126">
        <v>7</v>
      </c>
      <c r="G22" s="127">
        <v>6</v>
      </c>
      <c r="H22" s="126">
        <v>2</v>
      </c>
      <c r="I22" s="126">
        <v>3</v>
      </c>
      <c r="M22" s="130"/>
    </row>
    <row r="23" spans="1:13" ht="15" customHeight="1" x14ac:dyDescent="0.25">
      <c r="A23" s="95" t="s">
        <v>227</v>
      </c>
      <c r="B23" s="97">
        <v>10</v>
      </c>
      <c r="C23" s="129">
        <v>9</v>
      </c>
      <c r="D23" s="97">
        <v>2</v>
      </c>
      <c r="E23" s="97">
        <v>4</v>
      </c>
      <c r="F23" s="126">
        <v>4</v>
      </c>
      <c r="G23" s="127">
        <v>8</v>
      </c>
      <c r="H23" s="126">
        <v>6</v>
      </c>
      <c r="I23" s="126">
        <v>4</v>
      </c>
      <c r="M23" s="130"/>
    </row>
    <row r="24" spans="1:13" ht="15" customHeight="1" x14ac:dyDescent="0.25">
      <c r="A24" s="95" t="s">
        <v>228</v>
      </c>
      <c r="B24" s="97">
        <v>9</v>
      </c>
      <c r="C24" s="129">
        <v>2</v>
      </c>
      <c r="D24" s="97">
        <v>4</v>
      </c>
      <c r="E24" s="97">
        <v>1</v>
      </c>
      <c r="F24" s="126">
        <v>5</v>
      </c>
      <c r="G24" s="127">
        <v>5</v>
      </c>
      <c r="H24" s="126">
        <v>4</v>
      </c>
      <c r="I24" s="126">
        <v>4</v>
      </c>
      <c r="M24" s="130"/>
    </row>
    <row r="25" spans="1:13" ht="15" customHeight="1" x14ac:dyDescent="0.25">
      <c r="A25" s="95" t="s">
        <v>63</v>
      </c>
      <c r="B25" s="97">
        <v>4</v>
      </c>
      <c r="C25" s="129">
        <v>9</v>
      </c>
      <c r="D25" s="97">
        <v>11</v>
      </c>
      <c r="E25" s="97">
        <v>8</v>
      </c>
      <c r="F25" s="126">
        <v>5</v>
      </c>
      <c r="G25" s="127">
        <v>4</v>
      </c>
      <c r="H25" s="126">
        <v>5</v>
      </c>
      <c r="I25" s="126">
        <v>1</v>
      </c>
      <c r="M25" s="130"/>
    </row>
    <row r="26" spans="1:13" ht="15" customHeight="1" x14ac:dyDescent="0.25">
      <c r="A26" s="95" t="s">
        <v>229</v>
      </c>
      <c r="B26" s="91">
        <v>590</v>
      </c>
      <c r="C26" s="91">
        <v>609</v>
      </c>
      <c r="D26" s="91">
        <v>606</v>
      </c>
      <c r="E26" s="91">
        <v>442</v>
      </c>
      <c r="F26" s="127">
        <v>63</v>
      </c>
      <c r="G26" s="131">
        <v>75</v>
      </c>
      <c r="H26" s="131">
        <v>76</v>
      </c>
      <c r="I26" s="131">
        <v>91</v>
      </c>
      <c r="M26" s="130"/>
    </row>
    <row r="27" spans="1:13" ht="15" customHeight="1" x14ac:dyDescent="0.25">
      <c r="A27" s="95" t="s">
        <v>65</v>
      </c>
      <c r="B27" s="91">
        <v>3</v>
      </c>
      <c r="C27" s="91">
        <v>5</v>
      </c>
      <c r="D27" s="91">
        <v>3</v>
      </c>
      <c r="E27" s="91">
        <v>6</v>
      </c>
      <c r="F27" s="131">
        <v>5</v>
      </c>
      <c r="G27" s="131">
        <v>5</v>
      </c>
      <c r="H27" s="131">
        <v>4</v>
      </c>
      <c r="I27" s="131">
        <v>2</v>
      </c>
      <c r="M27" s="130"/>
    </row>
    <row r="28" spans="1:13" ht="15" customHeight="1" x14ac:dyDescent="0.25">
      <c r="A28" s="95" t="s">
        <v>66</v>
      </c>
      <c r="B28" s="91">
        <v>7</v>
      </c>
      <c r="C28" s="91">
        <v>5</v>
      </c>
      <c r="D28" s="91">
        <v>6</v>
      </c>
      <c r="E28" s="91">
        <v>8</v>
      </c>
      <c r="F28" s="97">
        <v>1</v>
      </c>
      <c r="G28" s="131">
        <v>3</v>
      </c>
      <c r="H28" s="131">
        <v>1</v>
      </c>
      <c r="I28" s="131">
        <v>2</v>
      </c>
      <c r="M28" s="130"/>
    </row>
    <row r="29" spans="1:13" x14ac:dyDescent="0.25">
      <c r="D29" s="106"/>
      <c r="E29" s="106"/>
      <c r="F29" s="106"/>
      <c r="M29" s="130"/>
    </row>
    <row r="30" spans="1:13" x14ac:dyDescent="0.25">
      <c r="M30" s="132"/>
    </row>
    <row r="31" spans="1:13" x14ac:dyDescent="0.25">
      <c r="B31" s="133"/>
      <c r="C31" s="133"/>
      <c r="D31" s="134"/>
      <c r="E31" s="134"/>
      <c r="F31" s="134"/>
    </row>
    <row r="32" spans="1:13" x14ac:dyDescent="0.25">
      <c r="B32" s="133"/>
      <c r="C32" s="133"/>
      <c r="D32" s="134"/>
      <c r="E32" s="134"/>
      <c r="F32" s="134"/>
    </row>
    <row r="33" spans="2:6" x14ac:dyDescent="0.25">
      <c r="B33" s="133"/>
      <c r="C33" s="133"/>
      <c r="D33" s="134"/>
      <c r="E33" s="134"/>
      <c r="F33" s="134"/>
    </row>
    <row r="34" spans="2:6" x14ac:dyDescent="0.25">
      <c r="B34" s="133"/>
      <c r="C34" s="133"/>
      <c r="D34" s="134"/>
      <c r="E34" s="134"/>
      <c r="F34" s="134"/>
    </row>
    <row r="35" spans="2:6" x14ac:dyDescent="0.25">
      <c r="B35" s="133"/>
      <c r="C35" s="133"/>
      <c r="D35" s="134"/>
      <c r="E35" s="134"/>
      <c r="F35" s="134"/>
    </row>
  </sheetData>
  <mergeCells count="4">
    <mergeCell ref="A1:H1"/>
    <mergeCell ref="A2:A3"/>
    <mergeCell ref="B2:E2"/>
    <mergeCell ref="F2:I2"/>
  </mergeCells>
  <pageMargins left="0.25" right="0.25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23" sqref="D23"/>
    </sheetView>
  </sheetViews>
  <sheetFormatPr defaultRowHeight="15" x14ac:dyDescent="0.25"/>
  <cols>
    <col min="1" max="1" width="25.140625" customWidth="1"/>
    <col min="2" max="9" width="11.28515625" customWidth="1"/>
    <col min="10" max="10" width="10" customWidth="1"/>
    <col min="12" max="12" width="27.28515625" customWidth="1"/>
    <col min="19" max="27" width="9.140625" customWidth="1"/>
  </cols>
  <sheetData>
    <row r="1" spans="1:10" ht="27" customHeight="1" x14ac:dyDescent="0.25">
      <c r="A1" s="230" t="s">
        <v>270</v>
      </c>
      <c r="B1" s="230"/>
      <c r="C1" s="230"/>
      <c r="D1" s="230"/>
      <c r="E1" s="230"/>
      <c r="F1" s="230"/>
      <c r="G1" s="230"/>
      <c r="H1" s="230"/>
      <c r="I1" s="230"/>
    </row>
    <row r="2" spans="1:10" ht="27.75" customHeight="1" x14ac:dyDescent="0.25">
      <c r="A2" s="235"/>
      <c r="B2" s="236" t="s">
        <v>271</v>
      </c>
      <c r="C2" s="236"/>
      <c r="D2" s="236"/>
      <c r="E2" s="236" t="s">
        <v>272</v>
      </c>
      <c r="F2" s="236"/>
      <c r="G2" s="236"/>
      <c r="H2" s="236" t="s">
        <v>273</v>
      </c>
      <c r="I2" s="236"/>
      <c r="J2" s="236"/>
    </row>
    <row r="3" spans="1:10" ht="23.25" customHeight="1" x14ac:dyDescent="0.25">
      <c r="A3" s="235"/>
      <c r="B3" s="135">
        <v>2015</v>
      </c>
      <c r="C3" s="135">
        <v>2016</v>
      </c>
      <c r="D3" s="135">
        <v>2017</v>
      </c>
      <c r="E3" s="135">
        <v>2015</v>
      </c>
      <c r="F3" s="135">
        <v>2016</v>
      </c>
      <c r="G3" s="135">
        <v>2017</v>
      </c>
      <c r="H3" s="135">
        <v>2015</v>
      </c>
      <c r="I3" s="135">
        <v>2016</v>
      </c>
      <c r="J3" s="136">
        <v>2017</v>
      </c>
    </row>
    <row r="4" spans="1:10" x14ac:dyDescent="0.25">
      <c r="A4" s="137" t="s">
        <v>144</v>
      </c>
      <c r="B4" s="138">
        <f>SUM(B5:B28)</f>
        <v>14</v>
      </c>
      <c r="C4" s="138">
        <f t="shared" ref="C4:J4" si="0">SUM(C5:C28)</f>
        <v>16</v>
      </c>
      <c r="D4" s="138">
        <f t="shared" si="0"/>
        <v>21</v>
      </c>
      <c r="E4" s="138">
        <f t="shared" si="0"/>
        <v>44</v>
      </c>
      <c r="F4" s="138">
        <f t="shared" si="0"/>
        <v>46</v>
      </c>
      <c r="G4" s="138">
        <f t="shared" si="0"/>
        <v>44</v>
      </c>
      <c r="H4" s="138">
        <f t="shared" si="0"/>
        <v>46</v>
      </c>
      <c r="I4" s="138">
        <f t="shared" si="0"/>
        <v>53</v>
      </c>
      <c r="J4" s="139">
        <f t="shared" si="0"/>
        <v>33</v>
      </c>
    </row>
    <row r="5" spans="1:10" ht="15" customHeight="1" x14ac:dyDescent="0.25">
      <c r="A5" s="140" t="s">
        <v>145</v>
      </c>
      <c r="B5" s="141"/>
      <c r="C5" s="141">
        <v>1</v>
      </c>
      <c r="D5" s="141">
        <v>2</v>
      </c>
      <c r="E5" s="141">
        <v>2</v>
      </c>
      <c r="F5" s="142">
        <v>1</v>
      </c>
      <c r="G5" s="142">
        <v>2</v>
      </c>
      <c r="H5" s="141">
        <v>1</v>
      </c>
      <c r="I5" s="141"/>
      <c r="J5" s="143"/>
    </row>
    <row r="6" spans="1:10" ht="15" customHeight="1" x14ac:dyDescent="0.25">
      <c r="A6" s="140" t="s">
        <v>146</v>
      </c>
      <c r="B6" s="141">
        <v>1</v>
      </c>
      <c r="C6" s="141"/>
      <c r="D6" s="141"/>
      <c r="E6" s="141"/>
      <c r="F6" s="142"/>
      <c r="G6" s="142">
        <v>1</v>
      </c>
      <c r="H6" s="141"/>
      <c r="I6" s="141"/>
      <c r="J6" s="143"/>
    </row>
    <row r="7" spans="1:10" ht="15" customHeight="1" x14ac:dyDescent="0.25">
      <c r="A7" s="140" t="s">
        <v>221</v>
      </c>
      <c r="B7" s="141"/>
      <c r="C7" s="141"/>
      <c r="D7" s="141">
        <v>2</v>
      </c>
      <c r="E7" s="141">
        <v>1</v>
      </c>
      <c r="F7" s="142">
        <v>3</v>
      </c>
      <c r="G7" s="142"/>
      <c r="H7" s="141"/>
      <c r="I7" s="141"/>
      <c r="J7" s="143"/>
    </row>
    <row r="8" spans="1:10" ht="15" customHeight="1" x14ac:dyDescent="0.25">
      <c r="A8" s="140" t="s">
        <v>46</v>
      </c>
      <c r="B8" s="141">
        <v>1</v>
      </c>
      <c r="C8" s="141"/>
      <c r="D8" s="141"/>
      <c r="E8" s="141"/>
      <c r="F8" s="142"/>
      <c r="G8" s="142"/>
      <c r="H8" s="141"/>
      <c r="I8" s="141">
        <v>1</v>
      </c>
      <c r="J8" s="143"/>
    </row>
    <row r="9" spans="1:10" ht="15" customHeight="1" x14ac:dyDescent="0.25">
      <c r="A9" s="140" t="s">
        <v>148</v>
      </c>
      <c r="B9" s="141"/>
      <c r="C9" s="141"/>
      <c r="D9" s="141">
        <v>1</v>
      </c>
      <c r="E9" s="141">
        <v>2</v>
      </c>
      <c r="F9" s="142">
        <v>3</v>
      </c>
      <c r="G9" s="142"/>
      <c r="H9" s="141">
        <v>2</v>
      </c>
      <c r="I9" s="141">
        <v>3</v>
      </c>
      <c r="J9" s="143"/>
    </row>
    <row r="10" spans="1:10" ht="15" customHeight="1" x14ac:dyDescent="0.25">
      <c r="A10" s="140" t="s">
        <v>149</v>
      </c>
      <c r="B10" s="141"/>
      <c r="C10" s="141"/>
      <c r="D10" s="141">
        <v>1</v>
      </c>
      <c r="E10" s="141">
        <v>3</v>
      </c>
      <c r="F10" s="142">
        <v>3</v>
      </c>
      <c r="G10" s="142"/>
      <c r="H10" s="141"/>
      <c r="I10" s="141">
        <v>1</v>
      </c>
      <c r="J10" s="143">
        <v>1</v>
      </c>
    </row>
    <row r="11" spans="1:10" ht="15" customHeight="1" x14ac:dyDescent="0.25">
      <c r="A11" s="140" t="s">
        <v>222</v>
      </c>
      <c r="B11" s="141"/>
      <c r="C11" s="141"/>
      <c r="D11" s="141"/>
      <c r="E11" s="141">
        <v>2</v>
      </c>
      <c r="F11" s="142">
        <v>1</v>
      </c>
      <c r="G11" s="142"/>
      <c r="H11" s="141"/>
      <c r="I11" s="141"/>
      <c r="J11" s="143"/>
    </row>
    <row r="12" spans="1:10" ht="15" customHeight="1" x14ac:dyDescent="0.25">
      <c r="A12" s="140" t="s">
        <v>50</v>
      </c>
      <c r="B12" s="141">
        <v>2</v>
      </c>
      <c r="C12" s="141"/>
      <c r="D12" s="141"/>
      <c r="E12" s="141">
        <v>1</v>
      </c>
      <c r="F12" s="142">
        <v>2</v>
      </c>
      <c r="G12" s="142">
        <v>2</v>
      </c>
      <c r="H12" s="141">
        <v>1</v>
      </c>
      <c r="I12" s="141">
        <v>1</v>
      </c>
      <c r="J12" s="143"/>
    </row>
    <row r="13" spans="1:10" ht="15" customHeight="1" x14ac:dyDescent="0.25">
      <c r="A13" s="140" t="s">
        <v>51</v>
      </c>
      <c r="B13" s="141"/>
      <c r="C13" s="141"/>
      <c r="D13" s="141">
        <v>1</v>
      </c>
      <c r="E13" s="141">
        <v>1</v>
      </c>
      <c r="F13" s="142">
        <v>1</v>
      </c>
      <c r="G13" s="142">
        <v>2</v>
      </c>
      <c r="H13" s="141">
        <v>3</v>
      </c>
      <c r="I13" s="141"/>
      <c r="J13" s="143"/>
    </row>
    <row r="14" spans="1:10" ht="15" customHeight="1" x14ac:dyDescent="0.25">
      <c r="A14" s="140" t="s">
        <v>223</v>
      </c>
      <c r="B14" s="141"/>
      <c r="C14" s="141">
        <v>1</v>
      </c>
      <c r="D14" s="141">
        <v>1</v>
      </c>
      <c r="E14" s="141">
        <v>3</v>
      </c>
      <c r="F14" s="142">
        <v>2</v>
      </c>
      <c r="G14" s="142">
        <v>2</v>
      </c>
      <c r="H14" s="141"/>
      <c r="I14" s="141"/>
      <c r="J14" s="143">
        <v>1</v>
      </c>
    </row>
    <row r="15" spans="1:10" ht="15" customHeight="1" x14ac:dyDescent="0.25">
      <c r="A15" s="140" t="s">
        <v>154</v>
      </c>
      <c r="B15" s="141"/>
      <c r="C15" s="141">
        <v>1</v>
      </c>
      <c r="D15" s="141">
        <v>1</v>
      </c>
      <c r="E15" s="141"/>
      <c r="F15" s="142">
        <v>2</v>
      </c>
      <c r="G15" s="142">
        <v>2</v>
      </c>
      <c r="H15" s="141"/>
      <c r="I15" s="141">
        <v>1</v>
      </c>
      <c r="J15" s="143">
        <v>1</v>
      </c>
    </row>
    <row r="16" spans="1:10" ht="15" customHeight="1" x14ac:dyDescent="0.25">
      <c r="A16" s="140" t="s">
        <v>224</v>
      </c>
      <c r="B16" s="141">
        <v>1</v>
      </c>
      <c r="C16" s="141">
        <v>3</v>
      </c>
      <c r="D16" s="141"/>
      <c r="E16" s="141"/>
      <c r="F16" s="142"/>
      <c r="G16" s="142"/>
      <c r="H16" s="141">
        <v>1</v>
      </c>
      <c r="I16" s="141"/>
      <c r="J16" s="143">
        <v>1</v>
      </c>
    </row>
    <row r="17" spans="1:12" ht="15" customHeight="1" x14ac:dyDescent="0.25">
      <c r="A17" s="140" t="s">
        <v>55</v>
      </c>
      <c r="B17" s="141">
        <v>1</v>
      </c>
      <c r="C17" s="141">
        <v>1</v>
      </c>
      <c r="D17" s="141"/>
      <c r="E17" s="141">
        <v>3</v>
      </c>
      <c r="F17" s="142"/>
      <c r="G17" s="142"/>
      <c r="H17" s="141"/>
      <c r="I17" s="141"/>
      <c r="J17" s="143">
        <v>1</v>
      </c>
    </row>
    <row r="18" spans="1:12" ht="15" customHeight="1" x14ac:dyDescent="0.25">
      <c r="A18" s="140" t="s">
        <v>156</v>
      </c>
      <c r="B18" s="141">
        <v>1</v>
      </c>
      <c r="C18" s="141"/>
      <c r="D18" s="141"/>
      <c r="E18" s="141">
        <v>1</v>
      </c>
      <c r="F18" s="142">
        <v>5</v>
      </c>
      <c r="G18" s="142">
        <v>1</v>
      </c>
      <c r="H18" s="141">
        <v>1</v>
      </c>
      <c r="I18" s="141">
        <v>2</v>
      </c>
      <c r="J18" s="143"/>
    </row>
    <row r="19" spans="1:12" ht="15" customHeight="1" x14ac:dyDescent="0.25">
      <c r="A19" s="140" t="s">
        <v>157</v>
      </c>
      <c r="B19" s="141"/>
      <c r="C19" s="141"/>
      <c r="D19" s="141">
        <v>1</v>
      </c>
      <c r="E19" s="141">
        <v>2</v>
      </c>
      <c r="F19" s="142"/>
      <c r="G19" s="142"/>
      <c r="H19" s="141"/>
      <c r="I19" s="141"/>
      <c r="J19" s="143">
        <v>1</v>
      </c>
    </row>
    <row r="20" spans="1:12" ht="15" customHeight="1" x14ac:dyDescent="0.25">
      <c r="A20" s="140" t="s">
        <v>225</v>
      </c>
      <c r="B20" s="141"/>
      <c r="C20" s="141">
        <v>2</v>
      </c>
      <c r="D20" s="141"/>
      <c r="E20" s="141">
        <v>1</v>
      </c>
      <c r="F20" s="142">
        <v>4</v>
      </c>
      <c r="G20" s="142">
        <v>1</v>
      </c>
      <c r="H20" s="141">
        <v>1</v>
      </c>
      <c r="I20" s="141">
        <v>7</v>
      </c>
      <c r="J20" s="143"/>
    </row>
    <row r="21" spans="1:12" ht="15" customHeight="1" x14ac:dyDescent="0.25">
      <c r="A21" s="140" t="s">
        <v>226</v>
      </c>
      <c r="B21" s="141"/>
      <c r="C21" s="141"/>
      <c r="D21" s="141"/>
      <c r="E21" s="141"/>
      <c r="F21" s="142">
        <v>1</v>
      </c>
      <c r="G21" s="142">
        <v>1</v>
      </c>
      <c r="H21" s="141">
        <v>1</v>
      </c>
      <c r="I21" s="141"/>
      <c r="J21" s="143">
        <v>2</v>
      </c>
    </row>
    <row r="22" spans="1:12" ht="15" customHeight="1" x14ac:dyDescent="0.25">
      <c r="A22" s="140" t="s">
        <v>60</v>
      </c>
      <c r="B22" s="141">
        <v>1</v>
      </c>
      <c r="C22" s="141"/>
      <c r="D22" s="141"/>
      <c r="E22" s="141">
        <v>1</v>
      </c>
      <c r="F22" s="142"/>
      <c r="G22" s="142"/>
      <c r="H22" s="141">
        <v>4</v>
      </c>
      <c r="I22" s="141">
        <v>2</v>
      </c>
      <c r="J22" s="143">
        <v>1</v>
      </c>
    </row>
    <row r="23" spans="1:12" ht="15" customHeight="1" x14ac:dyDescent="0.25">
      <c r="A23" s="140" t="s">
        <v>227</v>
      </c>
      <c r="B23" s="141"/>
      <c r="C23" s="141">
        <v>3</v>
      </c>
      <c r="D23" s="141"/>
      <c r="E23" s="141"/>
      <c r="F23" s="142"/>
      <c r="G23" s="142">
        <v>3</v>
      </c>
      <c r="H23" s="141">
        <v>1</v>
      </c>
      <c r="I23" s="141"/>
      <c r="J23" s="143"/>
    </row>
    <row r="24" spans="1:12" ht="15" customHeight="1" x14ac:dyDescent="0.25">
      <c r="A24" s="140" t="s">
        <v>228</v>
      </c>
      <c r="B24" s="141"/>
      <c r="C24" s="141">
        <v>1</v>
      </c>
      <c r="D24" s="141"/>
      <c r="E24" s="141"/>
      <c r="F24" s="142">
        <v>2</v>
      </c>
      <c r="G24" s="142">
        <v>1</v>
      </c>
      <c r="H24" s="141">
        <v>1</v>
      </c>
      <c r="I24" s="141"/>
      <c r="J24" s="143">
        <v>2</v>
      </c>
    </row>
    <row r="25" spans="1:12" ht="15" customHeight="1" x14ac:dyDescent="0.25">
      <c r="A25" s="140" t="s">
        <v>63</v>
      </c>
      <c r="B25" s="141"/>
      <c r="C25" s="141">
        <v>2</v>
      </c>
      <c r="D25" s="141"/>
      <c r="E25" s="141">
        <v>1</v>
      </c>
      <c r="F25" s="142"/>
      <c r="G25" s="142"/>
      <c r="H25" s="141">
        <v>1</v>
      </c>
      <c r="I25" s="141">
        <v>1</v>
      </c>
      <c r="J25" s="143"/>
      <c r="L25" s="144"/>
    </row>
    <row r="26" spans="1:12" ht="15" customHeight="1" x14ac:dyDescent="0.25">
      <c r="A26" s="140" t="s">
        <v>229</v>
      </c>
      <c r="B26" s="145">
        <v>5</v>
      </c>
      <c r="C26" s="141">
        <v>1</v>
      </c>
      <c r="D26" s="141">
        <v>11</v>
      </c>
      <c r="E26" s="145">
        <v>20</v>
      </c>
      <c r="F26" s="142">
        <v>14</v>
      </c>
      <c r="G26" s="142">
        <v>25</v>
      </c>
      <c r="H26" s="145">
        <v>27</v>
      </c>
      <c r="I26" s="142">
        <v>34</v>
      </c>
      <c r="J26" s="143">
        <v>22</v>
      </c>
    </row>
    <row r="27" spans="1:12" ht="15" customHeight="1" x14ac:dyDescent="0.25">
      <c r="A27" s="140" t="s">
        <v>65</v>
      </c>
      <c r="B27" s="145">
        <v>1</v>
      </c>
      <c r="C27" s="141"/>
      <c r="D27" s="141"/>
      <c r="E27" s="145"/>
      <c r="F27" s="142">
        <v>1</v>
      </c>
      <c r="G27" s="142">
        <v>1</v>
      </c>
      <c r="H27" s="145">
        <v>1</v>
      </c>
      <c r="I27" s="142"/>
      <c r="J27" s="146"/>
    </row>
    <row r="28" spans="1:12" ht="15" customHeight="1" x14ac:dyDescent="0.25">
      <c r="A28" s="140" t="s">
        <v>66</v>
      </c>
      <c r="B28" s="145"/>
      <c r="C28" s="141"/>
      <c r="D28" s="141"/>
      <c r="E28" s="145"/>
      <c r="F28" s="142">
        <v>1</v>
      </c>
      <c r="G28" s="142"/>
      <c r="H28" s="145"/>
      <c r="I28" s="142"/>
      <c r="J28" s="146"/>
    </row>
    <row r="29" spans="1:12" ht="15" customHeight="1" x14ac:dyDescent="0.25">
      <c r="B29" s="144"/>
      <c r="C29" s="147"/>
      <c r="D29" s="147"/>
      <c r="E29" s="148"/>
      <c r="F29" s="149"/>
      <c r="G29" s="149"/>
      <c r="H29" s="148"/>
      <c r="I29" s="149"/>
      <c r="J29" s="144"/>
    </row>
    <row r="30" spans="1:12" ht="15" customHeight="1" x14ac:dyDescent="0.25">
      <c r="B30" s="144"/>
      <c r="C30" s="149"/>
      <c r="D30" s="149"/>
      <c r="E30" s="148"/>
      <c r="F30" s="148"/>
      <c r="G30" s="148"/>
      <c r="H30" s="148"/>
      <c r="I30" s="148"/>
      <c r="J30" s="144"/>
    </row>
    <row r="31" spans="1:12" ht="15" customHeight="1" x14ac:dyDescent="0.25">
      <c r="B31" s="144"/>
      <c r="C31" s="148"/>
      <c r="D31" s="148"/>
      <c r="E31" s="148"/>
      <c r="F31" s="148"/>
      <c r="G31" s="148"/>
      <c r="H31" s="148"/>
      <c r="I31" s="148"/>
      <c r="J31" s="144"/>
    </row>
    <row r="32" spans="1:12" ht="15" customHeight="1" x14ac:dyDescent="0.25"/>
  </sheetData>
  <mergeCells count="5">
    <mergeCell ref="A1:I1"/>
    <mergeCell ref="A2:A3"/>
    <mergeCell ref="B2:D2"/>
    <mergeCell ref="E2:G2"/>
    <mergeCell ref="H2:J2"/>
  </mergeCells>
  <pageMargins left="0.25" right="0.25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35" sqref="A35"/>
    </sheetView>
  </sheetViews>
  <sheetFormatPr defaultRowHeight="14.25" x14ac:dyDescent="0.2"/>
  <cols>
    <col min="1" max="1" width="47.140625" style="100" customWidth="1"/>
    <col min="2" max="16384" width="9.140625" style="100"/>
  </cols>
  <sheetData>
    <row r="1" spans="1:10" ht="15" customHeight="1" x14ac:dyDescent="0.2">
      <c r="A1" s="237" t="s">
        <v>274</v>
      </c>
      <c r="B1" s="237"/>
      <c r="C1" s="237"/>
      <c r="D1" s="237"/>
      <c r="E1" s="237"/>
      <c r="F1" s="237"/>
    </row>
    <row r="2" spans="1:10" ht="14.25" customHeight="1" x14ac:dyDescent="0.2">
      <c r="A2" s="237"/>
      <c r="B2" s="237"/>
      <c r="C2" s="237"/>
      <c r="D2" s="237"/>
      <c r="E2" s="237"/>
      <c r="F2" s="237"/>
    </row>
    <row r="3" spans="1:10" ht="15" customHeight="1" x14ac:dyDescent="0.2">
      <c r="A3" s="237"/>
      <c r="B3" s="237"/>
      <c r="C3" s="237"/>
      <c r="D3" s="237"/>
      <c r="E3" s="237"/>
      <c r="F3" s="237"/>
    </row>
    <row r="4" spans="1:10" s="153" customFormat="1" x14ac:dyDescent="0.2">
      <c r="A4" s="150"/>
      <c r="B4" s="151">
        <v>2012</v>
      </c>
      <c r="C4" s="151">
        <v>2013</v>
      </c>
      <c r="D4" s="151">
        <v>2014</v>
      </c>
      <c r="E4" s="151">
        <v>2015</v>
      </c>
      <c r="F4" s="151">
        <v>2016</v>
      </c>
      <c r="G4" s="152">
        <v>2017</v>
      </c>
    </row>
    <row r="5" spans="1:10" s="153" customFormat="1" ht="15" customHeight="1" x14ac:dyDescent="0.2">
      <c r="A5" s="150" t="s">
        <v>275</v>
      </c>
      <c r="B5" s="154">
        <v>155</v>
      </c>
      <c r="C5" s="154">
        <v>133</v>
      </c>
      <c r="D5" s="154">
        <v>179</v>
      </c>
      <c r="E5" s="154">
        <v>238</v>
      </c>
      <c r="F5" s="154">
        <v>169</v>
      </c>
      <c r="G5" s="152">
        <v>166</v>
      </c>
    </row>
    <row r="6" spans="1:10" s="153" customFormat="1" ht="15" customHeight="1" x14ac:dyDescent="0.2">
      <c r="A6" s="150" t="s">
        <v>276</v>
      </c>
      <c r="B6" s="154">
        <v>125</v>
      </c>
      <c r="C6" s="154">
        <v>86</v>
      </c>
      <c r="D6" s="154">
        <v>152</v>
      </c>
      <c r="E6" s="154">
        <v>196</v>
      </c>
      <c r="F6" s="154">
        <v>139</v>
      </c>
      <c r="G6" s="152">
        <v>158</v>
      </c>
    </row>
    <row r="7" spans="1:10" s="153" customFormat="1" ht="15" customHeight="1" x14ac:dyDescent="0.2">
      <c r="A7" s="150" t="s">
        <v>277</v>
      </c>
      <c r="B7" s="155"/>
      <c r="C7" s="155"/>
      <c r="D7" s="156"/>
      <c r="E7" s="156">
        <v>20</v>
      </c>
      <c r="F7" s="156">
        <v>17</v>
      </c>
      <c r="G7" s="152">
        <v>10</v>
      </c>
    </row>
    <row r="8" spans="1:10" s="153" customFormat="1" ht="15" customHeight="1" x14ac:dyDescent="0.2">
      <c r="A8" s="150" t="s">
        <v>278</v>
      </c>
      <c r="B8" s="154"/>
      <c r="C8" s="154"/>
      <c r="D8" s="154">
        <v>59</v>
      </c>
      <c r="E8" s="154">
        <v>70</v>
      </c>
      <c r="F8" s="154">
        <v>60</v>
      </c>
      <c r="G8" s="152">
        <v>70</v>
      </c>
    </row>
    <row r="9" spans="1:10" s="153" customFormat="1" ht="15" customHeight="1" x14ac:dyDescent="0.2">
      <c r="A9" s="150" t="s">
        <v>279</v>
      </c>
      <c r="B9" s="154">
        <v>5</v>
      </c>
      <c r="C9" s="154">
        <v>1</v>
      </c>
      <c r="D9" s="154">
        <v>1</v>
      </c>
      <c r="E9" s="154">
        <v>2</v>
      </c>
      <c r="F9" s="154"/>
      <c r="G9" s="152">
        <v>2</v>
      </c>
    </row>
    <row r="10" spans="1:10" s="153" customFormat="1" ht="15" customHeight="1" x14ac:dyDescent="0.2">
      <c r="A10" s="150" t="s">
        <v>280</v>
      </c>
      <c r="B10" s="155"/>
      <c r="C10" s="155"/>
      <c r="D10" s="156">
        <v>5</v>
      </c>
      <c r="E10" s="156">
        <v>8</v>
      </c>
      <c r="F10" s="156">
        <v>1</v>
      </c>
      <c r="G10" s="152">
        <v>1</v>
      </c>
      <c r="I10" s="157"/>
    </row>
    <row r="11" spans="1:10" s="153" customFormat="1" ht="15" customHeight="1" x14ac:dyDescent="0.2">
      <c r="A11" s="150" t="s">
        <v>281</v>
      </c>
      <c r="B11" s="154">
        <v>38</v>
      </c>
      <c r="C11" s="154">
        <v>47</v>
      </c>
      <c r="D11" s="154">
        <v>52</v>
      </c>
      <c r="E11" s="154">
        <v>60</v>
      </c>
      <c r="F11" s="154">
        <v>58</v>
      </c>
      <c r="G11" s="158">
        <v>61</v>
      </c>
      <c r="H11" s="159"/>
      <c r="I11" s="159"/>
      <c r="J11" s="159"/>
    </row>
    <row r="12" spans="1:10" s="153" customFormat="1" ht="15" customHeight="1" x14ac:dyDescent="0.2">
      <c r="A12" s="150" t="s">
        <v>282</v>
      </c>
      <c r="B12" s="154">
        <v>5</v>
      </c>
      <c r="C12" s="154">
        <v>2</v>
      </c>
      <c r="D12" s="154">
        <v>5</v>
      </c>
      <c r="E12" s="154">
        <v>2</v>
      </c>
      <c r="F12" s="154">
        <v>4</v>
      </c>
      <c r="G12" s="152">
        <v>2</v>
      </c>
    </row>
    <row r="13" spans="1:10" s="153" customFormat="1" ht="15" customHeight="1" x14ac:dyDescent="0.2">
      <c r="A13" s="150" t="s">
        <v>283</v>
      </c>
      <c r="B13" s="154">
        <v>4</v>
      </c>
      <c r="C13" s="154">
        <v>3</v>
      </c>
      <c r="D13" s="154">
        <v>1</v>
      </c>
      <c r="E13" s="154">
        <v>2</v>
      </c>
      <c r="F13" s="154">
        <v>1</v>
      </c>
      <c r="G13" s="152">
        <v>4</v>
      </c>
    </row>
    <row r="14" spans="1:10" s="153" customFormat="1" ht="15" customHeight="1" x14ac:dyDescent="0.2">
      <c r="A14" s="150" t="s">
        <v>284</v>
      </c>
      <c r="B14" s="154">
        <v>2</v>
      </c>
      <c r="C14" s="154"/>
      <c r="D14" s="154">
        <v>8</v>
      </c>
      <c r="E14" s="156">
        <v>9</v>
      </c>
      <c r="F14" s="156">
        <v>5</v>
      </c>
      <c r="G14" s="152">
        <v>8</v>
      </c>
    </row>
    <row r="15" spans="1:10" s="153" customFormat="1" ht="15" customHeight="1" x14ac:dyDescent="0.2">
      <c r="A15" s="150" t="s">
        <v>285</v>
      </c>
      <c r="B15" s="154"/>
      <c r="C15" s="154"/>
      <c r="D15" s="154">
        <v>6</v>
      </c>
      <c r="E15" s="156">
        <v>1</v>
      </c>
      <c r="F15" s="156"/>
      <c r="G15" s="152">
        <v>7</v>
      </c>
    </row>
    <row r="16" spans="1:10" s="153" customFormat="1" ht="15" customHeight="1" x14ac:dyDescent="0.2">
      <c r="A16" s="150" t="s">
        <v>286</v>
      </c>
      <c r="B16" s="155"/>
      <c r="C16" s="160"/>
      <c r="D16" s="156">
        <v>86</v>
      </c>
      <c r="E16" s="156">
        <v>146</v>
      </c>
      <c r="F16" s="156">
        <v>92</v>
      </c>
      <c r="G16" s="152">
        <v>66</v>
      </c>
    </row>
    <row r="17" spans="1:10" s="153" customFormat="1" ht="15" customHeight="1" x14ac:dyDescent="0.2">
      <c r="A17" s="150" t="s">
        <v>287</v>
      </c>
      <c r="B17" s="155"/>
      <c r="C17" s="155"/>
      <c r="D17" s="156">
        <v>8</v>
      </c>
      <c r="E17" s="156">
        <v>5</v>
      </c>
      <c r="F17" s="156">
        <v>3</v>
      </c>
      <c r="G17" s="152">
        <v>3</v>
      </c>
    </row>
    <row r="18" spans="1:10" s="153" customFormat="1" ht="15" customHeight="1" x14ac:dyDescent="0.2">
      <c r="A18" s="150" t="s">
        <v>288</v>
      </c>
      <c r="B18" s="154"/>
      <c r="C18" s="154"/>
      <c r="D18" s="154">
        <v>4</v>
      </c>
      <c r="E18" s="156">
        <v>4</v>
      </c>
      <c r="F18" s="156">
        <v>3</v>
      </c>
      <c r="G18" s="152">
        <v>8</v>
      </c>
    </row>
    <row r="19" spans="1:10" s="153" customFormat="1" ht="15" customHeight="1" x14ac:dyDescent="0.2">
      <c r="A19" s="150" t="s">
        <v>289</v>
      </c>
      <c r="B19" s="161">
        <v>48</v>
      </c>
      <c r="C19" s="161">
        <v>46</v>
      </c>
      <c r="D19" s="154">
        <v>70</v>
      </c>
      <c r="E19" s="156">
        <v>121</v>
      </c>
      <c r="F19" s="156">
        <v>76</v>
      </c>
      <c r="G19" s="152">
        <v>49</v>
      </c>
      <c r="J19" s="159"/>
    </row>
    <row r="20" spans="1:10" s="153" customFormat="1" ht="15" customHeight="1" x14ac:dyDescent="0.2">
      <c r="A20" s="150" t="s">
        <v>290</v>
      </c>
      <c r="B20" s="161">
        <v>20</v>
      </c>
      <c r="C20" s="161">
        <v>16</v>
      </c>
      <c r="D20" s="161">
        <v>34</v>
      </c>
      <c r="E20" s="161">
        <v>70</v>
      </c>
      <c r="F20" s="161">
        <v>22</v>
      </c>
      <c r="G20" s="152">
        <v>26</v>
      </c>
    </row>
    <row r="21" spans="1:10" s="153" customFormat="1" ht="15" customHeight="1" x14ac:dyDescent="0.2">
      <c r="A21" s="150" t="s">
        <v>291</v>
      </c>
      <c r="B21" s="161">
        <v>43</v>
      </c>
      <c r="C21" s="161">
        <v>30</v>
      </c>
      <c r="D21" s="161">
        <v>34</v>
      </c>
      <c r="E21" s="161">
        <v>40</v>
      </c>
      <c r="F21" s="161">
        <v>45</v>
      </c>
      <c r="G21" s="152">
        <v>21</v>
      </c>
    </row>
    <row r="22" spans="1:10" s="153" customFormat="1" ht="15" customHeight="1" x14ac:dyDescent="0.2">
      <c r="A22" s="150" t="s">
        <v>292</v>
      </c>
      <c r="B22" s="155"/>
      <c r="C22" s="155"/>
      <c r="D22" s="156">
        <v>2</v>
      </c>
      <c r="E22" s="156">
        <v>11</v>
      </c>
      <c r="F22" s="156">
        <v>9</v>
      </c>
      <c r="G22" s="152">
        <v>2</v>
      </c>
    </row>
    <row r="23" spans="1:10" s="153" customFormat="1" ht="15" customHeight="1" x14ac:dyDescent="0.2">
      <c r="A23" s="150" t="s">
        <v>293</v>
      </c>
      <c r="B23" s="161">
        <v>15</v>
      </c>
      <c r="C23" s="161">
        <v>6</v>
      </c>
      <c r="D23" s="161">
        <v>9</v>
      </c>
      <c r="E23" s="161">
        <v>4</v>
      </c>
      <c r="F23" s="161">
        <v>2</v>
      </c>
      <c r="G23" s="152">
        <v>3</v>
      </c>
    </row>
    <row r="24" spans="1:10" s="153" customFormat="1" ht="15" customHeight="1" x14ac:dyDescent="0.2">
      <c r="A24" s="150" t="s">
        <v>294</v>
      </c>
      <c r="B24" s="161"/>
      <c r="C24" s="161"/>
      <c r="D24" s="161">
        <v>6</v>
      </c>
      <c r="E24" s="161">
        <v>3</v>
      </c>
      <c r="F24" s="161"/>
      <c r="G24" s="152">
        <v>2</v>
      </c>
    </row>
    <row r="25" spans="1:10" x14ac:dyDescent="0.2">
      <c r="A25" s="162" t="s">
        <v>295</v>
      </c>
      <c r="B25" s="162"/>
      <c r="C25" s="162"/>
      <c r="D25" s="163">
        <v>3</v>
      </c>
      <c r="E25" s="163">
        <v>1</v>
      </c>
      <c r="F25" s="162"/>
      <c r="G25" s="164">
        <v>1</v>
      </c>
    </row>
    <row r="28" spans="1:10" x14ac:dyDescent="0.2">
      <c r="A28" s="165"/>
      <c r="B28" s="165"/>
      <c r="C28" s="165"/>
      <c r="D28" s="165"/>
    </row>
    <row r="29" spans="1:10" x14ac:dyDescent="0.2">
      <c r="A29" s="165"/>
      <c r="B29" s="165"/>
      <c r="C29" s="165"/>
      <c r="D29" s="165"/>
    </row>
    <row r="30" spans="1:10" x14ac:dyDescent="0.2">
      <c r="A30" s="165"/>
      <c r="B30" s="165"/>
      <c r="C30" s="165"/>
      <c r="D30" s="165"/>
    </row>
    <row r="31" spans="1:10" x14ac:dyDescent="0.2">
      <c r="A31" s="165"/>
      <c r="B31" s="165"/>
      <c r="C31" s="165"/>
      <c r="D31" s="165"/>
    </row>
    <row r="32" spans="1:10" x14ac:dyDescent="0.2">
      <c r="A32" s="165"/>
      <c r="B32" s="165"/>
      <c r="C32" s="165"/>
      <c r="D32" s="165"/>
    </row>
    <row r="33" spans="1:4" x14ac:dyDescent="0.2">
      <c r="A33" s="165"/>
      <c r="B33" s="165"/>
      <c r="C33" s="165"/>
      <c r="D33" s="165"/>
    </row>
  </sheetData>
  <mergeCells count="1">
    <mergeCell ref="A1:F3"/>
  </mergeCells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35" sqref="A35"/>
    </sheetView>
  </sheetViews>
  <sheetFormatPr defaultRowHeight="14.25" x14ac:dyDescent="0.2"/>
  <cols>
    <col min="1" max="1" width="48.85546875" style="100" customWidth="1"/>
    <col min="2" max="4" width="15.5703125" style="177" customWidth="1"/>
    <col min="5" max="16384" width="9.140625" style="100"/>
  </cols>
  <sheetData>
    <row r="1" spans="1:13" ht="31.5" customHeight="1" x14ac:dyDescent="0.2">
      <c r="A1" s="230" t="s">
        <v>296</v>
      </c>
      <c r="B1" s="230"/>
      <c r="C1" s="230"/>
      <c r="D1" s="230"/>
    </row>
    <row r="2" spans="1:13" x14ac:dyDescent="0.2">
      <c r="A2" s="166" t="s">
        <v>0</v>
      </c>
      <c r="B2" s="166">
        <v>2014</v>
      </c>
      <c r="C2" s="166">
        <v>2015</v>
      </c>
      <c r="D2" s="166">
        <v>2016</v>
      </c>
      <c r="E2" s="164">
        <v>2017</v>
      </c>
    </row>
    <row r="3" spans="1:13" ht="15" customHeight="1" x14ac:dyDescent="0.2">
      <c r="A3" s="167" t="s">
        <v>297</v>
      </c>
      <c r="B3" s="168">
        <v>173</v>
      </c>
      <c r="C3" s="169">
        <v>205</v>
      </c>
      <c r="D3" s="169">
        <v>155</v>
      </c>
      <c r="E3" s="164">
        <v>165</v>
      </c>
    </row>
    <row r="4" spans="1:13" ht="15" customHeight="1" x14ac:dyDescent="0.2">
      <c r="A4" s="168" t="s">
        <v>298</v>
      </c>
      <c r="B4" s="168">
        <v>48</v>
      </c>
      <c r="C4" s="169">
        <v>70</v>
      </c>
      <c r="D4" s="169">
        <v>58</v>
      </c>
      <c r="E4" s="164">
        <v>63</v>
      </c>
    </row>
    <row r="5" spans="1:13" ht="25.5" customHeight="1" x14ac:dyDescent="0.2">
      <c r="A5" s="238" t="s">
        <v>299</v>
      </c>
      <c r="B5" s="238"/>
      <c r="C5" s="238"/>
      <c r="D5" s="238"/>
      <c r="E5" s="164"/>
    </row>
    <row r="6" spans="1:13" x14ac:dyDescent="0.2">
      <c r="A6" s="170" t="s">
        <v>300</v>
      </c>
      <c r="B6" s="161">
        <v>8</v>
      </c>
      <c r="C6" s="161">
        <v>2</v>
      </c>
      <c r="D6" s="161">
        <v>8</v>
      </c>
      <c r="E6" s="164">
        <v>10</v>
      </c>
      <c r="H6" s="171"/>
      <c r="I6" s="171"/>
    </row>
    <row r="7" spans="1:13" x14ac:dyDescent="0.2">
      <c r="A7" s="170" t="s">
        <v>301</v>
      </c>
      <c r="B7" s="161">
        <v>73</v>
      </c>
      <c r="C7" s="161">
        <v>80</v>
      </c>
      <c r="D7" s="161">
        <v>59</v>
      </c>
      <c r="E7" s="164">
        <v>68</v>
      </c>
      <c r="H7" s="171"/>
      <c r="I7" s="171"/>
      <c r="K7" s="172"/>
      <c r="L7" s="172"/>
    </row>
    <row r="8" spans="1:13" x14ac:dyDescent="0.2">
      <c r="A8" s="173" t="s">
        <v>302</v>
      </c>
      <c r="B8" s="161">
        <v>61</v>
      </c>
      <c r="C8" s="161">
        <v>77</v>
      </c>
      <c r="D8" s="161">
        <v>60</v>
      </c>
      <c r="E8" s="164">
        <v>59</v>
      </c>
      <c r="H8" s="171"/>
      <c r="I8" s="171"/>
      <c r="K8" s="172"/>
      <c r="L8" s="172"/>
    </row>
    <row r="9" spans="1:13" x14ac:dyDescent="0.2">
      <c r="A9" s="173" t="s">
        <v>303</v>
      </c>
      <c r="B9" s="161">
        <v>31</v>
      </c>
      <c r="C9" s="161">
        <v>46</v>
      </c>
      <c r="D9" s="161">
        <v>28</v>
      </c>
      <c r="E9" s="164">
        <v>28</v>
      </c>
      <c r="H9" s="171"/>
      <c r="I9" s="171"/>
      <c r="K9" s="172"/>
      <c r="L9" s="172"/>
    </row>
    <row r="10" spans="1:13" ht="25.5" customHeight="1" x14ac:dyDescent="0.2">
      <c r="A10" s="238" t="s">
        <v>304</v>
      </c>
      <c r="B10" s="238"/>
      <c r="C10" s="238"/>
      <c r="D10" s="238"/>
      <c r="E10" s="164"/>
      <c r="K10" s="172"/>
      <c r="L10" s="172"/>
    </row>
    <row r="11" spans="1:13" x14ac:dyDescent="0.2">
      <c r="A11" s="173" t="s">
        <v>305</v>
      </c>
      <c r="B11" s="161">
        <v>25</v>
      </c>
      <c r="C11" s="161">
        <v>24</v>
      </c>
      <c r="D11" s="161">
        <v>26</v>
      </c>
      <c r="E11" s="164">
        <v>16</v>
      </c>
      <c r="K11" s="174"/>
      <c r="L11" s="175"/>
      <c r="M11" s="175"/>
    </row>
    <row r="12" spans="1:13" x14ac:dyDescent="0.2">
      <c r="A12" s="173" t="s">
        <v>306</v>
      </c>
      <c r="B12" s="161">
        <v>2</v>
      </c>
      <c r="C12" s="161">
        <v>8</v>
      </c>
      <c r="D12" s="161">
        <v>2</v>
      </c>
      <c r="E12" s="164">
        <v>1</v>
      </c>
      <c r="K12" s="174"/>
      <c r="L12" s="175"/>
      <c r="M12" s="175"/>
    </row>
    <row r="13" spans="1:13" x14ac:dyDescent="0.2">
      <c r="A13" s="173" t="s">
        <v>307</v>
      </c>
      <c r="B13" s="161">
        <v>5</v>
      </c>
      <c r="C13" s="161">
        <v>4</v>
      </c>
      <c r="D13" s="161">
        <v>3</v>
      </c>
      <c r="E13" s="164">
        <v>1</v>
      </c>
      <c r="K13" s="174"/>
      <c r="L13" s="175"/>
      <c r="M13" s="175"/>
    </row>
    <row r="14" spans="1:13" x14ac:dyDescent="0.2">
      <c r="A14" s="173" t="s">
        <v>308</v>
      </c>
      <c r="B14" s="161">
        <v>24</v>
      </c>
      <c r="C14" s="161">
        <v>45</v>
      </c>
      <c r="D14" s="161">
        <v>34</v>
      </c>
      <c r="E14" s="164">
        <v>29</v>
      </c>
      <c r="K14" s="174"/>
      <c r="L14" s="175"/>
      <c r="M14" s="175"/>
    </row>
    <row r="15" spans="1:13" x14ac:dyDescent="0.2">
      <c r="A15" s="173" t="s">
        <v>309</v>
      </c>
      <c r="B15" s="161">
        <v>66</v>
      </c>
      <c r="C15" s="161">
        <v>86</v>
      </c>
      <c r="D15" s="161">
        <v>48</v>
      </c>
      <c r="E15" s="164">
        <v>55</v>
      </c>
      <c r="K15" s="174"/>
      <c r="L15" s="175"/>
      <c r="M15" s="175"/>
    </row>
    <row r="16" spans="1:13" x14ac:dyDescent="0.2">
      <c r="A16" s="173" t="s">
        <v>310</v>
      </c>
      <c r="B16" s="161">
        <v>11</v>
      </c>
      <c r="C16" s="161">
        <v>6</v>
      </c>
      <c r="D16" s="161">
        <v>9</v>
      </c>
      <c r="E16" s="164">
        <v>8</v>
      </c>
      <c r="K16" s="174"/>
      <c r="L16" s="175"/>
      <c r="M16" s="175"/>
    </row>
    <row r="17" spans="1:13" x14ac:dyDescent="0.2">
      <c r="A17" s="173" t="s">
        <v>311</v>
      </c>
      <c r="B17" s="169"/>
      <c r="C17" s="169"/>
      <c r="D17" s="169"/>
      <c r="E17" s="164"/>
      <c r="K17" s="174"/>
      <c r="L17" s="175"/>
      <c r="M17" s="175"/>
    </row>
    <row r="18" spans="1:13" x14ac:dyDescent="0.2">
      <c r="A18" s="173" t="s">
        <v>312</v>
      </c>
      <c r="B18" s="161">
        <v>40</v>
      </c>
      <c r="C18" s="161">
        <v>32</v>
      </c>
      <c r="D18" s="161">
        <v>33</v>
      </c>
      <c r="E18" s="164">
        <v>55</v>
      </c>
      <c r="K18" s="174"/>
      <c r="L18" s="175"/>
      <c r="M18" s="175"/>
    </row>
    <row r="19" spans="1:13" x14ac:dyDescent="0.2">
      <c r="A19" s="173" t="s">
        <v>313</v>
      </c>
      <c r="B19" s="161"/>
      <c r="C19" s="161"/>
      <c r="D19" s="161"/>
      <c r="E19" s="164"/>
      <c r="K19" s="175"/>
      <c r="L19" s="175"/>
      <c r="M19" s="175"/>
    </row>
    <row r="20" spans="1:13" ht="22.5" customHeight="1" x14ac:dyDescent="0.2">
      <c r="A20" s="239" t="s">
        <v>314</v>
      </c>
      <c r="B20" s="239"/>
      <c r="C20" s="239"/>
      <c r="D20" s="239"/>
      <c r="E20" s="164"/>
    </row>
    <row r="21" spans="1:13" x14ac:dyDescent="0.2">
      <c r="A21" s="176" t="s">
        <v>315</v>
      </c>
      <c r="B21" s="161">
        <v>2</v>
      </c>
      <c r="C21" s="169">
        <v>8</v>
      </c>
      <c r="D21" s="169">
        <v>2</v>
      </c>
      <c r="E21" s="164">
        <v>9</v>
      </c>
      <c r="I21" s="175"/>
      <c r="J21" s="175"/>
    </row>
    <row r="22" spans="1:13" x14ac:dyDescent="0.2">
      <c r="A22" s="176" t="s">
        <v>316</v>
      </c>
      <c r="B22" s="161">
        <v>59</v>
      </c>
      <c r="C22" s="169">
        <v>55</v>
      </c>
      <c r="D22" s="169">
        <v>62</v>
      </c>
      <c r="E22" s="164">
        <v>63</v>
      </c>
      <c r="I22" s="174"/>
      <c r="J22" s="175"/>
    </row>
  </sheetData>
  <mergeCells count="4">
    <mergeCell ref="A1:D1"/>
    <mergeCell ref="A5:D5"/>
    <mergeCell ref="A10:D10"/>
    <mergeCell ref="A20:D20"/>
  </mergeCells>
  <pageMargins left="0.25" right="0.25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35" sqref="A35"/>
    </sheetView>
  </sheetViews>
  <sheetFormatPr defaultRowHeight="15" x14ac:dyDescent="0.25"/>
  <cols>
    <col min="1" max="1" width="52" customWidth="1"/>
    <col min="2" max="4" width="14" customWidth="1"/>
  </cols>
  <sheetData>
    <row r="1" spans="1:12" s="100" customFormat="1" ht="31.5" customHeight="1" x14ac:dyDescent="0.2">
      <c r="A1" s="230" t="s">
        <v>317</v>
      </c>
      <c r="B1" s="230"/>
      <c r="C1" s="230"/>
      <c r="D1" s="230"/>
    </row>
    <row r="2" spans="1:12" s="100" customFormat="1" ht="14.25" x14ac:dyDescent="0.2">
      <c r="A2" s="166" t="s">
        <v>0</v>
      </c>
      <c r="B2" s="166">
        <v>2014</v>
      </c>
      <c r="C2" s="166">
        <v>2015</v>
      </c>
      <c r="D2" s="166">
        <v>2016</v>
      </c>
      <c r="E2" s="164">
        <v>2017</v>
      </c>
    </row>
    <row r="3" spans="1:12" s="100" customFormat="1" ht="14.25" customHeight="1" x14ac:dyDescent="0.2">
      <c r="A3" s="168" t="s">
        <v>318</v>
      </c>
      <c r="B3" s="168">
        <v>152</v>
      </c>
      <c r="C3" s="169">
        <v>196</v>
      </c>
      <c r="D3" s="169">
        <v>139</v>
      </c>
      <c r="E3" s="164">
        <v>158</v>
      </c>
    </row>
    <row r="4" spans="1:12" s="100" customFormat="1" ht="14.25" customHeight="1" x14ac:dyDescent="0.2">
      <c r="A4" s="176" t="s">
        <v>112</v>
      </c>
      <c r="B4" s="168"/>
      <c r="C4" s="169"/>
      <c r="D4" s="169"/>
      <c r="E4" s="164"/>
    </row>
    <row r="5" spans="1:12" s="100" customFormat="1" ht="14.25" x14ac:dyDescent="0.2">
      <c r="A5" s="176" t="s">
        <v>319</v>
      </c>
      <c r="B5" s="178"/>
      <c r="C5" s="169">
        <v>20</v>
      </c>
      <c r="D5" s="169">
        <v>17</v>
      </c>
      <c r="E5" s="164">
        <v>10</v>
      </c>
    </row>
    <row r="6" spans="1:12" s="100" customFormat="1" ht="25.5" customHeight="1" x14ac:dyDescent="0.2">
      <c r="A6" s="238" t="s">
        <v>320</v>
      </c>
      <c r="B6" s="238"/>
      <c r="C6" s="238"/>
      <c r="D6" s="238"/>
      <c r="E6" s="164"/>
    </row>
    <row r="7" spans="1:12" s="100" customFormat="1" ht="14.25" x14ac:dyDescent="0.2">
      <c r="A7" s="170" t="s">
        <v>321</v>
      </c>
      <c r="B7" s="161">
        <v>4</v>
      </c>
      <c r="C7" s="161">
        <v>3</v>
      </c>
      <c r="D7" s="161">
        <v>1</v>
      </c>
      <c r="E7" s="164">
        <v>9</v>
      </c>
      <c r="K7" s="171"/>
      <c r="L7" s="171"/>
    </row>
    <row r="8" spans="1:12" s="100" customFormat="1" ht="14.25" x14ac:dyDescent="0.2">
      <c r="A8" s="170" t="s">
        <v>322</v>
      </c>
      <c r="B8" s="161">
        <v>76</v>
      </c>
      <c r="C8" s="161">
        <v>114</v>
      </c>
      <c r="D8" s="161">
        <v>74</v>
      </c>
      <c r="E8" s="164">
        <v>74</v>
      </c>
      <c r="K8" s="171"/>
      <c r="L8" s="171"/>
    </row>
    <row r="9" spans="1:12" s="100" customFormat="1" ht="14.25" x14ac:dyDescent="0.2">
      <c r="A9" s="173" t="s">
        <v>323</v>
      </c>
      <c r="B9" s="161">
        <v>64</v>
      </c>
      <c r="C9" s="161">
        <v>73</v>
      </c>
      <c r="D9" s="161">
        <v>57</v>
      </c>
      <c r="E9" s="164">
        <v>65</v>
      </c>
      <c r="J9" s="171"/>
      <c r="K9" s="171"/>
      <c r="L9" s="171"/>
    </row>
    <row r="10" spans="1:12" s="100" customFormat="1" ht="14.25" x14ac:dyDescent="0.2">
      <c r="A10" s="173" t="s">
        <v>303</v>
      </c>
      <c r="B10" s="161">
        <v>8</v>
      </c>
      <c r="C10" s="161">
        <v>6</v>
      </c>
      <c r="D10" s="161">
        <v>7</v>
      </c>
      <c r="E10" s="164">
        <v>10</v>
      </c>
      <c r="J10" s="171"/>
      <c r="K10" s="171"/>
      <c r="L10" s="171"/>
    </row>
    <row r="11" spans="1:12" s="100" customFormat="1" ht="25.5" customHeight="1" x14ac:dyDescent="0.2">
      <c r="A11" s="238" t="s">
        <v>324</v>
      </c>
      <c r="B11" s="238"/>
      <c r="C11" s="238"/>
      <c r="D11" s="238"/>
      <c r="E11" s="164"/>
      <c r="J11" s="171"/>
      <c r="K11" s="133"/>
      <c r="L11" s="133"/>
    </row>
    <row r="12" spans="1:12" s="100" customFormat="1" ht="14.25" x14ac:dyDescent="0.2">
      <c r="A12" s="173" t="s">
        <v>305</v>
      </c>
      <c r="B12" s="168">
        <v>10</v>
      </c>
      <c r="C12" s="168">
        <v>4</v>
      </c>
      <c r="D12" s="168">
        <v>6</v>
      </c>
      <c r="E12" s="164">
        <v>8</v>
      </c>
      <c r="G12" s="174"/>
      <c r="H12" s="175"/>
      <c r="I12" s="175"/>
      <c r="J12" s="171"/>
      <c r="K12" s="133"/>
      <c r="L12" s="133"/>
    </row>
    <row r="13" spans="1:12" s="100" customFormat="1" ht="14.25" x14ac:dyDescent="0.2">
      <c r="A13" s="173" t="s">
        <v>306</v>
      </c>
      <c r="B13" s="168">
        <v>3</v>
      </c>
      <c r="C13" s="168">
        <v>3</v>
      </c>
      <c r="D13" s="168">
        <v>1</v>
      </c>
      <c r="E13" s="164">
        <v>3</v>
      </c>
      <c r="G13" s="174"/>
      <c r="H13" s="175"/>
      <c r="I13" s="175"/>
      <c r="K13" s="133"/>
      <c r="L13" s="133"/>
    </row>
    <row r="14" spans="1:12" s="100" customFormat="1" ht="14.25" x14ac:dyDescent="0.2">
      <c r="A14" s="173" t="s">
        <v>307</v>
      </c>
      <c r="B14" s="168">
        <v>1</v>
      </c>
      <c r="C14" s="168">
        <v>2</v>
      </c>
      <c r="D14" s="168">
        <v>1</v>
      </c>
      <c r="E14" s="164">
        <v>2</v>
      </c>
      <c r="G14" s="174"/>
      <c r="H14" s="175"/>
      <c r="I14" s="175"/>
      <c r="K14" s="133"/>
      <c r="L14" s="133"/>
    </row>
    <row r="15" spans="1:12" s="100" customFormat="1" ht="14.25" x14ac:dyDescent="0.2">
      <c r="A15" s="173" t="s">
        <v>308</v>
      </c>
      <c r="B15" s="168">
        <v>17</v>
      </c>
      <c r="C15" s="168">
        <v>24</v>
      </c>
      <c r="D15" s="168">
        <v>18</v>
      </c>
      <c r="E15" s="164">
        <v>12</v>
      </c>
      <c r="G15" s="174"/>
      <c r="H15" s="175"/>
      <c r="I15" s="175"/>
      <c r="K15" s="133"/>
      <c r="L15" s="133"/>
    </row>
    <row r="16" spans="1:12" s="100" customFormat="1" ht="14.25" x14ac:dyDescent="0.2">
      <c r="A16" s="173" t="s">
        <v>309</v>
      </c>
      <c r="B16" s="168">
        <v>45</v>
      </c>
      <c r="C16" s="168">
        <v>86</v>
      </c>
      <c r="D16" s="168">
        <v>24</v>
      </c>
      <c r="E16" s="164">
        <v>55</v>
      </c>
      <c r="G16" s="174"/>
      <c r="H16" s="175"/>
      <c r="I16" s="175"/>
      <c r="K16" s="133"/>
      <c r="L16" s="133"/>
    </row>
    <row r="17" spans="1:12" s="100" customFormat="1" ht="14.25" x14ac:dyDescent="0.2">
      <c r="A17" s="173" t="s">
        <v>310</v>
      </c>
      <c r="B17" s="168">
        <v>13</v>
      </c>
      <c r="C17" s="168">
        <v>12</v>
      </c>
      <c r="D17" s="168">
        <v>4</v>
      </c>
      <c r="E17" s="164">
        <v>10</v>
      </c>
      <c r="G17" s="174"/>
      <c r="H17" s="175"/>
      <c r="I17" s="175"/>
      <c r="K17" s="133"/>
      <c r="L17" s="133"/>
    </row>
    <row r="18" spans="1:12" s="100" customFormat="1" ht="14.25" x14ac:dyDescent="0.2">
      <c r="A18" s="173" t="s">
        <v>325</v>
      </c>
      <c r="B18" s="168"/>
      <c r="C18" s="168">
        <v>2</v>
      </c>
      <c r="D18" s="168">
        <v>5</v>
      </c>
      <c r="E18" s="164">
        <v>1</v>
      </c>
      <c r="G18" s="174"/>
      <c r="H18" s="175"/>
      <c r="I18" s="175"/>
      <c r="K18" s="133"/>
      <c r="L18" s="133"/>
    </row>
    <row r="19" spans="1:12" s="100" customFormat="1" ht="14.25" x14ac:dyDescent="0.2">
      <c r="A19" s="173" t="s">
        <v>312</v>
      </c>
      <c r="B19" s="168">
        <v>63</v>
      </c>
      <c r="C19" s="168">
        <v>63</v>
      </c>
      <c r="D19" s="168">
        <v>79</v>
      </c>
      <c r="E19" s="164">
        <v>67</v>
      </c>
      <c r="G19" s="174"/>
      <c r="H19" s="175"/>
      <c r="I19" s="175"/>
      <c r="K19" s="133"/>
      <c r="L19" s="133"/>
    </row>
    <row r="20" spans="1:12" s="100" customFormat="1" ht="14.25" x14ac:dyDescent="0.2">
      <c r="A20" s="173" t="s">
        <v>326</v>
      </c>
      <c r="B20" s="168"/>
      <c r="C20" s="168"/>
      <c r="D20" s="168">
        <v>1</v>
      </c>
      <c r="E20" s="164"/>
      <c r="G20" s="175"/>
      <c r="H20" s="175"/>
      <c r="I20" s="175"/>
    </row>
    <row r="21" spans="1:12" s="100" customFormat="1" ht="25.5" customHeight="1" x14ac:dyDescent="0.2">
      <c r="A21" s="238" t="s">
        <v>327</v>
      </c>
      <c r="B21" s="238"/>
      <c r="C21" s="238"/>
      <c r="D21" s="238"/>
      <c r="E21" s="164"/>
    </row>
    <row r="22" spans="1:12" s="100" customFormat="1" ht="14.25" x14ac:dyDescent="0.2">
      <c r="A22" s="173" t="s">
        <v>328</v>
      </c>
      <c r="B22" s="168">
        <v>17</v>
      </c>
      <c r="C22" s="168">
        <v>14</v>
      </c>
      <c r="D22" s="168">
        <v>14</v>
      </c>
      <c r="E22" s="164">
        <v>23</v>
      </c>
      <c r="G22" s="174"/>
      <c r="H22" s="174"/>
      <c r="I22" s="175"/>
    </row>
    <row r="23" spans="1:12" s="100" customFormat="1" ht="14.25" x14ac:dyDescent="0.2">
      <c r="A23" s="173" t="s">
        <v>329</v>
      </c>
      <c r="B23" s="168">
        <v>13</v>
      </c>
      <c r="C23" s="168">
        <v>11</v>
      </c>
      <c r="D23" s="168">
        <v>1</v>
      </c>
      <c r="E23" s="164">
        <v>5</v>
      </c>
      <c r="G23" s="174"/>
      <c r="H23" s="174"/>
      <c r="I23" s="175"/>
    </row>
    <row r="24" spans="1:12" s="100" customFormat="1" ht="14.25" x14ac:dyDescent="0.2">
      <c r="A24" s="173" t="s">
        <v>330</v>
      </c>
      <c r="B24" s="168">
        <v>33</v>
      </c>
      <c r="C24" s="168">
        <v>42</v>
      </c>
      <c r="D24" s="168">
        <v>36</v>
      </c>
      <c r="E24" s="164">
        <v>50</v>
      </c>
      <c r="G24" s="174"/>
      <c r="H24" s="174"/>
      <c r="I24" s="175"/>
    </row>
    <row r="25" spans="1:12" s="100" customFormat="1" ht="14.25" x14ac:dyDescent="0.2">
      <c r="A25" s="173" t="s">
        <v>331</v>
      </c>
      <c r="B25" s="168">
        <v>56</v>
      </c>
      <c r="C25" s="168">
        <v>50</v>
      </c>
      <c r="D25" s="168">
        <v>35</v>
      </c>
      <c r="E25" s="164">
        <v>30</v>
      </c>
      <c r="G25" s="174"/>
      <c r="H25" s="174"/>
      <c r="I25" s="175"/>
    </row>
    <row r="26" spans="1:12" s="100" customFormat="1" ht="14.25" x14ac:dyDescent="0.2">
      <c r="A26" s="173" t="s">
        <v>332</v>
      </c>
      <c r="B26" s="168">
        <v>22</v>
      </c>
      <c r="C26" s="168">
        <v>57</v>
      </c>
      <c r="D26" s="168">
        <v>34</v>
      </c>
      <c r="E26" s="164">
        <v>42</v>
      </c>
      <c r="G26" s="174"/>
      <c r="H26" s="174"/>
      <c r="I26" s="175"/>
    </row>
    <row r="27" spans="1:12" s="100" customFormat="1" ht="14.25" x14ac:dyDescent="0.2">
      <c r="A27" s="173" t="s">
        <v>333</v>
      </c>
      <c r="B27" s="168">
        <v>11</v>
      </c>
      <c r="C27" s="168">
        <v>22</v>
      </c>
      <c r="D27" s="168">
        <v>19</v>
      </c>
      <c r="E27" s="164">
        <v>8</v>
      </c>
      <c r="G27" s="174"/>
      <c r="H27" s="174"/>
      <c r="I27" s="175"/>
    </row>
    <row r="28" spans="1:12" s="100" customFormat="1" ht="14.25" x14ac:dyDescent="0.2">
      <c r="B28" s="177"/>
      <c r="C28" s="177"/>
      <c r="D28" s="177"/>
    </row>
    <row r="29" spans="1:12" s="100" customFormat="1" ht="14.25" x14ac:dyDescent="0.2">
      <c r="B29" s="177"/>
      <c r="C29" s="177"/>
      <c r="D29" s="177"/>
    </row>
    <row r="30" spans="1:12" s="100" customFormat="1" ht="14.25" x14ac:dyDescent="0.2">
      <c r="B30" s="177"/>
      <c r="C30" s="177"/>
      <c r="D30" s="177"/>
    </row>
    <row r="31" spans="1:12" s="100" customFormat="1" ht="14.25" x14ac:dyDescent="0.2">
      <c r="B31" s="177"/>
      <c r="C31" s="177"/>
      <c r="D31" s="177"/>
    </row>
    <row r="32" spans="1:12" s="100" customFormat="1" ht="14.25" x14ac:dyDescent="0.2">
      <c r="B32" s="177"/>
      <c r="C32" s="177"/>
      <c r="D32" s="177"/>
    </row>
  </sheetData>
  <mergeCells count="4">
    <mergeCell ref="A1:D1"/>
    <mergeCell ref="A6:D6"/>
    <mergeCell ref="A11:D11"/>
    <mergeCell ref="A21:D2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V23" sqref="V23"/>
    </sheetView>
  </sheetViews>
  <sheetFormatPr defaultRowHeight="15" x14ac:dyDescent="0.2"/>
  <cols>
    <col min="1" max="1" width="27.28515625" style="1" customWidth="1"/>
    <col min="2" max="4" width="14.140625" style="1" customWidth="1"/>
    <col min="5" max="5" width="14.140625" style="395" customWidth="1"/>
    <col min="6" max="6" width="14.140625" style="1" hidden="1" customWidth="1"/>
    <col min="7" max="7" width="0" style="1" hidden="1" customWidth="1"/>
    <col min="8" max="16384" width="9.140625" style="1"/>
  </cols>
  <sheetData>
    <row r="1" spans="1:7" ht="28.5" customHeight="1" x14ac:dyDescent="0.2">
      <c r="A1" s="187" t="s">
        <v>116</v>
      </c>
      <c r="B1" s="187"/>
      <c r="C1" s="187"/>
      <c r="D1" s="187"/>
      <c r="E1" s="187"/>
      <c r="F1" s="187"/>
    </row>
    <row r="2" spans="1:7" x14ac:dyDescent="0.2">
      <c r="A2" s="8" t="s">
        <v>42</v>
      </c>
      <c r="B2" s="7">
        <v>2014</v>
      </c>
      <c r="C2" s="7">
        <v>2015</v>
      </c>
      <c r="D2" s="20">
        <v>2016</v>
      </c>
      <c r="E2" s="394">
        <v>2017</v>
      </c>
      <c r="F2" s="5">
        <v>2017</v>
      </c>
    </row>
    <row r="3" spans="1:7" x14ac:dyDescent="0.2">
      <c r="A3" s="12" t="s">
        <v>68</v>
      </c>
      <c r="B3" s="19">
        <v>1706602</v>
      </c>
      <c r="C3" s="13">
        <v>1275146.6000000001</v>
      </c>
      <c r="D3" s="13">
        <v>19673789.300000001</v>
      </c>
      <c r="E3" s="19">
        <f>F3/G3</f>
        <v>3150209.2446800005</v>
      </c>
      <c r="F3" s="13">
        <f>SUM(F4:F28)</f>
        <v>3150209244.6800003</v>
      </c>
      <c r="G3" s="1">
        <v>1000</v>
      </c>
    </row>
    <row r="4" spans="1:7" x14ac:dyDescent="0.2">
      <c r="A4" s="3" t="s">
        <v>43</v>
      </c>
      <c r="B4" s="6">
        <v>6915.4</v>
      </c>
      <c r="C4" s="6">
        <v>10536.4</v>
      </c>
      <c r="D4" s="6">
        <v>346572.79999999999</v>
      </c>
      <c r="E4" s="17">
        <f t="shared" ref="E4:E28" si="0">F4/G4</f>
        <v>8170.7341099999994</v>
      </c>
      <c r="F4" s="6">
        <v>8170734.1099999994</v>
      </c>
      <c r="G4" s="1">
        <v>1000</v>
      </c>
    </row>
    <row r="5" spans="1:7" x14ac:dyDescent="0.2">
      <c r="A5" s="3" t="s">
        <v>44</v>
      </c>
      <c r="B5" s="6">
        <v>847.5</v>
      </c>
      <c r="C5" s="17">
        <v>2832.7</v>
      </c>
      <c r="D5" s="17">
        <v>346122.9</v>
      </c>
      <c r="E5" s="17">
        <f t="shared" si="0"/>
        <v>1388.759</v>
      </c>
      <c r="F5" s="17">
        <v>1388759</v>
      </c>
      <c r="G5" s="1">
        <v>1000</v>
      </c>
    </row>
    <row r="6" spans="1:7" x14ac:dyDescent="0.2">
      <c r="A6" s="3" t="s">
        <v>45</v>
      </c>
      <c r="B6" s="6">
        <v>2050.3000000000002</v>
      </c>
      <c r="C6" s="6">
        <v>6809.1</v>
      </c>
      <c r="D6" s="6">
        <v>422250.7</v>
      </c>
      <c r="E6" s="17">
        <f t="shared" si="0"/>
        <v>3205.05</v>
      </c>
      <c r="F6" s="6">
        <v>3205050</v>
      </c>
      <c r="G6" s="1">
        <v>1000</v>
      </c>
    </row>
    <row r="7" spans="1:7" x14ac:dyDescent="0.2">
      <c r="A7" s="3" t="s">
        <v>46</v>
      </c>
      <c r="B7" s="6">
        <v>2950.1</v>
      </c>
      <c r="C7" s="6">
        <v>5530.1</v>
      </c>
      <c r="D7" s="17">
        <v>419800.3</v>
      </c>
      <c r="E7" s="17">
        <f t="shared" si="0"/>
        <v>7347.12</v>
      </c>
      <c r="F7" s="17">
        <v>7347120</v>
      </c>
      <c r="G7" s="1">
        <v>1000</v>
      </c>
    </row>
    <row r="8" spans="1:7" x14ac:dyDescent="0.2">
      <c r="A8" s="3" t="s">
        <v>47</v>
      </c>
      <c r="B8" s="6">
        <v>1914.7</v>
      </c>
      <c r="C8" s="6">
        <v>6053.3</v>
      </c>
      <c r="D8" s="6">
        <v>592255.9</v>
      </c>
      <c r="E8" s="17">
        <f t="shared" si="0"/>
        <v>190227.55061999999</v>
      </c>
      <c r="F8" s="6">
        <v>190227550.62</v>
      </c>
      <c r="G8" s="1">
        <v>1000</v>
      </c>
    </row>
    <row r="9" spans="1:7" x14ac:dyDescent="0.2">
      <c r="A9" s="3" t="s">
        <v>48</v>
      </c>
      <c r="B9" s="6">
        <v>6899.5</v>
      </c>
      <c r="C9" s="6">
        <v>4449.8999999999996</v>
      </c>
      <c r="D9" s="6">
        <v>532536.5</v>
      </c>
      <c r="E9" s="17">
        <f t="shared" si="0"/>
        <v>168261.0925</v>
      </c>
      <c r="F9" s="6">
        <v>168261092.5</v>
      </c>
      <c r="G9" s="1">
        <v>1000</v>
      </c>
    </row>
    <row r="10" spans="1:7" x14ac:dyDescent="0.2">
      <c r="A10" s="3" t="s">
        <v>49</v>
      </c>
      <c r="B10" s="6">
        <v>3477.4</v>
      </c>
      <c r="C10" s="6">
        <v>5802.6</v>
      </c>
      <c r="D10" s="6">
        <v>387173.2</v>
      </c>
      <c r="E10" s="17">
        <f t="shared" si="0"/>
        <v>12540.61</v>
      </c>
      <c r="F10" s="6">
        <v>12540610</v>
      </c>
      <c r="G10" s="1">
        <v>1000</v>
      </c>
    </row>
    <row r="11" spans="1:7" x14ac:dyDescent="0.2">
      <c r="A11" s="3" t="s">
        <v>50</v>
      </c>
      <c r="B11" s="6">
        <v>1577.6</v>
      </c>
      <c r="C11" s="6">
        <v>4552.8999999999996</v>
      </c>
      <c r="D11" s="6">
        <v>390857.7</v>
      </c>
      <c r="E11" s="17">
        <f t="shared" si="0"/>
        <v>17488.64</v>
      </c>
      <c r="F11" s="6">
        <v>17488640</v>
      </c>
      <c r="G11" s="1">
        <v>1000</v>
      </c>
    </row>
    <row r="12" spans="1:7" x14ac:dyDescent="0.2">
      <c r="A12" s="3" t="s">
        <v>51</v>
      </c>
      <c r="B12" s="6">
        <v>5177.6000000000004</v>
      </c>
      <c r="C12" s="6">
        <v>4248.5</v>
      </c>
      <c r="D12" s="17">
        <v>442431</v>
      </c>
      <c r="E12" s="17">
        <f t="shared" si="0"/>
        <v>8470.8486699999994</v>
      </c>
      <c r="F12" s="17">
        <v>8470848.6699999999</v>
      </c>
      <c r="G12" s="1">
        <v>1000</v>
      </c>
    </row>
    <row r="13" spans="1:7" x14ac:dyDescent="0.2">
      <c r="A13" s="3" t="s">
        <v>52</v>
      </c>
      <c r="B13" s="17">
        <v>9725.5</v>
      </c>
      <c r="C13" s="17">
        <v>20261</v>
      </c>
      <c r="D13" s="17">
        <v>645274.30000000005</v>
      </c>
      <c r="E13" s="17">
        <f t="shared" si="0"/>
        <v>362517.23448000004</v>
      </c>
      <c r="F13" s="17">
        <v>362517234.48000002</v>
      </c>
      <c r="G13" s="1">
        <v>1000</v>
      </c>
    </row>
    <row r="14" spans="1:7" x14ac:dyDescent="0.2">
      <c r="A14" s="3" t="s">
        <v>53</v>
      </c>
      <c r="B14" s="6">
        <v>1831.3</v>
      </c>
      <c r="C14" s="6">
        <v>2863.1</v>
      </c>
      <c r="D14" s="6">
        <v>508261.7</v>
      </c>
      <c r="E14" s="17">
        <f t="shared" si="0"/>
        <v>24468.115550000002</v>
      </c>
      <c r="F14" s="6">
        <v>24468115.550000001</v>
      </c>
      <c r="G14" s="1">
        <v>1000</v>
      </c>
    </row>
    <row r="15" spans="1:7" x14ac:dyDescent="0.2">
      <c r="A15" s="3" t="s">
        <v>54</v>
      </c>
      <c r="B15" s="17">
        <v>2390.3000000000002</v>
      </c>
      <c r="C15" s="17">
        <v>6682.3</v>
      </c>
      <c r="D15" s="6">
        <v>383826.5</v>
      </c>
      <c r="E15" s="17">
        <f t="shared" si="0"/>
        <v>26069.046999999999</v>
      </c>
      <c r="F15" s="6">
        <v>26069047</v>
      </c>
      <c r="G15" s="1">
        <v>1000</v>
      </c>
    </row>
    <row r="16" spans="1:7" x14ac:dyDescent="0.2">
      <c r="A16" s="3" t="s">
        <v>55</v>
      </c>
      <c r="B16" s="6">
        <v>11562.9</v>
      </c>
      <c r="C16" s="6">
        <v>10426.5</v>
      </c>
      <c r="D16" s="6">
        <v>378574.9</v>
      </c>
      <c r="E16" s="17">
        <f t="shared" si="0"/>
        <v>8770.4054399999986</v>
      </c>
      <c r="F16" s="6">
        <v>8770405.4399999995</v>
      </c>
      <c r="G16" s="1">
        <v>1000</v>
      </c>
    </row>
    <row r="17" spans="1:7" x14ac:dyDescent="0.2">
      <c r="A17" s="3" t="s">
        <v>56</v>
      </c>
      <c r="B17" s="6">
        <v>7797.3</v>
      </c>
      <c r="C17" s="17">
        <v>6641.4</v>
      </c>
      <c r="D17" s="6">
        <v>378628.1</v>
      </c>
      <c r="E17" s="17">
        <f t="shared" si="0"/>
        <v>5725.4581200000002</v>
      </c>
      <c r="F17" s="6">
        <v>5725458.1200000001</v>
      </c>
      <c r="G17" s="1">
        <v>1000</v>
      </c>
    </row>
    <row r="18" spans="1:7" x14ac:dyDescent="0.2">
      <c r="A18" s="3" t="s">
        <v>57</v>
      </c>
      <c r="B18" s="6">
        <v>10421.1</v>
      </c>
      <c r="C18" s="17">
        <v>5279</v>
      </c>
      <c r="D18" s="6">
        <v>357939.3</v>
      </c>
      <c r="E18" s="17">
        <f t="shared" si="0"/>
        <v>9932.1314700000003</v>
      </c>
      <c r="F18" s="6">
        <v>9932131.4700000007</v>
      </c>
      <c r="G18" s="1">
        <v>1000</v>
      </c>
    </row>
    <row r="19" spans="1:7" x14ac:dyDescent="0.2">
      <c r="A19" s="3" t="s">
        <v>58</v>
      </c>
      <c r="B19" s="6">
        <v>3382.6</v>
      </c>
      <c r="C19" s="6">
        <v>6196.3</v>
      </c>
      <c r="D19" s="6">
        <v>452852.8</v>
      </c>
      <c r="E19" s="17">
        <f t="shared" si="0"/>
        <v>3814.59</v>
      </c>
      <c r="F19" s="6">
        <v>3814590</v>
      </c>
      <c r="G19" s="1">
        <v>1000</v>
      </c>
    </row>
    <row r="20" spans="1:7" x14ac:dyDescent="0.2">
      <c r="A20" s="3" t="s">
        <v>59</v>
      </c>
      <c r="B20" s="6">
        <v>7658.2</v>
      </c>
      <c r="C20" s="6">
        <v>12339.8</v>
      </c>
      <c r="D20" s="6">
        <v>356466.3</v>
      </c>
      <c r="E20" s="17">
        <f t="shared" si="0"/>
        <v>176112.44863999999</v>
      </c>
      <c r="F20" s="6">
        <v>176112448.63999999</v>
      </c>
      <c r="G20" s="1">
        <v>1000</v>
      </c>
    </row>
    <row r="21" spans="1:7" x14ac:dyDescent="0.2">
      <c r="A21" s="3" t="s">
        <v>60</v>
      </c>
      <c r="B21" s="17">
        <v>357.2</v>
      </c>
      <c r="C21" s="6">
        <v>2108.6</v>
      </c>
      <c r="D21" s="6">
        <v>495028.4</v>
      </c>
      <c r="E21" s="17">
        <f t="shared" si="0"/>
        <v>7944.3239999999996</v>
      </c>
      <c r="F21" s="6">
        <v>7944324</v>
      </c>
      <c r="G21" s="1">
        <v>1000</v>
      </c>
    </row>
    <row r="22" spans="1:7" x14ac:dyDescent="0.2">
      <c r="A22" s="3" t="s">
        <v>61</v>
      </c>
      <c r="B22" s="6">
        <v>4112.8</v>
      </c>
      <c r="C22" s="6">
        <v>4720.2</v>
      </c>
      <c r="D22" s="6">
        <v>370021.5</v>
      </c>
      <c r="E22" s="17">
        <f t="shared" si="0"/>
        <v>205864.58600000001</v>
      </c>
      <c r="F22" s="6">
        <v>205864586</v>
      </c>
      <c r="G22" s="1">
        <v>1000</v>
      </c>
    </row>
    <row r="23" spans="1:7" x14ac:dyDescent="0.2">
      <c r="A23" s="3" t="s">
        <v>62</v>
      </c>
      <c r="B23" s="6">
        <v>2257.4</v>
      </c>
      <c r="C23" s="6">
        <v>2599.3000000000002</v>
      </c>
      <c r="D23" s="6">
        <v>317990.90000000002</v>
      </c>
      <c r="E23" s="17">
        <f t="shared" si="0"/>
        <v>5541.2290800000001</v>
      </c>
      <c r="F23" s="6">
        <v>5541229.0800000001</v>
      </c>
      <c r="G23" s="1">
        <v>1000</v>
      </c>
    </row>
    <row r="24" spans="1:7" x14ac:dyDescent="0.2">
      <c r="A24" s="3" t="s">
        <v>63</v>
      </c>
      <c r="B24" s="6">
        <v>7001.4</v>
      </c>
      <c r="C24" s="17">
        <v>9100.9</v>
      </c>
      <c r="D24" s="17">
        <v>331016.09999999998</v>
      </c>
      <c r="E24" s="17">
        <f t="shared" si="0"/>
        <v>8106.33</v>
      </c>
      <c r="F24" s="17">
        <v>8106330</v>
      </c>
      <c r="G24" s="1">
        <v>1000</v>
      </c>
    </row>
    <row r="25" spans="1:7" x14ac:dyDescent="0.2">
      <c r="A25" s="3" t="s">
        <v>64</v>
      </c>
      <c r="B25" s="17">
        <v>80529.100000000006</v>
      </c>
      <c r="C25" s="6">
        <v>118813.8</v>
      </c>
      <c r="D25" s="17">
        <v>4547525.9000000004</v>
      </c>
      <c r="E25" s="17">
        <f t="shared" si="0"/>
        <v>153854.42499999999</v>
      </c>
      <c r="F25" s="17">
        <v>153854425</v>
      </c>
      <c r="G25" s="1">
        <v>1000</v>
      </c>
    </row>
    <row r="26" spans="1:7" x14ac:dyDescent="0.2">
      <c r="A26" s="3" t="s">
        <v>65</v>
      </c>
      <c r="B26" s="6">
        <v>7710.9</v>
      </c>
      <c r="C26" s="17">
        <v>2151.3000000000002</v>
      </c>
      <c r="D26" s="6">
        <v>353856.3</v>
      </c>
      <c r="E26" s="17">
        <f t="shared" si="0"/>
        <v>328337.39500000002</v>
      </c>
      <c r="F26" s="6">
        <v>328337395</v>
      </c>
      <c r="G26" s="1">
        <v>1000</v>
      </c>
    </row>
    <row r="27" spans="1:7" x14ac:dyDescent="0.2">
      <c r="A27" s="3" t="s">
        <v>66</v>
      </c>
      <c r="B27" s="6">
        <v>2032.6</v>
      </c>
      <c r="C27" s="6">
        <v>13429.9</v>
      </c>
      <c r="D27" s="6">
        <v>326775.2</v>
      </c>
      <c r="E27" s="17">
        <f t="shared" si="0"/>
        <v>6156.683</v>
      </c>
      <c r="F27" s="6">
        <v>6156683</v>
      </c>
      <c r="G27" s="1">
        <v>1000</v>
      </c>
    </row>
    <row r="28" spans="1:7" ht="25.5" x14ac:dyDescent="0.2">
      <c r="A28" s="4" t="s">
        <v>67</v>
      </c>
      <c r="B28" s="17">
        <v>1516021.3</v>
      </c>
      <c r="C28" s="17">
        <v>1000717.7</v>
      </c>
      <c r="D28" s="6">
        <v>5589750.0999999996</v>
      </c>
      <c r="E28" s="17">
        <f t="shared" si="0"/>
        <v>1399894.4369999999</v>
      </c>
      <c r="F28" s="6">
        <v>1399894437</v>
      </c>
      <c r="G28" s="1">
        <v>1000</v>
      </c>
    </row>
    <row r="29" spans="1:7" x14ac:dyDescent="0.2">
      <c r="C29" s="1" t="s">
        <v>137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V23" sqref="V23"/>
    </sheetView>
  </sheetViews>
  <sheetFormatPr defaultRowHeight="15" x14ac:dyDescent="0.2"/>
  <cols>
    <col min="1" max="1" width="25.42578125" style="1" customWidth="1"/>
    <col min="2" max="5" width="14.140625" style="1" customWidth="1"/>
    <col min="6" max="16384" width="9.140625" style="1"/>
  </cols>
  <sheetData>
    <row r="1" spans="1:5" ht="28.5" customHeight="1" x14ac:dyDescent="0.2">
      <c r="A1" s="187" t="s">
        <v>117</v>
      </c>
      <c r="B1" s="187"/>
      <c r="C1" s="187"/>
      <c r="D1" s="187"/>
      <c r="E1" s="187"/>
    </row>
    <row r="2" spans="1:5" x14ac:dyDescent="0.2">
      <c r="A2" s="8" t="s">
        <v>42</v>
      </c>
      <c r="B2" s="7">
        <v>2014</v>
      </c>
      <c r="C2" s="7">
        <v>2015</v>
      </c>
      <c r="D2" s="20">
        <v>2016</v>
      </c>
      <c r="E2" s="5">
        <v>2017</v>
      </c>
    </row>
    <row r="3" spans="1:5" x14ac:dyDescent="0.2">
      <c r="A3" s="12" t="s">
        <v>68</v>
      </c>
      <c r="B3" s="13">
        <v>17902576.5</v>
      </c>
      <c r="C3" s="13">
        <v>18261771.300000001</v>
      </c>
      <c r="D3" s="13">
        <v>19678427.100000001</v>
      </c>
      <c r="E3" s="13">
        <v>25112760.199999999</v>
      </c>
    </row>
    <row r="4" spans="1:5" x14ac:dyDescent="0.2">
      <c r="A4" s="3" t="s">
        <v>43</v>
      </c>
      <c r="B4" s="6">
        <v>337506.7</v>
      </c>
      <c r="C4" s="6">
        <v>382808.6</v>
      </c>
      <c r="D4" s="6">
        <v>372117.6</v>
      </c>
      <c r="E4" s="6">
        <v>417987.6</v>
      </c>
    </row>
    <row r="5" spans="1:5" x14ac:dyDescent="0.2">
      <c r="A5" s="3" t="s">
        <v>44</v>
      </c>
      <c r="B5" s="6">
        <v>443583.1</v>
      </c>
      <c r="C5" s="6">
        <v>373437.9</v>
      </c>
      <c r="D5" s="6">
        <v>384177.1</v>
      </c>
      <c r="E5" s="6">
        <v>446669.9</v>
      </c>
    </row>
    <row r="6" spans="1:5" x14ac:dyDescent="0.2">
      <c r="A6" s="3" t="s">
        <v>45</v>
      </c>
      <c r="B6" s="6">
        <v>483413.9</v>
      </c>
      <c r="C6" s="6">
        <v>419055.2</v>
      </c>
      <c r="D6" s="6">
        <v>457910.8</v>
      </c>
      <c r="E6" s="6">
        <v>519103.4</v>
      </c>
    </row>
    <row r="7" spans="1:5" x14ac:dyDescent="0.2">
      <c r="A7" s="3" t="s">
        <v>46</v>
      </c>
      <c r="B7" s="6">
        <v>416231.4</v>
      </c>
      <c r="C7" s="6">
        <v>374161.3</v>
      </c>
      <c r="D7" s="17">
        <v>423421</v>
      </c>
      <c r="E7" s="17">
        <v>668268.30000000005</v>
      </c>
    </row>
    <row r="8" spans="1:5" x14ac:dyDescent="0.2">
      <c r="A8" s="3" t="s">
        <v>47</v>
      </c>
      <c r="B8" s="6">
        <v>575400.5</v>
      </c>
      <c r="C8" s="6">
        <v>511999.8</v>
      </c>
      <c r="D8" s="6">
        <v>662426.69999999995</v>
      </c>
      <c r="E8" s="6">
        <v>711581.6</v>
      </c>
    </row>
    <row r="9" spans="1:5" x14ac:dyDescent="0.2">
      <c r="A9" s="3" t="s">
        <v>48</v>
      </c>
      <c r="B9" s="6">
        <v>574255.69999999995</v>
      </c>
      <c r="C9" s="6">
        <v>519731.7</v>
      </c>
      <c r="D9" s="6">
        <v>604478.6</v>
      </c>
      <c r="E9" s="6">
        <v>611643</v>
      </c>
    </row>
    <row r="10" spans="1:5" x14ac:dyDescent="0.2">
      <c r="A10" s="3" t="s">
        <v>49</v>
      </c>
      <c r="B10" s="17">
        <v>495533</v>
      </c>
      <c r="C10" s="6">
        <v>426335.6</v>
      </c>
      <c r="D10" s="6">
        <v>432271.2</v>
      </c>
      <c r="E10" s="6">
        <v>585664.80000000005</v>
      </c>
    </row>
    <row r="11" spans="1:5" x14ac:dyDescent="0.2">
      <c r="A11" s="3" t="s">
        <v>50</v>
      </c>
      <c r="B11" s="6">
        <v>456223.3</v>
      </c>
      <c r="C11" s="6">
        <v>453592.1</v>
      </c>
      <c r="D11" s="6">
        <v>452667.8</v>
      </c>
      <c r="E11" s="6">
        <v>527685.1</v>
      </c>
    </row>
    <row r="12" spans="1:5" x14ac:dyDescent="0.2">
      <c r="A12" s="3" t="s">
        <v>51</v>
      </c>
      <c r="B12" s="6">
        <v>537660.9</v>
      </c>
      <c r="C12" s="6">
        <v>510219.5</v>
      </c>
      <c r="D12" s="6">
        <v>481737.5</v>
      </c>
      <c r="E12" s="6">
        <v>572238.6</v>
      </c>
    </row>
    <row r="13" spans="1:5" x14ac:dyDescent="0.2">
      <c r="A13" s="3" t="s">
        <v>52</v>
      </c>
      <c r="B13" s="17">
        <v>771433.5</v>
      </c>
      <c r="C13" s="17">
        <v>746903</v>
      </c>
      <c r="D13" s="6">
        <v>700423.7</v>
      </c>
      <c r="E13" s="6">
        <v>808879</v>
      </c>
    </row>
    <row r="14" spans="1:5" x14ac:dyDescent="0.2">
      <c r="A14" s="3" t="s">
        <v>53</v>
      </c>
      <c r="B14" s="17">
        <v>484801</v>
      </c>
      <c r="C14" s="6">
        <v>511501.7</v>
      </c>
      <c r="D14" s="6">
        <v>568730.6</v>
      </c>
      <c r="E14" s="6">
        <v>652717</v>
      </c>
    </row>
    <row r="15" spans="1:5" x14ac:dyDescent="0.2">
      <c r="A15" s="3" t="s">
        <v>54</v>
      </c>
      <c r="B15" s="17">
        <v>443920.9</v>
      </c>
      <c r="C15" s="6">
        <v>409180.4</v>
      </c>
      <c r="D15" s="6">
        <v>413917.5</v>
      </c>
      <c r="E15" s="6">
        <v>445284.2</v>
      </c>
    </row>
    <row r="16" spans="1:5" x14ac:dyDescent="0.2">
      <c r="A16" s="3" t="s">
        <v>55</v>
      </c>
      <c r="B16" s="6">
        <v>467908.3</v>
      </c>
      <c r="C16" s="6">
        <v>508881.2</v>
      </c>
      <c r="D16" s="6">
        <v>437243.6</v>
      </c>
      <c r="E16" s="6">
        <v>480449.5</v>
      </c>
    </row>
    <row r="17" spans="1:5" x14ac:dyDescent="0.2">
      <c r="A17" s="3" t="s">
        <v>56</v>
      </c>
      <c r="B17" s="6">
        <v>441644.1</v>
      </c>
      <c r="C17" s="6">
        <v>446227.1</v>
      </c>
      <c r="D17" s="6">
        <v>450789.7</v>
      </c>
      <c r="E17" s="6">
        <v>504219</v>
      </c>
    </row>
    <row r="18" spans="1:5" x14ac:dyDescent="0.2">
      <c r="A18" s="3" t="s">
        <v>57</v>
      </c>
      <c r="B18" s="6">
        <v>411503.1</v>
      </c>
      <c r="C18" s="6">
        <v>384872.8</v>
      </c>
      <c r="D18" s="6">
        <v>382128.9</v>
      </c>
      <c r="E18" s="6">
        <v>485709.5</v>
      </c>
    </row>
    <row r="19" spans="1:5" x14ac:dyDescent="0.2">
      <c r="A19" s="3" t="s">
        <v>58</v>
      </c>
      <c r="B19" s="6">
        <v>581434.9</v>
      </c>
      <c r="C19" s="6">
        <v>505038.8</v>
      </c>
      <c r="D19" s="6">
        <v>529201.80000000005</v>
      </c>
      <c r="E19" s="6">
        <v>634287.1</v>
      </c>
    </row>
    <row r="20" spans="1:5" x14ac:dyDescent="0.2">
      <c r="A20" s="3" t="s">
        <v>59</v>
      </c>
      <c r="B20" s="6">
        <v>416183.7</v>
      </c>
      <c r="C20" s="6">
        <v>466753.6</v>
      </c>
      <c r="D20" s="6">
        <v>439651.6</v>
      </c>
      <c r="E20" s="6">
        <v>472748.9</v>
      </c>
    </row>
    <row r="21" spans="1:5" x14ac:dyDescent="0.2">
      <c r="A21" s="3" t="s">
        <v>60</v>
      </c>
      <c r="B21" s="17">
        <v>598058.4</v>
      </c>
      <c r="C21" s="6">
        <v>637543.9</v>
      </c>
      <c r="D21" s="17">
        <v>556790.4</v>
      </c>
      <c r="E21" s="17">
        <v>690261.2</v>
      </c>
    </row>
    <row r="22" spans="1:5" x14ac:dyDescent="0.2">
      <c r="A22" s="3" t="s">
        <v>61</v>
      </c>
      <c r="B22" s="6">
        <v>424857.8</v>
      </c>
      <c r="C22" s="6">
        <v>408358.40000000002</v>
      </c>
      <c r="D22" s="6">
        <v>407426.5</v>
      </c>
      <c r="E22" s="6">
        <v>482192</v>
      </c>
    </row>
    <row r="23" spans="1:5" x14ac:dyDescent="0.2">
      <c r="A23" s="3" t="s">
        <v>62</v>
      </c>
      <c r="B23" s="6">
        <v>417968.3</v>
      </c>
      <c r="C23" s="6">
        <v>346606.8</v>
      </c>
      <c r="D23" s="17">
        <v>368330.1</v>
      </c>
      <c r="E23" s="17">
        <v>421608.9</v>
      </c>
    </row>
    <row r="24" spans="1:5" x14ac:dyDescent="0.2">
      <c r="A24" s="3" t="s">
        <v>63</v>
      </c>
      <c r="B24" s="6">
        <v>367964.4</v>
      </c>
      <c r="C24" s="6">
        <v>335199.3</v>
      </c>
      <c r="D24" s="6">
        <v>356689.4</v>
      </c>
      <c r="E24" s="6">
        <v>392629.8</v>
      </c>
    </row>
    <row r="25" spans="1:5" x14ac:dyDescent="0.2">
      <c r="A25" s="3" t="s">
        <v>64</v>
      </c>
      <c r="B25" s="17">
        <v>4234477.2</v>
      </c>
      <c r="C25" s="6">
        <v>4202569.2</v>
      </c>
      <c r="D25" s="6">
        <v>4656372.5</v>
      </c>
      <c r="E25" s="6">
        <v>4934713.3</v>
      </c>
    </row>
    <row r="26" spans="1:5" x14ac:dyDescent="0.2">
      <c r="A26" s="3" t="s">
        <v>65</v>
      </c>
      <c r="B26" s="6">
        <v>382280.1</v>
      </c>
      <c r="C26" s="6">
        <v>357243.2</v>
      </c>
      <c r="D26" s="6">
        <v>390050.6</v>
      </c>
      <c r="E26" s="6">
        <v>491920.5</v>
      </c>
    </row>
    <row r="27" spans="1:5" x14ac:dyDescent="0.2">
      <c r="A27" s="3" t="s">
        <v>66</v>
      </c>
      <c r="B27" s="6">
        <v>449533.9</v>
      </c>
      <c r="C27" s="6">
        <v>407999.5</v>
      </c>
      <c r="D27" s="17">
        <v>348540</v>
      </c>
      <c r="E27" s="17">
        <v>374901.2</v>
      </c>
    </row>
    <row r="28" spans="1:5" ht="25.5" x14ac:dyDescent="0.2">
      <c r="A28" s="4" t="s">
        <v>67</v>
      </c>
      <c r="B28" s="17">
        <v>2688798.3</v>
      </c>
      <c r="C28" s="6">
        <v>3615550.7</v>
      </c>
      <c r="D28" s="17">
        <v>4400931.9000000004</v>
      </c>
      <c r="E28" s="17">
        <v>7779396.7999999998</v>
      </c>
    </row>
    <row r="30" spans="1:5" x14ac:dyDescent="0.2">
      <c r="D30" s="2"/>
      <c r="E30" s="2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V23" sqref="V23"/>
    </sheetView>
  </sheetViews>
  <sheetFormatPr defaultRowHeight="15" x14ac:dyDescent="0.2"/>
  <cols>
    <col min="1" max="1" width="25.42578125" style="1" customWidth="1"/>
    <col min="2" max="5" width="14.140625" style="1" customWidth="1"/>
    <col min="6" max="16384" width="9.140625" style="1"/>
  </cols>
  <sheetData>
    <row r="1" spans="1:5" ht="28.5" customHeight="1" x14ac:dyDescent="0.2">
      <c r="A1" s="187" t="s">
        <v>118</v>
      </c>
      <c r="B1" s="187"/>
      <c r="C1" s="187"/>
      <c r="D1" s="187"/>
      <c r="E1" s="187"/>
    </row>
    <row r="2" spans="1:5" x14ac:dyDescent="0.2">
      <c r="A2" s="8" t="s">
        <v>42</v>
      </c>
      <c r="B2" s="7">
        <v>2014</v>
      </c>
      <c r="C2" s="7">
        <v>2015</v>
      </c>
      <c r="D2" s="20">
        <v>2016</v>
      </c>
      <c r="E2" s="5">
        <v>2017</v>
      </c>
    </row>
    <row r="3" spans="1:5" x14ac:dyDescent="0.2">
      <c r="A3" s="12" t="s">
        <v>68</v>
      </c>
      <c r="B3" s="19">
        <v>2379478</v>
      </c>
      <c r="C3" s="13">
        <v>2100955.5</v>
      </c>
      <c r="D3" s="19">
        <v>2523455</v>
      </c>
      <c r="E3" s="19">
        <v>3933492.6</v>
      </c>
    </row>
    <row r="4" spans="1:5" x14ac:dyDescent="0.2">
      <c r="A4" s="3" t="s">
        <v>43</v>
      </c>
      <c r="B4" s="6">
        <v>23910.7</v>
      </c>
      <c r="C4" s="6">
        <v>27764.1</v>
      </c>
      <c r="D4" s="6">
        <v>26099.1</v>
      </c>
      <c r="E4" s="6">
        <v>28464.400000000001</v>
      </c>
    </row>
    <row r="5" spans="1:5" x14ac:dyDescent="0.2">
      <c r="A5" s="3" t="s">
        <v>44</v>
      </c>
      <c r="B5" s="6">
        <v>19293.2</v>
      </c>
      <c r="C5" s="6">
        <v>13415.4</v>
      </c>
      <c r="D5" s="6">
        <v>30475.7</v>
      </c>
      <c r="E5" s="6">
        <v>22999.5</v>
      </c>
    </row>
    <row r="6" spans="1:5" x14ac:dyDescent="0.2">
      <c r="A6" s="3" t="s">
        <v>45</v>
      </c>
      <c r="B6" s="6">
        <v>30102.3</v>
      </c>
      <c r="C6" s="6">
        <v>27338.3</v>
      </c>
      <c r="D6" s="6">
        <v>38130.699999999997</v>
      </c>
      <c r="E6" s="6">
        <v>31403.5</v>
      </c>
    </row>
    <row r="7" spans="1:5" x14ac:dyDescent="0.2">
      <c r="A7" s="3" t="s">
        <v>46</v>
      </c>
      <c r="B7" s="6">
        <v>36549.4</v>
      </c>
      <c r="C7" s="6">
        <v>17007.8</v>
      </c>
      <c r="D7" s="6">
        <v>30667.9</v>
      </c>
      <c r="E7" s="6">
        <v>37688.6</v>
      </c>
    </row>
    <row r="8" spans="1:5" x14ac:dyDescent="0.2">
      <c r="A8" s="3" t="s">
        <v>47</v>
      </c>
      <c r="B8" s="6">
        <v>33353.1</v>
      </c>
      <c r="C8" s="6">
        <v>36655.800000000003</v>
      </c>
      <c r="D8" s="6">
        <v>38916.1</v>
      </c>
      <c r="E8" s="6">
        <v>231420.79999999999</v>
      </c>
    </row>
    <row r="9" spans="1:5" x14ac:dyDescent="0.2">
      <c r="A9" s="3" t="s">
        <v>48</v>
      </c>
      <c r="B9" s="17">
        <v>42093</v>
      </c>
      <c r="C9" s="6">
        <v>27427.3</v>
      </c>
      <c r="D9" s="17">
        <v>36460</v>
      </c>
      <c r="E9" s="17">
        <v>225035.5</v>
      </c>
    </row>
    <row r="10" spans="1:5" x14ac:dyDescent="0.2">
      <c r="A10" s="3" t="s">
        <v>49</v>
      </c>
      <c r="B10" s="6">
        <v>35584.400000000001</v>
      </c>
      <c r="C10" s="6">
        <v>45910.9</v>
      </c>
      <c r="D10" s="6">
        <v>44059.1</v>
      </c>
      <c r="E10" s="6">
        <v>71536.800000000003</v>
      </c>
    </row>
    <row r="11" spans="1:5" x14ac:dyDescent="0.2">
      <c r="A11" s="3" t="s">
        <v>50</v>
      </c>
      <c r="B11" s="6">
        <v>37532.300000000003</v>
      </c>
      <c r="C11" s="6">
        <v>32825.300000000003</v>
      </c>
      <c r="D11" s="6">
        <v>31452.5</v>
      </c>
      <c r="E11" s="6">
        <v>49660.1</v>
      </c>
    </row>
    <row r="12" spans="1:5" x14ac:dyDescent="0.2">
      <c r="A12" s="3" t="s">
        <v>51</v>
      </c>
      <c r="B12" s="6">
        <v>33480.1</v>
      </c>
      <c r="C12" s="6">
        <v>26592.9</v>
      </c>
      <c r="D12" s="6">
        <v>38522.300000000003</v>
      </c>
      <c r="E12" s="6">
        <v>41809.4</v>
      </c>
    </row>
    <row r="13" spans="1:5" x14ac:dyDescent="0.2">
      <c r="A13" s="3" t="s">
        <v>52</v>
      </c>
      <c r="B13" s="6">
        <v>96150.1</v>
      </c>
      <c r="C13" s="6">
        <v>124800.5</v>
      </c>
      <c r="D13" s="6">
        <v>82827.7</v>
      </c>
      <c r="E13" s="6">
        <v>448178.8</v>
      </c>
    </row>
    <row r="14" spans="1:5" x14ac:dyDescent="0.2">
      <c r="A14" s="3" t="s">
        <v>53</v>
      </c>
      <c r="B14" s="6">
        <v>24821.7</v>
      </c>
      <c r="C14" s="6">
        <v>28171.3</v>
      </c>
      <c r="D14" s="6">
        <v>45163.3</v>
      </c>
      <c r="E14" s="6">
        <v>60166.2</v>
      </c>
    </row>
    <row r="15" spans="1:5" x14ac:dyDescent="0.2">
      <c r="A15" s="3" t="s">
        <v>54</v>
      </c>
      <c r="B15" s="6">
        <v>22400.5</v>
      </c>
      <c r="C15" s="6">
        <v>15741.4</v>
      </c>
      <c r="D15" s="6">
        <v>35093.300000000003</v>
      </c>
      <c r="E15" s="6">
        <v>49855.8</v>
      </c>
    </row>
    <row r="16" spans="1:5" x14ac:dyDescent="0.2">
      <c r="A16" s="3" t="s">
        <v>55</v>
      </c>
      <c r="B16" s="6">
        <v>40043.4</v>
      </c>
      <c r="C16" s="6">
        <v>35556.800000000003</v>
      </c>
      <c r="D16" s="6">
        <v>32632.6</v>
      </c>
      <c r="E16" s="6">
        <v>40689.5</v>
      </c>
    </row>
    <row r="17" spans="1:5" x14ac:dyDescent="0.2">
      <c r="A17" s="3" t="s">
        <v>56</v>
      </c>
      <c r="B17" s="6">
        <v>32445.3</v>
      </c>
      <c r="C17" s="6">
        <v>34363.1</v>
      </c>
      <c r="D17" s="6">
        <v>42449.599999999999</v>
      </c>
      <c r="E17" s="6">
        <v>34008</v>
      </c>
    </row>
    <row r="18" spans="1:5" x14ac:dyDescent="0.2">
      <c r="A18" s="3" t="s">
        <v>57</v>
      </c>
      <c r="B18" s="6">
        <v>38206.9</v>
      </c>
      <c r="C18" s="6">
        <v>22535.8</v>
      </c>
      <c r="D18" s="6">
        <v>35464.199999999997</v>
      </c>
      <c r="E18" s="6">
        <v>38527.9</v>
      </c>
    </row>
    <row r="19" spans="1:5" x14ac:dyDescent="0.2">
      <c r="A19" s="3" t="s">
        <v>58</v>
      </c>
      <c r="B19" s="6">
        <v>44901.2</v>
      </c>
      <c r="C19" s="17">
        <v>36795</v>
      </c>
      <c r="D19" s="6">
        <v>31708.2</v>
      </c>
      <c r="E19" s="6">
        <v>47147.7</v>
      </c>
    </row>
    <row r="20" spans="1:5" x14ac:dyDescent="0.2">
      <c r="A20" s="3" t="s">
        <v>59</v>
      </c>
      <c r="B20" s="6">
        <v>22834.6</v>
      </c>
      <c r="C20" s="6">
        <v>29446.400000000001</v>
      </c>
      <c r="D20" s="6">
        <v>28128.9</v>
      </c>
      <c r="E20" s="6">
        <v>198988.6</v>
      </c>
    </row>
    <row r="21" spans="1:5" x14ac:dyDescent="0.2">
      <c r="A21" s="3" t="s">
        <v>60</v>
      </c>
      <c r="B21" s="17">
        <v>63659</v>
      </c>
      <c r="C21" s="6">
        <v>76197.2</v>
      </c>
      <c r="D21" s="17">
        <v>117577.8</v>
      </c>
      <c r="E21" s="17">
        <v>128632.6</v>
      </c>
    </row>
    <row r="22" spans="1:5" x14ac:dyDescent="0.2">
      <c r="A22" s="3" t="s">
        <v>61</v>
      </c>
      <c r="B22" s="6">
        <v>28396.3</v>
      </c>
      <c r="C22" s="6">
        <v>25098.5</v>
      </c>
      <c r="D22" s="6">
        <v>35418.199999999997</v>
      </c>
      <c r="E22" s="6">
        <v>234849.6</v>
      </c>
    </row>
    <row r="23" spans="1:5" x14ac:dyDescent="0.2">
      <c r="A23" s="3" t="s">
        <v>62</v>
      </c>
      <c r="B23" s="6">
        <v>29742.9</v>
      </c>
      <c r="C23" s="6">
        <v>40834.800000000003</v>
      </c>
      <c r="D23" s="17">
        <v>37407.199999999997</v>
      </c>
      <c r="E23" s="17">
        <v>35777.4</v>
      </c>
    </row>
    <row r="24" spans="1:5" x14ac:dyDescent="0.2">
      <c r="A24" s="3" t="s">
        <v>63</v>
      </c>
      <c r="B24" s="6">
        <v>52478.8</v>
      </c>
      <c r="C24" s="6">
        <v>42993.8</v>
      </c>
      <c r="D24" s="6">
        <v>41996.800000000003</v>
      </c>
      <c r="E24" s="6">
        <v>47128</v>
      </c>
    </row>
    <row r="25" spans="1:5" x14ac:dyDescent="0.2">
      <c r="A25" s="3" t="s">
        <v>64</v>
      </c>
      <c r="B25" s="17">
        <v>108561</v>
      </c>
      <c r="C25" s="6">
        <v>106596.7</v>
      </c>
      <c r="D25" s="6">
        <v>81599.3</v>
      </c>
      <c r="E25" s="6">
        <v>153751.1</v>
      </c>
    </row>
    <row r="26" spans="1:5" x14ac:dyDescent="0.2">
      <c r="A26" s="3" t="s">
        <v>65</v>
      </c>
      <c r="B26" s="6">
        <v>25766.3</v>
      </c>
      <c r="C26" s="6">
        <v>15893.8</v>
      </c>
      <c r="D26" s="17">
        <v>34217</v>
      </c>
      <c r="E26" s="17">
        <v>357771</v>
      </c>
    </row>
    <row r="27" spans="1:5" x14ac:dyDescent="0.2">
      <c r="A27" s="3" t="s">
        <v>66</v>
      </c>
      <c r="B27" s="6">
        <v>23264.400000000001</v>
      </c>
      <c r="C27" s="6">
        <v>31283.7</v>
      </c>
      <c r="D27" s="6">
        <v>23853.4</v>
      </c>
      <c r="E27" s="6">
        <v>27856.6</v>
      </c>
    </row>
    <row r="28" spans="1:5" x14ac:dyDescent="0.2">
      <c r="A28" s="4" t="s">
        <v>94</v>
      </c>
      <c r="B28" s="6">
        <v>1433907.1</v>
      </c>
      <c r="C28" s="6">
        <v>1179708.8999999999</v>
      </c>
      <c r="D28" s="6">
        <v>1503134.1</v>
      </c>
      <c r="E28" s="6">
        <v>1290145.2</v>
      </c>
    </row>
    <row r="30" spans="1:5" x14ac:dyDescent="0.2">
      <c r="D30" s="2"/>
      <c r="E30" s="2"/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" sqref="D5"/>
    </sheetView>
  </sheetViews>
  <sheetFormatPr defaultRowHeight="15.75" x14ac:dyDescent="0.25"/>
  <cols>
    <col min="1" max="1" width="22.28515625" style="21" customWidth="1"/>
    <col min="2" max="3" width="9" style="21" customWidth="1"/>
    <col min="4" max="4" width="9" style="21" bestFit="1" customWidth="1"/>
    <col min="5" max="5" width="8.85546875" style="21" customWidth="1"/>
    <col min="6" max="7" width="8.7109375" style="21" customWidth="1"/>
    <col min="8" max="18" width="9.140625" style="21"/>
    <col min="19" max="19" width="22.28515625" style="21" customWidth="1"/>
    <col min="20" max="20" width="18.7109375" style="21" customWidth="1"/>
    <col min="21" max="16384" width="9.140625" style="21"/>
  </cols>
  <sheetData>
    <row r="1" spans="1:20" ht="28.5" customHeight="1" x14ac:dyDescent="0.25">
      <c r="A1" s="189" t="s">
        <v>119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20" ht="15" customHeight="1" x14ac:dyDescent="0.25">
      <c r="A2" s="184" t="s">
        <v>42</v>
      </c>
      <c r="B2" s="190" t="s">
        <v>97</v>
      </c>
      <c r="C2" s="191"/>
      <c r="D2" s="190" t="s">
        <v>98</v>
      </c>
      <c r="E2" s="191"/>
      <c r="F2" s="188" t="s">
        <v>112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20" ht="38.25" x14ac:dyDescent="0.25">
      <c r="A3" s="185"/>
      <c r="B3" s="35">
        <v>2016</v>
      </c>
      <c r="C3" s="35">
        <v>2017</v>
      </c>
      <c r="D3" s="36">
        <v>2016</v>
      </c>
      <c r="E3" s="36">
        <v>2017</v>
      </c>
      <c r="F3" s="37" t="s">
        <v>99</v>
      </c>
      <c r="G3" s="37" t="s">
        <v>100</v>
      </c>
      <c r="H3" s="37" t="s">
        <v>101</v>
      </c>
      <c r="I3" s="37" t="s">
        <v>102</v>
      </c>
      <c r="J3" s="37" t="s">
        <v>103</v>
      </c>
      <c r="K3" s="37" t="s">
        <v>104</v>
      </c>
      <c r="L3" s="37" t="s">
        <v>105</v>
      </c>
      <c r="M3" s="38" t="s">
        <v>106</v>
      </c>
      <c r="N3" s="37" t="s">
        <v>107</v>
      </c>
      <c r="O3" s="37" t="s">
        <v>108</v>
      </c>
      <c r="P3" s="38" t="s">
        <v>109</v>
      </c>
      <c r="Q3" s="37" t="s">
        <v>110</v>
      </c>
      <c r="R3" s="39" t="s">
        <v>111</v>
      </c>
    </row>
    <row r="4" spans="1:20" x14ac:dyDescent="0.25">
      <c r="A4" s="24" t="s">
        <v>68</v>
      </c>
      <c r="B4" s="40">
        <v>183571.8</v>
      </c>
      <c r="C4" s="40"/>
      <c r="D4" s="41">
        <v>898824.3</v>
      </c>
      <c r="E4" s="41"/>
      <c r="F4" s="41"/>
      <c r="G4" s="41"/>
      <c r="H4" s="41"/>
      <c r="I4" s="42"/>
      <c r="J4" s="41"/>
      <c r="K4" s="41"/>
      <c r="L4" s="41"/>
      <c r="M4" s="42"/>
      <c r="N4" s="41"/>
      <c r="O4" s="41"/>
      <c r="P4" s="41"/>
      <c r="Q4" s="41"/>
      <c r="R4" s="41"/>
    </row>
    <row r="5" spans="1:20" x14ac:dyDescent="0.25">
      <c r="A5" s="27" t="s">
        <v>43</v>
      </c>
      <c r="B5" s="43">
        <v>5849.1</v>
      </c>
      <c r="C5" s="43"/>
      <c r="D5" s="44">
        <v>22214.2</v>
      </c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  <c r="P5" s="44"/>
      <c r="Q5" s="44"/>
      <c r="R5" s="44"/>
      <c r="S5" s="46"/>
      <c r="T5" s="47"/>
    </row>
    <row r="6" spans="1:20" x14ac:dyDescent="0.25">
      <c r="A6" s="27" t="s">
        <v>44</v>
      </c>
      <c r="B6" s="43"/>
      <c r="C6" s="43"/>
      <c r="D6" s="44">
        <v>27349.8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4"/>
      <c r="S6" s="46"/>
      <c r="T6" s="47"/>
    </row>
    <row r="7" spans="1:20" x14ac:dyDescent="0.25">
      <c r="A7" s="27" t="s">
        <v>45</v>
      </c>
      <c r="B7" s="43">
        <v>1605.8</v>
      </c>
      <c r="C7" s="43"/>
      <c r="D7" s="45">
        <v>9163</v>
      </c>
      <c r="E7" s="45"/>
      <c r="F7" s="44"/>
      <c r="G7" s="45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6"/>
      <c r="T7" s="47"/>
    </row>
    <row r="8" spans="1:20" x14ac:dyDescent="0.25">
      <c r="A8" s="27" t="s">
        <v>46</v>
      </c>
      <c r="B8" s="43">
        <v>4464.6000000000004</v>
      </c>
      <c r="C8" s="43"/>
      <c r="D8" s="44">
        <v>23669.8</v>
      </c>
      <c r="E8" s="44"/>
      <c r="F8" s="45"/>
      <c r="G8" s="44"/>
      <c r="H8" s="44"/>
      <c r="I8" s="44"/>
      <c r="J8" s="44"/>
      <c r="K8" s="45"/>
      <c r="L8" s="45"/>
      <c r="M8" s="45"/>
      <c r="N8" s="45"/>
      <c r="O8" s="45"/>
      <c r="P8" s="45"/>
      <c r="Q8" s="45"/>
      <c r="R8" s="45"/>
      <c r="S8" s="48"/>
      <c r="T8" s="47"/>
    </row>
    <row r="9" spans="1:20" x14ac:dyDescent="0.25">
      <c r="A9" s="27" t="s">
        <v>47</v>
      </c>
      <c r="B9" s="43">
        <v>8021.6</v>
      </c>
      <c r="C9" s="43"/>
      <c r="D9" s="44">
        <v>23240.9</v>
      </c>
      <c r="E9" s="44"/>
      <c r="F9" s="44"/>
      <c r="G9" s="44"/>
      <c r="H9" s="44"/>
      <c r="I9" s="45"/>
      <c r="J9" s="44"/>
      <c r="K9" s="44"/>
      <c r="L9" s="44"/>
      <c r="M9" s="44"/>
      <c r="N9" s="44"/>
      <c r="O9" s="44"/>
      <c r="P9" s="44"/>
      <c r="Q9" s="44"/>
      <c r="R9" s="44"/>
      <c r="S9" s="48"/>
      <c r="T9" s="47"/>
    </row>
    <row r="10" spans="1:20" x14ac:dyDescent="0.25">
      <c r="A10" s="27" t="s">
        <v>48</v>
      </c>
      <c r="B10" s="43">
        <v>12263.1</v>
      </c>
      <c r="C10" s="43"/>
      <c r="D10" s="45">
        <v>23781.1</v>
      </c>
      <c r="E10" s="45"/>
      <c r="F10" s="44"/>
      <c r="G10" s="45"/>
      <c r="H10" s="44"/>
      <c r="I10" s="45"/>
      <c r="J10" s="44"/>
      <c r="K10" s="44"/>
      <c r="L10" s="44"/>
      <c r="M10" s="44"/>
      <c r="N10" s="45"/>
      <c r="O10" s="44"/>
      <c r="P10" s="44"/>
      <c r="Q10" s="44"/>
      <c r="R10" s="44"/>
      <c r="S10" s="48"/>
      <c r="T10" s="47"/>
    </row>
    <row r="11" spans="1:20" x14ac:dyDescent="0.25">
      <c r="A11" s="27" t="s">
        <v>49</v>
      </c>
      <c r="B11" s="49">
        <v>75.8</v>
      </c>
      <c r="C11" s="49"/>
      <c r="D11" s="44">
        <v>34257.699999999997</v>
      </c>
      <c r="E11" s="44"/>
      <c r="F11" s="45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6"/>
      <c r="T11" s="47"/>
    </row>
    <row r="12" spans="1:20" x14ac:dyDescent="0.25">
      <c r="A12" s="27" t="s">
        <v>50</v>
      </c>
      <c r="B12" s="43"/>
      <c r="C12" s="43"/>
      <c r="D12" s="44">
        <v>42905.3</v>
      </c>
      <c r="E12" s="44"/>
      <c r="F12" s="4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6"/>
      <c r="T12" s="47"/>
    </row>
    <row r="13" spans="1:20" x14ac:dyDescent="0.25">
      <c r="A13" s="27" t="s">
        <v>51</v>
      </c>
      <c r="B13" s="43">
        <v>1134.2</v>
      </c>
      <c r="C13" s="43"/>
      <c r="D13" s="44">
        <v>11100.6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5"/>
      <c r="R13" s="44"/>
      <c r="S13" s="48"/>
      <c r="T13" s="47"/>
    </row>
    <row r="14" spans="1:20" x14ac:dyDescent="0.25">
      <c r="A14" s="27" t="s">
        <v>52</v>
      </c>
      <c r="B14" s="43">
        <v>9.5</v>
      </c>
      <c r="C14" s="43"/>
      <c r="D14" s="45">
        <v>36635.300000000003</v>
      </c>
      <c r="E14" s="45"/>
      <c r="F14" s="45"/>
      <c r="G14" s="44"/>
      <c r="H14" s="44"/>
      <c r="I14" s="44"/>
      <c r="J14" s="44"/>
      <c r="K14" s="44"/>
      <c r="L14" s="44"/>
      <c r="M14" s="45"/>
      <c r="N14" s="44"/>
      <c r="O14" s="44"/>
      <c r="P14" s="44"/>
      <c r="Q14" s="44"/>
      <c r="R14" s="44"/>
      <c r="S14" s="48"/>
      <c r="T14" s="47"/>
    </row>
    <row r="15" spans="1:20" x14ac:dyDescent="0.25">
      <c r="A15" s="27" t="s">
        <v>53</v>
      </c>
      <c r="B15" s="43"/>
      <c r="C15" s="43"/>
      <c r="D15" s="44">
        <v>55843.199999999997</v>
      </c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5"/>
      <c r="Q15" s="44"/>
      <c r="R15" s="44"/>
      <c r="S15" s="48"/>
      <c r="T15" s="47"/>
    </row>
    <row r="16" spans="1:20" x14ac:dyDescent="0.25">
      <c r="A16" s="27" t="s">
        <v>54</v>
      </c>
      <c r="B16" s="43">
        <v>376.1</v>
      </c>
      <c r="C16" s="43"/>
      <c r="D16" s="44">
        <v>13971.4</v>
      </c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5"/>
      <c r="P16" s="45"/>
      <c r="Q16" s="45"/>
      <c r="R16" s="44"/>
      <c r="S16" s="48"/>
      <c r="T16" s="47"/>
    </row>
    <row r="17" spans="1:20" x14ac:dyDescent="0.25">
      <c r="A17" s="27" t="s">
        <v>55</v>
      </c>
      <c r="B17" s="43"/>
      <c r="C17" s="43"/>
      <c r="D17" s="44">
        <v>7437.6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8"/>
      <c r="T17" s="47"/>
    </row>
    <row r="18" spans="1:20" x14ac:dyDescent="0.25">
      <c r="A18" s="27" t="s">
        <v>56</v>
      </c>
      <c r="B18" s="43"/>
      <c r="C18" s="43"/>
      <c r="D18" s="44">
        <v>23302.2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44"/>
      <c r="Q18" s="45"/>
      <c r="R18" s="44"/>
      <c r="S18" s="46"/>
      <c r="T18" s="47"/>
    </row>
    <row r="19" spans="1:20" x14ac:dyDescent="0.25">
      <c r="A19" s="27" t="s">
        <v>57</v>
      </c>
      <c r="B19" s="49">
        <v>20023.400000000001</v>
      </c>
      <c r="C19" s="49"/>
      <c r="D19" s="44">
        <v>27210.5</v>
      </c>
      <c r="E19" s="44"/>
      <c r="F19" s="45"/>
      <c r="G19" s="44"/>
      <c r="H19" s="44"/>
      <c r="I19" s="44"/>
      <c r="J19" s="45"/>
      <c r="K19" s="44"/>
      <c r="L19" s="44"/>
      <c r="M19" s="44"/>
      <c r="N19" s="44"/>
      <c r="O19" s="44"/>
      <c r="P19" s="44"/>
      <c r="Q19" s="45"/>
      <c r="R19" s="44"/>
      <c r="S19" s="48"/>
      <c r="T19" s="47"/>
    </row>
    <row r="20" spans="1:20" x14ac:dyDescent="0.25">
      <c r="A20" s="27" t="s">
        <v>58</v>
      </c>
      <c r="B20" s="43">
        <v>30590.1</v>
      </c>
      <c r="C20" s="43"/>
      <c r="D20" s="44">
        <v>32353.4</v>
      </c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5"/>
      <c r="P20" s="45"/>
      <c r="Q20" s="45"/>
      <c r="R20" s="44"/>
      <c r="S20" s="48"/>
      <c r="T20" s="47"/>
    </row>
    <row r="21" spans="1:20" x14ac:dyDescent="0.25">
      <c r="A21" s="27" t="s">
        <v>59</v>
      </c>
      <c r="B21" s="49">
        <v>27525</v>
      </c>
      <c r="C21" s="49"/>
      <c r="D21" s="44">
        <v>14193.3</v>
      </c>
      <c r="E21" s="44"/>
      <c r="F21" s="45"/>
      <c r="G21" s="44"/>
      <c r="H21" s="44"/>
      <c r="I21" s="45"/>
      <c r="J21" s="44"/>
      <c r="K21" s="44"/>
      <c r="L21" s="44"/>
      <c r="M21" s="44"/>
      <c r="N21" s="45"/>
      <c r="O21" s="45"/>
      <c r="P21" s="45"/>
      <c r="Q21" s="44"/>
      <c r="R21" s="44"/>
      <c r="S21" s="48"/>
      <c r="T21" s="47"/>
    </row>
    <row r="22" spans="1:20" x14ac:dyDescent="0.25">
      <c r="A22" s="27" t="s">
        <v>60</v>
      </c>
      <c r="B22" s="43">
        <v>6044.5</v>
      </c>
      <c r="C22" s="43"/>
      <c r="D22" s="44">
        <v>43607.6</v>
      </c>
      <c r="E22" s="44"/>
      <c r="F22" s="44"/>
      <c r="G22" s="45"/>
      <c r="H22" s="44"/>
      <c r="I22" s="44"/>
      <c r="J22" s="45"/>
      <c r="K22" s="44"/>
      <c r="L22" s="45"/>
      <c r="M22" s="44"/>
      <c r="N22" s="45"/>
      <c r="O22" s="44"/>
      <c r="P22" s="44"/>
      <c r="Q22" s="44"/>
      <c r="R22" s="44"/>
      <c r="S22" s="48"/>
      <c r="T22" s="47"/>
    </row>
    <row r="23" spans="1:20" x14ac:dyDescent="0.25">
      <c r="A23" s="27" t="s">
        <v>61</v>
      </c>
      <c r="B23" s="43">
        <v>504.5</v>
      </c>
      <c r="C23" s="43"/>
      <c r="D23" s="45">
        <v>18252</v>
      </c>
      <c r="E23" s="45"/>
      <c r="F23" s="44"/>
      <c r="G23" s="44"/>
      <c r="H23" s="44"/>
      <c r="I23" s="44"/>
      <c r="J23" s="44"/>
      <c r="K23" s="44"/>
      <c r="L23" s="45"/>
      <c r="M23" s="44"/>
      <c r="N23" s="44"/>
      <c r="O23" s="44"/>
      <c r="P23" s="45"/>
      <c r="Q23" s="44"/>
      <c r="R23" s="45"/>
      <c r="S23" s="48"/>
      <c r="T23" s="47"/>
    </row>
    <row r="24" spans="1:20" x14ac:dyDescent="0.25">
      <c r="A24" s="27" t="s">
        <v>62</v>
      </c>
      <c r="B24" s="43">
        <v>4841.8999999999996</v>
      </c>
      <c r="C24" s="43"/>
      <c r="D24" s="45">
        <v>26269.8</v>
      </c>
      <c r="E24" s="45"/>
      <c r="F24" s="44"/>
      <c r="G24" s="44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8"/>
      <c r="T24" s="47"/>
    </row>
    <row r="25" spans="1:20" x14ac:dyDescent="0.25">
      <c r="A25" s="27" t="s">
        <v>63</v>
      </c>
      <c r="B25" s="43"/>
      <c r="C25" s="43"/>
      <c r="D25" s="44">
        <v>4172.3999999999996</v>
      </c>
      <c r="E25" s="44"/>
      <c r="F25" s="44"/>
      <c r="G25" s="44"/>
      <c r="H25" s="45"/>
      <c r="I25" s="44"/>
      <c r="J25" s="45"/>
      <c r="K25" s="45"/>
      <c r="L25" s="44"/>
      <c r="M25" s="44"/>
      <c r="N25" s="45"/>
      <c r="O25" s="44"/>
      <c r="P25" s="44"/>
      <c r="Q25" s="44"/>
      <c r="R25" s="44"/>
      <c r="S25" s="48"/>
      <c r="T25" s="47"/>
    </row>
    <row r="26" spans="1:20" x14ac:dyDescent="0.25">
      <c r="A26" s="27" t="s">
        <v>64</v>
      </c>
      <c r="B26" s="49">
        <v>45179.8</v>
      </c>
      <c r="C26" s="49"/>
      <c r="D26" s="44">
        <v>294042.3</v>
      </c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8"/>
      <c r="T26" s="47"/>
    </row>
    <row r="27" spans="1:20" x14ac:dyDescent="0.25">
      <c r="A27" s="27" t="s">
        <v>65</v>
      </c>
      <c r="B27" s="43">
        <v>1822.4</v>
      </c>
      <c r="C27" s="43"/>
      <c r="D27" s="44">
        <v>6198.5</v>
      </c>
      <c r="E27" s="44"/>
      <c r="F27" s="44"/>
      <c r="G27" s="44"/>
      <c r="H27" s="44"/>
      <c r="I27" s="44"/>
      <c r="J27" s="45"/>
      <c r="K27" s="44"/>
      <c r="L27" s="44"/>
      <c r="M27" s="44"/>
      <c r="N27" s="44"/>
      <c r="O27" s="44"/>
      <c r="P27" s="44"/>
      <c r="Q27" s="44"/>
      <c r="R27" s="44"/>
      <c r="S27" s="48"/>
      <c r="T27" s="47"/>
    </row>
    <row r="28" spans="1:20" x14ac:dyDescent="0.25">
      <c r="A28" s="27" t="s">
        <v>66</v>
      </c>
      <c r="B28" s="43"/>
      <c r="C28" s="43"/>
      <c r="D28" s="44">
        <v>4065.9</v>
      </c>
      <c r="E28" s="44"/>
      <c r="F28" s="44"/>
      <c r="G28" s="44"/>
      <c r="H28" s="44"/>
      <c r="I28" s="44"/>
      <c r="J28" s="45"/>
      <c r="K28" s="45"/>
      <c r="L28" s="44"/>
      <c r="M28" s="44"/>
      <c r="N28" s="44"/>
      <c r="O28" s="44"/>
      <c r="P28" s="44"/>
      <c r="Q28" s="44"/>
      <c r="R28" s="44"/>
      <c r="S28" s="48"/>
      <c r="T28" s="47"/>
    </row>
    <row r="29" spans="1:20" ht="27" customHeight="1" x14ac:dyDescent="0.25">
      <c r="A29" s="33" t="s">
        <v>67</v>
      </c>
      <c r="B29" s="43">
        <v>13240.4</v>
      </c>
      <c r="C29" s="43"/>
      <c r="D29" s="44">
        <v>73586.5</v>
      </c>
      <c r="E29" s="44"/>
      <c r="F29" s="44"/>
      <c r="G29" s="45"/>
      <c r="H29" s="44"/>
      <c r="I29" s="44"/>
      <c r="J29" s="44"/>
      <c r="K29" s="45"/>
      <c r="L29" s="44"/>
      <c r="M29" s="44"/>
      <c r="N29" s="44"/>
      <c r="O29" s="44"/>
      <c r="P29" s="44"/>
      <c r="Q29" s="44"/>
      <c r="R29" s="44"/>
      <c r="S29" s="48"/>
      <c r="T29" s="47"/>
    </row>
    <row r="30" spans="1:20" x14ac:dyDescent="0.25">
      <c r="S30" s="48"/>
      <c r="T30" s="47"/>
    </row>
    <row r="31" spans="1:20" x14ac:dyDescent="0.25">
      <c r="D31" s="50"/>
      <c r="E31" s="50"/>
      <c r="S31" s="48"/>
      <c r="T31" s="47"/>
    </row>
    <row r="32" spans="1:20" x14ac:dyDescent="0.25">
      <c r="S32" s="48"/>
      <c r="T32" s="47"/>
    </row>
    <row r="33" spans="19:20" x14ac:dyDescent="0.25">
      <c r="S33" s="48"/>
      <c r="T33" s="47"/>
    </row>
    <row r="34" spans="19:20" x14ac:dyDescent="0.25">
      <c r="S34" s="48"/>
      <c r="T34" s="47"/>
    </row>
    <row r="35" spans="19:20" x14ac:dyDescent="0.25">
      <c r="S35" s="48"/>
      <c r="T35" s="47"/>
    </row>
    <row r="36" spans="19:20" x14ac:dyDescent="0.25">
      <c r="S36" s="48"/>
      <c r="T36" s="47"/>
    </row>
    <row r="37" spans="19:20" x14ac:dyDescent="0.25">
      <c r="S37" s="48"/>
      <c r="T37" s="47"/>
    </row>
    <row r="38" spans="19:20" x14ac:dyDescent="0.25">
      <c r="S38" s="48"/>
      <c r="T38" s="51"/>
    </row>
    <row r="39" spans="19:20" x14ac:dyDescent="0.25">
      <c r="S39" s="48"/>
      <c r="T39" s="51"/>
    </row>
    <row r="40" spans="19:20" x14ac:dyDescent="0.25">
      <c r="S40" s="48"/>
      <c r="T40" s="51"/>
    </row>
  </sheetData>
  <mergeCells count="5">
    <mergeCell ref="F2:R2"/>
    <mergeCell ref="A1:R1"/>
    <mergeCell ref="A2:A3"/>
    <mergeCell ref="B2:C2"/>
    <mergeCell ref="D2:E2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V23" sqref="V23"/>
    </sheetView>
  </sheetViews>
  <sheetFormatPr defaultRowHeight="15" x14ac:dyDescent="0.2"/>
  <cols>
    <col min="1" max="1" width="57.7109375" style="1" customWidth="1"/>
    <col min="2" max="5" width="14.140625" style="1" customWidth="1"/>
    <col min="6" max="16384" width="9.140625" style="1"/>
  </cols>
  <sheetData>
    <row r="1" spans="1:5" ht="28.5" customHeight="1" x14ac:dyDescent="0.2">
      <c r="A1" s="187" t="s">
        <v>120</v>
      </c>
      <c r="B1" s="187"/>
      <c r="C1" s="187"/>
      <c r="D1" s="187"/>
      <c r="E1" s="187"/>
    </row>
    <row r="2" spans="1:5" ht="15.75" customHeight="1" x14ac:dyDescent="0.2">
      <c r="A2" s="11" t="s">
        <v>113</v>
      </c>
      <c r="B2" s="7">
        <v>2014</v>
      </c>
      <c r="C2" s="7">
        <v>2015</v>
      </c>
      <c r="D2" s="20">
        <v>2016</v>
      </c>
      <c r="E2" s="5">
        <v>2017</v>
      </c>
    </row>
    <row r="3" spans="1:5" x14ac:dyDescent="0.2">
      <c r="A3" s="12" t="s">
        <v>68</v>
      </c>
      <c r="B3" s="15">
        <v>1733630.4</v>
      </c>
      <c r="C3" s="16">
        <v>2536816.1</v>
      </c>
      <c r="D3" s="16">
        <v>2395364.1</v>
      </c>
      <c r="E3" s="15">
        <f>SUM(E4:E13)</f>
        <v>1893885.9000000001</v>
      </c>
    </row>
    <row r="4" spans="1:5" x14ac:dyDescent="0.2">
      <c r="A4" s="3" t="s">
        <v>95</v>
      </c>
      <c r="B4" s="9">
        <v>279000</v>
      </c>
      <c r="C4" s="9">
        <v>90000</v>
      </c>
      <c r="D4" s="9" t="s">
        <v>32</v>
      </c>
      <c r="E4" s="9" t="s">
        <v>32</v>
      </c>
    </row>
    <row r="5" spans="1:5" ht="15.75" x14ac:dyDescent="0.25">
      <c r="A5" s="3" t="s">
        <v>96</v>
      </c>
      <c r="B5" s="9">
        <v>527560</v>
      </c>
      <c r="C5" s="9">
        <v>1139232</v>
      </c>
      <c r="D5" s="9">
        <v>733094</v>
      </c>
      <c r="E5">
        <v>475262.8</v>
      </c>
    </row>
    <row r="6" spans="1:5" ht="15.75" x14ac:dyDescent="0.25">
      <c r="A6" s="3" t="s">
        <v>122</v>
      </c>
      <c r="B6" s="9">
        <v>764638.3</v>
      </c>
      <c r="C6" s="9">
        <v>1134895</v>
      </c>
      <c r="D6" s="9">
        <v>1320119</v>
      </c>
      <c r="E6">
        <v>1411111.3</v>
      </c>
    </row>
    <row r="7" spans="1:5" ht="15.75" x14ac:dyDescent="0.25">
      <c r="A7" s="3" t="s">
        <v>123</v>
      </c>
      <c r="B7" s="9">
        <v>2060</v>
      </c>
      <c r="C7" s="9">
        <v>1355</v>
      </c>
      <c r="D7" s="9">
        <v>1730</v>
      </c>
      <c r="E7">
        <v>2190</v>
      </c>
    </row>
    <row r="8" spans="1:5" ht="15" customHeight="1" x14ac:dyDescent="0.2">
      <c r="A8" s="3" t="s">
        <v>124</v>
      </c>
      <c r="B8" s="9" t="s">
        <v>32</v>
      </c>
      <c r="C8" s="9">
        <v>4520.6000000000004</v>
      </c>
      <c r="D8" s="9">
        <v>720</v>
      </c>
      <c r="E8" s="9" t="s">
        <v>32</v>
      </c>
    </row>
    <row r="9" spans="1:5" ht="15" customHeight="1" x14ac:dyDescent="0.2">
      <c r="A9" s="3" t="s">
        <v>125</v>
      </c>
      <c r="B9" s="9" t="s">
        <v>32</v>
      </c>
      <c r="C9" s="9">
        <v>4315</v>
      </c>
      <c r="D9" s="9">
        <v>137665</v>
      </c>
      <c r="E9" s="9" t="s">
        <v>32</v>
      </c>
    </row>
    <row r="10" spans="1:5" ht="15.75" x14ac:dyDescent="0.25">
      <c r="A10" s="3" t="s">
        <v>126</v>
      </c>
      <c r="B10" s="9" t="s">
        <v>32</v>
      </c>
      <c r="C10" s="9">
        <v>12485</v>
      </c>
      <c r="D10" s="9">
        <v>8253</v>
      </c>
      <c r="E10">
        <v>216</v>
      </c>
    </row>
    <row r="11" spans="1:5" ht="15.75" x14ac:dyDescent="0.25">
      <c r="A11" s="3" t="s">
        <v>127</v>
      </c>
      <c r="B11" s="9">
        <v>4344.1000000000004</v>
      </c>
      <c r="C11" s="9">
        <v>3795.7</v>
      </c>
      <c r="D11" s="9">
        <v>3887.9</v>
      </c>
      <c r="E11">
        <v>5105.8</v>
      </c>
    </row>
    <row r="12" spans="1:5" ht="15" customHeight="1" x14ac:dyDescent="0.2">
      <c r="A12" s="3" t="s">
        <v>131</v>
      </c>
      <c r="B12" s="9" t="s">
        <v>32</v>
      </c>
      <c r="C12" s="9" t="s">
        <v>32</v>
      </c>
      <c r="D12" s="9">
        <v>1384</v>
      </c>
      <c r="E12" s="9" t="s">
        <v>32</v>
      </c>
    </row>
    <row r="13" spans="1:5" x14ac:dyDescent="0.2">
      <c r="A13" s="3" t="s">
        <v>132</v>
      </c>
      <c r="B13" s="9">
        <v>156028</v>
      </c>
      <c r="C13" s="9">
        <v>146217.79999999999</v>
      </c>
      <c r="D13" s="9">
        <v>188511.2</v>
      </c>
      <c r="E13" s="9" t="s">
        <v>32</v>
      </c>
    </row>
    <row r="15" spans="1:5" x14ac:dyDescent="0.2">
      <c r="D15" s="2"/>
      <c r="E15" s="2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V23" sqref="V23"/>
    </sheetView>
  </sheetViews>
  <sheetFormatPr defaultRowHeight="15" x14ac:dyDescent="0.2"/>
  <cols>
    <col min="1" max="1" width="59.140625" style="1" customWidth="1"/>
    <col min="2" max="5" width="14.140625" style="1" customWidth="1"/>
    <col min="6" max="16384" width="9.140625" style="1"/>
  </cols>
  <sheetData>
    <row r="1" spans="1:5" ht="28.5" customHeight="1" x14ac:dyDescent="0.2">
      <c r="A1" s="187" t="s">
        <v>121</v>
      </c>
      <c r="B1" s="187"/>
      <c r="C1" s="187"/>
      <c r="D1" s="187"/>
      <c r="E1" s="187"/>
    </row>
    <row r="2" spans="1:5" x14ac:dyDescent="0.2">
      <c r="A2" s="11" t="s">
        <v>113</v>
      </c>
      <c r="B2" s="7">
        <v>2014</v>
      </c>
      <c r="C2" s="7">
        <v>2015</v>
      </c>
      <c r="D2" s="20">
        <v>2016</v>
      </c>
      <c r="E2" s="5">
        <v>2017</v>
      </c>
    </row>
    <row r="3" spans="1:5" x14ac:dyDescent="0.2">
      <c r="A3" s="12" t="s">
        <v>68</v>
      </c>
      <c r="B3" s="15">
        <v>1652506.8</v>
      </c>
      <c r="C3" s="15">
        <v>2796093.1</v>
      </c>
      <c r="D3" s="15">
        <v>2834316.2</v>
      </c>
      <c r="E3" s="15">
        <f>SUM(E4:E14)</f>
        <v>2681768</v>
      </c>
    </row>
    <row r="4" spans="1:5" ht="15.75" x14ac:dyDescent="0.25">
      <c r="A4" s="3" t="s">
        <v>95</v>
      </c>
      <c r="B4" s="9">
        <v>273000</v>
      </c>
      <c r="C4" s="9">
        <v>312000</v>
      </c>
      <c r="D4" s="9">
        <v>508200</v>
      </c>
      <c r="E4">
        <v>729300</v>
      </c>
    </row>
    <row r="5" spans="1:5" ht="15.75" x14ac:dyDescent="0.25">
      <c r="A5" s="3" t="s">
        <v>96</v>
      </c>
      <c r="B5" s="9">
        <v>465880</v>
      </c>
      <c r="C5" s="9">
        <v>1159994</v>
      </c>
      <c r="D5" s="9">
        <v>670450.80000000005</v>
      </c>
      <c r="E5">
        <v>488090</v>
      </c>
    </row>
    <row r="6" spans="1:5" ht="15.75" x14ac:dyDescent="0.25">
      <c r="A6" s="3" t="s">
        <v>122</v>
      </c>
      <c r="B6" s="9">
        <v>751794.7</v>
      </c>
      <c r="C6" s="9">
        <v>1150935</v>
      </c>
      <c r="D6" s="9">
        <v>1313979</v>
      </c>
      <c r="E6">
        <v>1456122</v>
      </c>
    </row>
    <row r="7" spans="1:5" ht="15.75" x14ac:dyDescent="0.25">
      <c r="A7" s="3" t="s">
        <v>123</v>
      </c>
      <c r="B7" s="9">
        <v>1460</v>
      </c>
      <c r="C7" s="9">
        <v>1250</v>
      </c>
      <c r="D7" s="9">
        <v>1230</v>
      </c>
      <c r="E7">
        <v>2480</v>
      </c>
    </row>
    <row r="8" spans="1:5" ht="15" customHeight="1" x14ac:dyDescent="0.2">
      <c r="A8" s="3" t="s">
        <v>124</v>
      </c>
      <c r="B8" s="10" t="s">
        <v>32</v>
      </c>
      <c r="C8" s="10">
        <v>4520.6000000000004</v>
      </c>
      <c r="D8" s="9">
        <v>720</v>
      </c>
      <c r="E8" s="9" t="s">
        <v>32</v>
      </c>
    </row>
    <row r="9" spans="1:5" ht="15" customHeight="1" x14ac:dyDescent="0.2">
      <c r="A9" s="3" t="s">
        <v>125</v>
      </c>
      <c r="B9" s="10" t="s">
        <v>32</v>
      </c>
      <c r="C9" s="9">
        <v>5235</v>
      </c>
      <c r="D9" s="9">
        <v>137665</v>
      </c>
      <c r="E9" s="9" t="s">
        <v>32</v>
      </c>
    </row>
    <row r="10" spans="1:5" ht="15.75" x14ac:dyDescent="0.25">
      <c r="A10" s="3" t="s">
        <v>126</v>
      </c>
      <c r="B10" s="9" t="s">
        <v>32</v>
      </c>
      <c r="C10" s="9">
        <v>12145</v>
      </c>
      <c r="D10" s="9">
        <v>8253</v>
      </c>
      <c r="E10">
        <v>260</v>
      </c>
    </row>
    <row r="11" spans="1:5" ht="15.75" x14ac:dyDescent="0.25">
      <c r="A11" s="3" t="s">
        <v>127</v>
      </c>
      <c r="B11" s="9">
        <v>4344.1000000000004</v>
      </c>
      <c r="C11" s="10">
        <v>3795.7</v>
      </c>
      <c r="D11" s="10">
        <v>3887.9</v>
      </c>
      <c r="E11">
        <v>5516</v>
      </c>
    </row>
    <row r="12" spans="1:5" x14ac:dyDescent="0.2">
      <c r="A12" s="3" t="s">
        <v>128</v>
      </c>
      <c r="B12" s="10" t="s">
        <v>32</v>
      </c>
      <c r="C12" s="10" t="s">
        <v>32</v>
      </c>
      <c r="D12" s="10">
        <v>35.299999999999997</v>
      </c>
      <c r="E12" s="10" t="s">
        <v>32</v>
      </c>
    </row>
    <row r="13" spans="1:5" ht="15" customHeight="1" x14ac:dyDescent="0.2">
      <c r="A13" s="3" t="s">
        <v>129</v>
      </c>
      <c r="B13" s="10" t="s">
        <v>32</v>
      </c>
      <c r="C13" s="10" t="s">
        <v>32</v>
      </c>
      <c r="D13" s="9">
        <v>1384</v>
      </c>
      <c r="E13" s="9" t="s">
        <v>32</v>
      </c>
    </row>
    <row r="14" spans="1:5" x14ac:dyDescent="0.2">
      <c r="A14" s="3" t="s">
        <v>130</v>
      </c>
      <c r="B14" s="9">
        <v>156028</v>
      </c>
      <c r="C14" s="10">
        <v>146217.79999999999</v>
      </c>
      <c r="D14" s="10">
        <v>188511.2</v>
      </c>
      <c r="E14" s="10" t="s">
        <v>32</v>
      </c>
    </row>
    <row r="16" spans="1:5" x14ac:dyDescent="0.2">
      <c r="D16" s="2"/>
      <c r="E16" s="2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I25" sqref="I25"/>
    </sheetView>
  </sheetViews>
  <sheetFormatPr defaultRowHeight="12.75" x14ac:dyDescent="0.2"/>
  <cols>
    <col min="1" max="1" width="9.140625" style="241"/>
    <col min="2" max="2" width="12.85546875" style="241" customWidth="1"/>
    <col min="3" max="5" width="9.140625" style="241"/>
    <col min="6" max="6" width="12.5703125" style="241" customWidth="1"/>
    <col min="7" max="7" width="8.7109375" style="241" customWidth="1"/>
    <col min="8" max="8" width="10.28515625" style="241" bestFit="1" customWidth="1"/>
    <col min="9" max="9" width="9.140625" style="241"/>
    <col min="10" max="10" width="9.5703125" style="241" customWidth="1"/>
    <col min="11" max="11" width="9.140625" style="241" hidden="1" customWidth="1"/>
    <col min="12" max="12" width="0" style="241" hidden="1" customWidth="1"/>
    <col min="13" max="13" width="9.5703125" style="241" bestFit="1" customWidth="1"/>
    <col min="14" max="257" width="9.140625" style="241"/>
    <col min="258" max="258" width="12.85546875" style="241" customWidth="1"/>
    <col min="259" max="261" width="9.140625" style="241"/>
    <col min="262" max="262" width="12.5703125" style="241" customWidth="1"/>
    <col min="263" max="263" width="8.7109375" style="241" customWidth="1"/>
    <col min="264" max="264" width="10.28515625" style="241" bestFit="1" customWidth="1"/>
    <col min="265" max="265" width="9.140625" style="241"/>
    <col min="266" max="266" width="9.5703125" style="241" customWidth="1"/>
    <col min="267" max="268" width="0" style="241" hidden="1" customWidth="1"/>
    <col min="269" max="269" width="9.5703125" style="241" bestFit="1" customWidth="1"/>
    <col min="270" max="513" width="9.140625" style="241"/>
    <col min="514" max="514" width="12.85546875" style="241" customWidth="1"/>
    <col min="515" max="517" width="9.140625" style="241"/>
    <col min="518" max="518" width="12.5703125" style="241" customWidth="1"/>
    <col min="519" max="519" width="8.7109375" style="241" customWidth="1"/>
    <col min="520" max="520" width="10.28515625" style="241" bestFit="1" customWidth="1"/>
    <col min="521" max="521" width="9.140625" style="241"/>
    <col min="522" max="522" width="9.5703125" style="241" customWidth="1"/>
    <col min="523" max="524" width="0" style="241" hidden="1" customWidth="1"/>
    <col min="525" max="525" width="9.5703125" style="241" bestFit="1" customWidth="1"/>
    <col min="526" max="769" width="9.140625" style="241"/>
    <col min="770" max="770" width="12.85546875" style="241" customWidth="1"/>
    <col min="771" max="773" width="9.140625" style="241"/>
    <col min="774" max="774" width="12.5703125" style="241" customWidth="1"/>
    <col min="775" max="775" width="8.7109375" style="241" customWidth="1"/>
    <col min="776" max="776" width="10.28515625" style="241" bestFit="1" customWidth="1"/>
    <col min="777" max="777" width="9.140625" style="241"/>
    <col min="778" max="778" width="9.5703125" style="241" customWidth="1"/>
    <col min="779" max="780" width="0" style="241" hidden="1" customWidth="1"/>
    <col min="781" max="781" width="9.5703125" style="241" bestFit="1" customWidth="1"/>
    <col min="782" max="1025" width="9.140625" style="241"/>
    <col min="1026" max="1026" width="12.85546875" style="241" customWidth="1"/>
    <col min="1027" max="1029" width="9.140625" style="241"/>
    <col min="1030" max="1030" width="12.5703125" style="241" customWidth="1"/>
    <col min="1031" max="1031" width="8.7109375" style="241" customWidth="1"/>
    <col min="1032" max="1032" width="10.28515625" style="241" bestFit="1" customWidth="1"/>
    <col min="1033" max="1033" width="9.140625" style="241"/>
    <col min="1034" max="1034" width="9.5703125" style="241" customWidth="1"/>
    <col min="1035" max="1036" width="0" style="241" hidden="1" customWidth="1"/>
    <col min="1037" max="1037" width="9.5703125" style="241" bestFit="1" customWidth="1"/>
    <col min="1038" max="1281" width="9.140625" style="241"/>
    <col min="1282" max="1282" width="12.85546875" style="241" customWidth="1"/>
    <col min="1283" max="1285" width="9.140625" style="241"/>
    <col min="1286" max="1286" width="12.5703125" style="241" customWidth="1"/>
    <col min="1287" max="1287" width="8.7109375" style="241" customWidth="1"/>
    <col min="1288" max="1288" width="10.28515625" style="241" bestFit="1" customWidth="1"/>
    <col min="1289" max="1289" width="9.140625" style="241"/>
    <col min="1290" max="1290" width="9.5703125" style="241" customWidth="1"/>
    <col min="1291" max="1292" width="0" style="241" hidden="1" customWidth="1"/>
    <col min="1293" max="1293" width="9.5703125" style="241" bestFit="1" customWidth="1"/>
    <col min="1294" max="1537" width="9.140625" style="241"/>
    <col min="1538" max="1538" width="12.85546875" style="241" customWidth="1"/>
    <col min="1539" max="1541" width="9.140625" style="241"/>
    <col min="1542" max="1542" width="12.5703125" style="241" customWidth="1"/>
    <col min="1543" max="1543" width="8.7109375" style="241" customWidth="1"/>
    <col min="1544" max="1544" width="10.28515625" style="241" bestFit="1" customWidth="1"/>
    <col min="1545" max="1545" width="9.140625" style="241"/>
    <col min="1546" max="1546" width="9.5703125" style="241" customWidth="1"/>
    <col min="1547" max="1548" width="0" style="241" hidden="1" customWidth="1"/>
    <col min="1549" max="1549" width="9.5703125" style="241" bestFit="1" customWidth="1"/>
    <col min="1550" max="1793" width="9.140625" style="241"/>
    <col min="1794" max="1794" width="12.85546875" style="241" customWidth="1"/>
    <col min="1795" max="1797" width="9.140625" style="241"/>
    <col min="1798" max="1798" width="12.5703125" style="241" customWidth="1"/>
    <col min="1799" max="1799" width="8.7109375" style="241" customWidth="1"/>
    <col min="1800" max="1800" width="10.28515625" style="241" bestFit="1" customWidth="1"/>
    <col min="1801" max="1801" width="9.140625" style="241"/>
    <col min="1802" max="1802" width="9.5703125" style="241" customWidth="1"/>
    <col min="1803" max="1804" width="0" style="241" hidden="1" customWidth="1"/>
    <col min="1805" max="1805" width="9.5703125" style="241" bestFit="1" customWidth="1"/>
    <col min="1806" max="2049" width="9.140625" style="241"/>
    <col min="2050" max="2050" width="12.85546875" style="241" customWidth="1"/>
    <col min="2051" max="2053" width="9.140625" style="241"/>
    <col min="2054" max="2054" width="12.5703125" style="241" customWidth="1"/>
    <col min="2055" max="2055" width="8.7109375" style="241" customWidth="1"/>
    <col min="2056" max="2056" width="10.28515625" style="241" bestFit="1" customWidth="1"/>
    <col min="2057" max="2057" width="9.140625" style="241"/>
    <col min="2058" max="2058" width="9.5703125" style="241" customWidth="1"/>
    <col min="2059" max="2060" width="0" style="241" hidden="1" customWidth="1"/>
    <col min="2061" max="2061" width="9.5703125" style="241" bestFit="1" customWidth="1"/>
    <col min="2062" max="2305" width="9.140625" style="241"/>
    <col min="2306" max="2306" width="12.85546875" style="241" customWidth="1"/>
    <col min="2307" max="2309" width="9.140625" style="241"/>
    <col min="2310" max="2310" width="12.5703125" style="241" customWidth="1"/>
    <col min="2311" max="2311" width="8.7109375" style="241" customWidth="1"/>
    <col min="2312" max="2312" width="10.28515625" style="241" bestFit="1" customWidth="1"/>
    <col min="2313" max="2313" width="9.140625" style="241"/>
    <col min="2314" max="2314" width="9.5703125" style="241" customWidth="1"/>
    <col min="2315" max="2316" width="0" style="241" hidden="1" customWidth="1"/>
    <col min="2317" max="2317" width="9.5703125" style="241" bestFit="1" customWidth="1"/>
    <col min="2318" max="2561" width="9.140625" style="241"/>
    <col min="2562" max="2562" width="12.85546875" style="241" customWidth="1"/>
    <col min="2563" max="2565" width="9.140625" style="241"/>
    <col min="2566" max="2566" width="12.5703125" style="241" customWidth="1"/>
    <col min="2567" max="2567" width="8.7109375" style="241" customWidth="1"/>
    <col min="2568" max="2568" width="10.28515625" style="241" bestFit="1" customWidth="1"/>
    <col min="2569" max="2569" width="9.140625" style="241"/>
    <col min="2570" max="2570" width="9.5703125" style="241" customWidth="1"/>
    <col min="2571" max="2572" width="0" style="241" hidden="1" customWidth="1"/>
    <col min="2573" max="2573" width="9.5703125" style="241" bestFit="1" customWidth="1"/>
    <col min="2574" max="2817" width="9.140625" style="241"/>
    <col min="2818" max="2818" width="12.85546875" style="241" customWidth="1"/>
    <col min="2819" max="2821" width="9.140625" style="241"/>
    <col min="2822" max="2822" width="12.5703125" style="241" customWidth="1"/>
    <col min="2823" max="2823" width="8.7109375" style="241" customWidth="1"/>
    <col min="2824" max="2824" width="10.28515625" style="241" bestFit="1" customWidth="1"/>
    <col min="2825" max="2825" width="9.140625" style="241"/>
    <col min="2826" max="2826" width="9.5703125" style="241" customWidth="1"/>
    <col min="2827" max="2828" width="0" style="241" hidden="1" customWidth="1"/>
    <col min="2829" max="2829" width="9.5703125" style="241" bestFit="1" customWidth="1"/>
    <col min="2830" max="3073" width="9.140625" style="241"/>
    <col min="3074" max="3074" width="12.85546875" style="241" customWidth="1"/>
    <col min="3075" max="3077" width="9.140625" style="241"/>
    <col min="3078" max="3078" width="12.5703125" style="241" customWidth="1"/>
    <col min="3079" max="3079" width="8.7109375" style="241" customWidth="1"/>
    <col min="3080" max="3080" width="10.28515625" style="241" bestFit="1" customWidth="1"/>
    <col min="3081" max="3081" width="9.140625" style="241"/>
    <col min="3082" max="3082" width="9.5703125" style="241" customWidth="1"/>
    <col min="3083" max="3084" width="0" style="241" hidden="1" customWidth="1"/>
    <col min="3085" max="3085" width="9.5703125" style="241" bestFit="1" customWidth="1"/>
    <col min="3086" max="3329" width="9.140625" style="241"/>
    <col min="3330" max="3330" width="12.85546875" style="241" customWidth="1"/>
    <col min="3331" max="3333" width="9.140625" style="241"/>
    <col min="3334" max="3334" width="12.5703125" style="241" customWidth="1"/>
    <col min="3335" max="3335" width="8.7109375" style="241" customWidth="1"/>
    <col min="3336" max="3336" width="10.28515625" style="241" bestFit="1" customWidth="1"/>
    <col min="3337" max="3337" width="9.140625" style="241"/>
    <col min="3338" max="3338" width="9.5703125" style="241" customWidth="1"/>
    <col min="3339" max="3340" width="0" style="241" hidden="1" customWidth="1"/>
    <col min="3341" max="3341" width="9.5703125" style="241" bestFit="1" customWidth="1"/>
    <col min="3342" max="3585" width="9.140625" style="241"/>
    <col min="3586" max="3586" width="12.85546875" style="241" customWidth="1"/>
    <col min="3587" max="3589" width="9.140625" style="241"/>
    <col min="3590" max="3590" width="12.5703125" style="241" customWidth="1"/>
    <col min="3591" max="3591" width="8.7109375" style="241" customWidth="1"/>
    <col min="3592" max="3592" width="10.28515625" style="241" bestFit="1" customWidth="1"/>
    <col min="3593" max="3593" width="9.140625" style="241"/>
    <col min="3594" max="3594" width="9.5703125" style="241" customWidth="1"/>
    <col min="3595" max="3596" width="0" style="241" hidden="1" customWidth="1"/>
    <col min="3597" max="3597" width="9.5703125" style="241" bestFit="1" customWidth="1"/>
    <col min="3598" max="3841" width="9.140625" style="241"/>
    <col min="3842" max="3842" width="12.85546875" style="241" customWidth="1"/>
    <col min="3843" max="3845" width="9.140625" style="241"/>
    <col min="3846" max="3846" width="12.5703125" style="241" customWidth="1"/>
    <col min="3847" max="3847" width="8.7109375" style="241" customWidth="1"/>
    <col min="3848" max="3848" width="10.28515625" style="241" bestFit="1" customWidth="1"/>
    <col min="3849" max="3849" width="9.140625" style="241"/>
    <col min="3850" max="3850" width="9.5703125" style="241" customWidth="1"/>
    <col min="3851" max="3852" width="0" style="241" hidden="1" customWidth="1"/>
    <col min="3853" max="3853" width="9.5703125" style="241" bestFit="1" customWidth="1"/>
    <col min="3854" max="4097" width="9.140625" style="241"/>
    <col min="4098" max="4098" width="12.85546875" style="241" customWidth="1"/>
    <col min="4099" max="4101" width="9.140625" style="241"/>
    <col min="4102" max="4102" width="12.5703125" style="241" customWidth="1"/>
    <col min="4103" max="4103" width="8.7109375" style="241" customWidth="1"/>
    <col min="4104" max="4104" width="10.28515625" style="241" bestFit="1" customWidth="1"/>
    <col min="4105" max="4105" width="9.140625" style="241"/>
    <col min="4106" max="4106" width="9.5703125" style="241" customWidth="1"/>
    <col min="4107" max="4108" width="0" style="241" hidden="1" customWidth="1"/>
    <col min="4109" max="4109" width="9.5703125" style="241" bestFit="1" customWidth="1"/>
    <col min="4110" max="4353" width="9.140625" style="241"/>
    <col min="4354" max="4354" width="12.85546875" style="241" customWidth="1"/>
    <col min="4355" max="4357" width="9.140625" style="241"/>
    <col min="4358" max="4358" width="12.5703125" style="241" customWidth="1"/>
    <col min="4359" max="4359" width="8.7109375" style="241" customWidth="1"/>
    <col min="4360" max="4360" width="10.28515625" style="241" bestFit="1" customWidth="1"/>
    <col min="4361" max="4361" width="9.140625" style="241"/>
    <col min="4362" max="4362" width="9.5703125" style="241" customWidth="1"/>
    <col min="4363" max="4364" width="0" style="241" hidden="1" customWidth="1"/>
    <col min="4365" max="4365" width="9.5703125" style="241" bestFit="1" customWidth="1"/>
    <col min="4366" max="4609" width="9.140625" style="241"/>
    <col min="4610" max="4610" width="12.85546875" style="241" customWidth="1"/>
    <col min="4611" max="4613" width="9.140625" style="241"/>
    <col min="4614" max="4614" width="12.5703125" style="241" customWidth="1"/>
    <col min="4615" max="4615" width="8.7109375" style="241" customWidth="1"/>
    <col min="4616" max="4616" width="10.28515625" style="241" bestFit="1" customWidth="1"/>
    <col min="4617" max="4617" width="9.140625" style="241"/>
    <col min="4618" max="4618" width="9.5703125" style="241" customWidth="1"/>
    <col min="4619" max="4620" width="0" style="241" hidden="1" customWidth="1"/>
    <col min="4621" max="4621" width="9.5703125" style="241" bestFit="1" customWidth="1"/>
    <col min="4622" max="4865" width="9.140625" style="241"/>
    <col min="4866" max="4866" width="12.85546875" style="241" customWidth="1"/>
    <col min="4867" max="4869" width="9.140625" style="241"/>
    <col min="4870" max="4870" width="12.5703125" style="241" customWidth="1"/>
    <col min="4871" max="4871" width="8.7109375" style="241" customWidth="1"/>
    <col min="4872" max="4872" width="10.28515625" style="241" bestFit="1" customWidth="1"/>
    <col min="4873" max="4873" width="9.140625" style="241"/>
    <col min="4874" max="4874" width="9.5703125" style="241" customWidth="1"/>
    <col min="4875" max="4876" width="0" style="241" hidden="1" customWidth="1"/>
    <col min="4877" max="4877" width="9.5703125" style="241" bestFit="1" customWidth="1"/>
    <col min="4878" max="5121" width="9.140625" style="241"/>
    <col min="5122" max="5122" width="12.85546875" style="241" customWidth="1"/>
    <col min="5123" max="5125" width="9.140625" style="241"/>
    <col min="5126" max="5126" width="12.5703125" style="241" customWidth="1"/>
    <col min="5127" max="5127" width="8.7109375" style="241" customWidth="1"/>
    <col min="5128" max="5128" width="10.28515625" style="241" bestFit="1" customWidth="1"/>
    <col min="5129" max="5129" width="9.140625" style="241"/>
    <col min="5130" max="5130" width="9.5703125" style="241" customWidth="1"/>
    <col min="5131" max="5132" width="0" style="241" hidden="1" customWidth="1"/>
    <col min="5133" max="5133" width="9.5703125" style="241" bestFit="1" customWidth="1"/>
    <col min="5134" max="5377" width="9.140625" style="241"/>
    <col min="5378" max="5378" width="12.85546875" style="241" customWidth="1"/>
    <col min="5379" max="5381" width="9.140625" style="241"/>
    <col min="5382" max="5382" width="12.5703125" style="241" customWidth="1"/>
    <col min="5383" max="5383" width="8.7109375" style="241" customWidth="1"/>
    <col min="5384" max="5384" width="10.28515625" style="241" bestFit="1" customWidth="1"/>
    <col min="5385" max="5385" width="9.140625" style="241"/>
    <col min="5386" max="5386" width="9.5703125" style="241" customWidth="1"/>
    <col min="5387" max="5388" width="0" style="241" hidden="1" customWidth="1"/>
    <col min="5389" max="5389" width="9.5703125" style="241" bestFit="1" customWidth="1"/>
    <col min="5390" max="5633" width="9.140625" style="241"/>
    <col min="5634" max="5634" width="12.85546875" style="241" customWidth="1"/>
    <col min="5635" max="5637" width="9.140625" style="241"/>
    <col min="5638" max="5638" width="12.5703125" style="241" customWidth="1"/>
    <col min="5639" max="5639" width="8.7109375" style="241" customWidth="1"/>
    <col min="5640" max="5640" width="10.28515625" style="241" bestFit="1" customWidth="1"/>
    <col min="5641" max="5641" width="9.140625" style="241"/>
    <col min="5642" max="5642" width="9.5703125" style="241" customWidth="1"/>
    <col min="5643" max="5644" width="0" style="241" hidden="1" customWidth="1"/>
    <col min="5645" max="5645" width="9.5703125" style="241" bestFit="1" customWidth="1"/>
    <col min="5646" max="5889" width="9.140625" style="241"/>
    <col min="5890" max="5890" width="12.85546875" style="241" customWidth="1"/>
    <col min="5891" max="5893" width="9.140625" style="241"/>
    <col min="5894" max="5894" width="12.5703125" style="241" customWidth="1"/>
    <col min="5895" max="5895" width="8.7109375" style="241" customWidth="1"/>
    <col min="5896" max="5896" width="10.28515625" style="241" bestFit="1" customWidth="1"/>
    <col min="5897" max="5897" width="9.140625" style="241"/>
    <col min="5898" max="5898" width="9.5703125" style="241" customWidth="1"/>
    <col min="5899" max="5900" width="0" style="241" hidden="1" customWidth="1"/>
    <col min="5901" max="5901" width="9.5703125" style="241" bestFit="1" customWidth="1"/>
    <col min="5902" max="6145" width="9.140625" style="241"/>
    <col min="6146" max="6146" width="12.85546875" style="241" customWidth="1"/>
    <col min="6147" max="6149" width="9.140625" style="241"/>
    <col min="6150" max="6150" width="12.5703125" style="241" customWidth="1"/>
    <col min="6151" max="6151" width="8.7109375" style="241" customWidth="1"/>
    <col min="6152" max="6152" width="10.28515625" style="241" bestFit="1" customWidth="1"/>
    <col min="6153" max="6153" width="9.140625" style="241"/>
    <col min="6154" max="6154" width="9.5703125" style="241" customWidth="1"/>
    <col min="6155" max="6156" width="0" style="241" hidden="1" customWidth="1"/>
    <col min="6157" max="6157" width="9.5703125" style="241" bestFit="1" customWidth="1"/>
    <col min="6158" max="6401" width="9.140625" style="241"/>
    <col min="6402" max="6402" width="12.85546875" style="241" customWidth="1"/>
    <col min="6403" max="6405" width="9.140625" style="241"/>
    <col min="6406" max="6406" width="12.5703125" style="241" customWidth="1"/>
    <col min="6407" max="6407" width="8.7109375" style="241" customWidth="1"/>
    <col min="6408" max="6408" width="10.28515625" style="241" bestFit="1" customWidth="1"/>
    <col min="6409" max="6409" width="9.140625" style="241"/>
    <col min="6410" max="6410" width="9.5703125" style="241" customWidth="1"/>
    <col min="6411" max="6412" width="0" style="241" hidden="1" customWidth="1"/>
    <col min="6413" max="6413" width="9.5703125" style="241" bestFit="1" customWidth="1"/>
    <col min="6414" max="6657" width="9.140625" style="241"/>
    <col min="6658" max="6658" width="12.85546875" style="241" customWidth="1"/>
    <col min="6659" max="6661" width="9.140625" style="241"/>
    <col min="6662" max="6662" width="12.5703125" style="241" customWidth="1"/>
    <col min="6663" max="6663" width="8.7109375" style="241" customWidth="1"/>
    <col min="6664" max="6664" width="10.28515625" style="241" bestFit="1" customWidth="1"/>
    <col min="6665" max="6665" width="9.140625" style="241"/>
    <col min="6666" max="6666" width="9.5703125" style="241" customWidth="1"/>
    <col min="6667" max="6668" width="0" style="241" hidden="1" customWidth="1"/>
    <col min="6669" max="6669" width="9.5703125" style="241" bestFit="1" customWidth="1"/>
    <col min="6670" max="6913" width="9.140625" style="241"/>
    <col min="6914" max="6914" width="12.85546875" style="241" customWidth="1"/>
    <col min="6915" max="6917" width="9.140625" style="241"/>
    <col min="6918" max="6918" width="12.5703125" style="241" customWidth="1"/>
    <col min="6919" max="6919" width="8.7109375" style="241" customWidth="1"/>
    <col min="6920" max="6920" width="10.28515625" style="241" bestFit="1" customWidth="1"/>
    <col min="6921" max="6921" width="9.140625" style="241"/>
    <col min="6922" max="6922" width="9.5703125" style="241" customWidth="1"/>
    <col min="6923" max="6924" width="0" style="241" hidden="1" customWidth="1"/>
    <col min="6925" max="6925" width="9.5703125" style="241" bestFit="1" customWidth="1"/>
    <col min="6926" max="7169" width="9.140625" style="241"/>
    <col min="7170" max="7170" width="12.85546875" style="241" customWidth="1"/>
    <col min="7171" max="7173" width="9.140625" style="241"/>
    <col min="7174" max="7174" width="12.5703125" style="241" customWidth="1"/>
    <col min="7175" max="7175" width="8.7109375" style="241" customWidth="1"/>
    <col min="7176" max="7176" width="10.28515625" style="241" bestFit="1" customWidth="1"/>
    <col min="7177" max="7177" width="9.140625" style="241"/>
    <col min="7178" max="7178" width="9.5703125" style="241" customWidth="1"/>
    <col min="7179" max="7180" width="0" style="241" hidden="1" customWidth="1"/>
    <col min="7181" max="7181" width="9.5703125" style="241" bestFit="1" customWidth="1"/>
    <col min="7182" max="7425" width="9.140625" style="241"/>
    <col min="7426" max="7426" width="12.85546875" style="241" customWidth="1"/>
    <col min="7427" max="7429" width="9.140625" style="241"/>
    <col min="7430" max="7430" width="12.5703125" style="241" customWidth="1"/>
    <col min="7431" max="7431" width="8.7109375" style="241" customWidth="1"/>
    <col min="7432" max="7432" width="10.28515625" style="241" bestFit="1" customWidth="1"/>
    <col min="7433" max="7433" width="9.140625" style="241"/>
    <col min="7434" max="7434" width="9.5703125" style="241" customWidth="1"/>
    <col min="7435" max="7436" width="0" style="241" hidden="1" customWidth="1"/>
    <col min="7437" max="7437" width="9.5703125" style="241" bestFit="1" customWidth="1"/>
    <col min="7438" max="7681" width="9.140625" style="241"/>
    <col min="7682" max="7682" width="12.85546875" style="241" customWidth="1"/>
    <col min="7683" max="7685" width="9.140625" style="241"/>
    <col min="7686" max="7686" width="12.5703125" style="241" customWidth="1"/>
    <col min="7687" max="7687" width="8.7109375" style="241" customWidth="1"/>
    <col min="7688" max="7688" width="10.28515625" style="241" bestFit="1" customWidth="1"/>
    <col min="7689" max="7689" width="9.140625" style="241"/>
    <col min="7690" max="7690" width="9.5703125" style="241" customWidth="1"/>
    <col min="7691" max="7692" width="0" style="241" hidden="1" customWidth="1"/>
    <col min="7693" max="7693" width="9.5703125" style="241" bestFit="1" customWidth="1"/>
    <col min="7694" max="7937" width="9.140625" style="241"/>
    <col min="7938" max="7938" width="12.85546875" style="241" customWidth="1"/>
    <col min="7939" max="7941" width="9.140625" style="241"/>
    <col min="7942" max="7942" width="12.5703125" style="241" customWidth="1"/>
    <col min="7943" max="7943" width="8.7109375" style="241" customWidth="1"/>
    <col min="7944" max="7944" width="10.28515625" style="241" bestFit="1" customWidth="1"/>
    <col min="7945" max="7945" width="9.140625" style="241"/>
    <col min="7946" max="7946" width="9.5703125" style="241" customWidth="1"/>
    <col min="7947" max="7948" width="0" style="241" hidden="1" customWidth="1"/>
    <col min="7949" max="7949" width="9.5703125" style="241" bestFit="1" customWidth="1"/>
    <col min="7950" max="8193" width="9.140625" style="241"/>
    <col min="8194" max="8194" width="12.85546875" style="241" customWidth="1"/>
    <col min="8195" max="8197" width="9.140625" style="241"/>
    <col min="8198" max="8198" width="12.5703125" style="241" customWidth="1"/>
    <col min="8199" max="8199" width="8.7109375" style="241" customWidth="1"/>
    <col min="8200" max="8200" width="10.28515625" style="241" bestFit="1" customWidth="1"/>
    <col min="8201" max="8201" width="9.140625" style="241"/>
    <col min="8202" max="8202" width="9.5703125" style="241" customWidth="1"/>
    <col min="8203" max="8204" width="0" style="241" hidden="1" customWidth="1"/>
    <col min="8205" max="8205" width="9.5703125" style="241" bestFit="1" customWidth="1"/>
    <col min="8206" max="8449" width="9.140625" style="241"/>
    <col min="8450" max="8450" width="12.85546875" style="241" customWidth="1"/>
    <col min="8451" max="8453" width="9.140625" style="241"/>
    <col min="8454" max="8454" width="12.5703125" style="241" customWidth="1"/>
    <col min="8455" max="8455" width="8.7109375" style="241" customWidth="1"/>
    <col min="8456" max="8456" width="10.28515625" style="241" bestFit="1" customWidth="1"/>
    <col min="8457" max="8457" width="9.140625" style="241"/>
    <col min="8458" max="8458" width="9.5703125" style="241" customWidth="1"/>
    <col min="8459" max="8460" width="0" style="241" hidden="1" customWidth="1"/>
    <col min="8461" max="8461" width="9.5703125" style="241" bestFit="1" customWidth="1"/>
    <col min="8462" max="8705" width="9.140625" style="241"/>
    <col min="8706" max="8706" width="12.85546875" style="241" customWidth="1"/>
    <col min="8707" max="8709" width="9.140625" style="241"/>
    <col min="8710" max="8710" width="12.5703125" style="241" customWidth="1"/>
    <col min="8711" max="8711" width="8.7109375" style="241" customWidth="1"/>
    <col min="8712" max="8712" width="10.28515625" style="241" bestFit="1" customWidth="1"/>
    <col min="8713" max="8713" width="9.140625" style="241"/>
    <col min="8714" max="8714" width="9.5703125" style="241" customWidth="1"/>
    <col min="8715" max="8716" width="0" style="241" hidden="1" customWidth="1"/>
    <col min="8717" max="8717" width="9.5703125" style="241" bestFit="1" customWidth="1"/>
    <col min="8718" max="8961" width="9.140625" style="241"/>
    <col min="8962" max="8962" width="12.85546875" style="241" customWidth="1"/>
    <col min="8963" max="8965" width="9.140625" style="241"/>
    <col min="8966" max="8966" width="12.5703125" style="241" customWidth="1"/>
    <col min="8967" max="8967" width="8.7109375" style="241" customWidth="1"/>
    <col min="8968" max="8968" width="10.28515625" style="241" bestFit="1" customWidth="1"/>
    <col min="8969" max="8969" width="9.140625" style="241"/>
    <col min="8970" max="8970" width="9.5703125" style="241" customWidth="1"/>
    <col min="8971" max="8972" width="0" style="241" hidden="1" customWidth="1"/>
    <col min="8973" max="8973" width="9.5703125" style="241" bestFit="1" customWidth="1"/>
    <col min="8974" max="9217" width="9.140625" style="241"/>
    <col min="9218" max="9218" width="12.85546875" style="241" customWidth="1"/>
    <col min="9219" max="9221" width="9.140625" style="241"/>
    <col min="9222" max="9222" width="12.5703125" style="241" customWidth="1"/>
    <col min="9223" max="9223" width="8.7109375" style="241" customWidth="1"/>
    <col min="9224" max="9224" width="10.28515625" style="241" bestFit="1" customWidth="1"/>
    <col min="9225" max="9225" width="9.140625" style="241"/>
    <col min="9226" max="9226" width="9.5703125" style="241" customWidth="1"/>
    <col min="9227" max="9228" width="0" style="241" hidden="1" customWidth="1"/>
    <col min="9229" max="9229" width="9.5703125" style="241" bestFit="1" customWidth="1"/>
    <col min="9230" max="9473" width="9.140625" style="241"/>
    <col min="9474" max="9474" width="12.85546875" style="241" customWidth="1"/>
    <col min="9475" max="9477" width="9.140625" style="241"/>
    <col min="9478" max="9478" width="12.5703125" style="241" customWidth="1"/>
    <col min="9479" max="9479" width="8.7109375" style="241" customWidth="1"/>
    <col min="9480" max="9480" width="10.28515625" style="241" bestFit="1" customWidth="1"/>
    <col min="9481" max="9481" width="9.140625" style="241"/>
    <col min="9482" max="9482" width="9.5703125" style="241" customWidth="1"/>
    <col min="9483" max="9484" width="0" style="241" hidden="1" customWidth="1"/>
    <col min="9485" max="9485" width="9.5703125" style="241" bestFit="1" customWidth="1"/>
    <col min="9486" max="9729" width="9.140625" style="241"/>
    <col min="9730" max="9730" width="12.85546875" style="241" customWidth="1"/>
    <col min="9731" max="9733" width="9.140625" style="241"/>
    <col min="9734" max="9734" width="12.5703125" style="241" customWidth="1"/>
    <col min="9735" max="9735" width="8.7109375" style="241" customWidth="1"/>
    <col min="9736" max="9736" width="10.28515625" style="241" bestFit="1" customWidth="1"/>
    <col min="9737" max="9737" width="9.140625" style="241"/>
    <col min="9738" max="9738" width="9.5703125" style="241" customWidth="1"/>
    <col min="9739" max="9740" width="0" style="241" hidden="1" customWidth="1"/>
    <col min="9741" max="9741" width="9.5703125" style="241" bestFit="1" customWidth="1"/>
    <col min="9742" max="9985" width="9.140625" style="241"/>
    <col min="9986" max="9986" width="12.85546875" style="241" customWidth="1"/>
    <col min="9987" max="9989" width="9.140625" style="241"/>
    <col min="9990" max="9990" width="12.5703125" style="241" customWidth="1"/>
    <col min="9991" max="9991" width="8.7109375" style="241" customWidth="1"/>
    <col min="9992" max="9992" width="10.28515625" style="241" bestFit="1" customWidth="1"/>
    <col min="9993" max="9993" width="9.140625" style="241"/>
    <col min="9994" max="9994" width="9.5703125" style="241" customWidth="1"/>
    <col min="9995" max="9996" width="0" style="241" hidden="1" customWidth="1"/>
    <col min="9997" max="9997" width="9.5703125" style="241" bestFit="1" customWidth="1"/>
    <col min="9998" max="10241" width="9.140625" style="241"/>
    <col min="10242" max="10242" width="12.85546875" style="241" customWidth="1"/>
    <col min="10243" max="10245" width="9.140625" style="241"/>
    <col min="10246" max="10246" width="12.5703125" style="241" customWidth="1"/>
    <col min="10247" max="10247" width="8.7109375" style="241" customWidth="1"/>
    <col min="10248" max="10248" width="10.28515625" style="241" bestFit="1" customWidth="1"/>
    <col min="10249" max="10249" width="9.140625" style="241"/>
    <col min="10250" max="10250" width="9.5703125" style="241" customWidth="1"/>
    <col min="10251" max="10252" width="0" style="241" hidden="1" customWidth="1"/>
    <col min="10253" max="10253" width="9.5703125" style="241" bestFit="1" customWidth="1"/>
    <col min="10254" max="10497" width="9.140625" style="241"/>
    <col min="10498" max="10498" width="12.85546875" style="241" customWidth="1"/>
    <col min="10499" max="10501" width="9.140625" style="241"/>
    <col min="10502" max="10502" width="12.5703125" style="241" customWidth="1"/>
    <col min="10503" max="10503" width="8.7109375" style="241" customWidth="1"/>
    <col min="10504" max="10504" width="10.28515625" style="241" bestFit="1" customWidth="1"/>
    <col min="10505" max="10505" width="9.140625" style="241"/>
    <col min="10506" max="10506" width="9.5703125" style="241" customWidth="1"/>
    <col min="10507" max="10508" width="0" style="241" hidden="1" customWidth="1"/>
    <col min="10509" max="10509" width="9.5703125" style="241" bestFit="1" customWidth="1"/>
    <col min="10510" max="10753" width="9.140625" style="241"/>
    <col min="10754" max="10754" width="12.85546875" style="241" customWidth="1"/>
    <col min="10755" max="10757" width="9.140625" style="241"/>
    <col min="10758" max="10758" width="12.5703125" style="241" customWidth="1"/>
    <col min="10759" max="10759" width="8.7109375" style="241" customWidth="1"/>
    <col min="10760" max="10760" width="10.28515625" style="241" bestFit="1" customWidth="1"/>
    <col min="10761" max="10761" width="9.140625" style="241"/>
    <col min="10762" max="10762" width="9.5703125" style="241" customWidth="1"/>
    <col min="10763" max="10764" width="0" style="241" hidden="1" customWidth="1"/>
    <col min="10765" max="10765" width="9.5703125" style="241" bestFit="1" customWidth="1"/>
    <col min="10766" max="11009" width="9.140625" style="241"/>
    <col min="11010" max="11010" width="12.85546875" style="241" customWidth="1"/>
    <col min="11011" max="11013" width="9.140625" style="241"/>
    <col min="11014" max="11014" width="12.5703125" style="241" customWidth="1"/>
    <col min="11015" max="11015" width="8.7109375" style="241" customWidth="1"/>
    <col min="11016" max="11016" width="10.28515625" style="241" bestFit="1" customWidth="1"/>
    <col min="11017" max="11017" width="9.140625" style="241"/>
    <col min="11018" max="11018" width="9.5703125" style="241" customWidth="1"/>
    <col min="11019" max="11020" width="0" style="241" hidden="1" customWidth="1"/>
    <col min="11021" max="11021" width="9.5703125" style="241" bestFit="1" customWidth="1"/>
    <col min="11022" max="11265" width="9.140625" style="241"/>
    <col min="11266" max="11266" width="12.85546875" style="241" customWidth="1"/>
    <col min="11267" max="11269" width="9.140625" style="241"/>
    <col min="11270" max="11270" width="12.5703125" style="241" customWidth="1"/>
    <col min="11271" max="11271" width="8.7109375" style="241" customWidth="1"/>
    <col min="11272" max="11272" width="10.28515625" style="241" bestFit="1" customWidth="1"/>
    <col min="11273" max="11273" width="9.140625" style="241"/>
    <col min="11274" max="11274" width="9.5703125" style="241" customWidth="1"/>
    <col min="11275" max="11276" width="0" style="241" hidden="1" customWidth="1"/>
    <col min="11277" max="11277" width="9.5703125" style="241" bestFit="1" customWidth="1"/>
    <col min="11278" max="11521" width="9.140625" style="241"/>
    <col min="11522" max="11522" width="12.85546875" style="241" customWidth="1"/>
    <col min="11523" max="11525" width="9.140625" style="241"/>
    <col min="11526" max="11526" width="12.5703125" style="241" customWidth="1"/>
    <col min="11527" max="11527" width="8.7109375" style="241" customWidth="1"/>
    <col min="11528" max="11528" width="10.28515625" style="241" bestFit="1" customWidth="1"/>
    <col min="11529" max="11529" width="9.140625" style="241"/>
    <col min="11530" max="11530" width="9.5703125" style="241" customWidth="1"/>
    <col min="11531" max="11532" width="0" style="241" hidden="1" customWidth="1"/>
    <col min="11533" max="11533" width="9.5703125" style="241" bestFit="1" customWidth="1"/>
    <col min="11534" max="11777" width="9.140625" style="241"/>
    <col min="11778" max="11778" width="12.85546875" style="241" customWidth="1"/>
    <col min="11779" max="11781" width="9.140625" style="241"/>
    <col min="11782" max="11782" width="12.5703125" style="241" customWidth="1"/>
    <col min="11783" max="11783" width="8.7109375" style="241" customWidth="1"/>
    <col min="11784" max="11784" width="10.28515625" style="241" bestFit="1" customWidth="1"/>
    <col min="11785" max="11785" width="9.140625" style="241"/>
    <col min="11786" max="11786" width="9.5703125" style="241" customWidth="1"/>
    <col min="11787" max="11788" width="0" style="241" hidden="1" customWidth="1"/>
    <col min="11789" max="11789" width="9.5703125" style="241" bestFit="1" customWidth="1"/>
    <col min="11790" max="12033" width="9.140625" style="241"/>
    <col min="12034" max="12034" width="12.85546875" style="241" customWidth="1"/>
    <col min="12035" max="12037" width="9.140625" style="241"/>
    <col min="12038" max="12038" width="12.5703125" style="241" customWidth="1"/>
    <col min="12039" max="12039" width="8.7109375" style="241" customWidth="1"/>
    <col min="12040" max="12040" width="10.28515625" style="241" bestFit="1" customWidth="1"/>
    <col min="12041" max="12041" width="9.140625" style="241"/>
    <col min="12042" max="12042" width="9.5703125" style="241" customWidth="1"/>
    <col min="12043" max="12044" width="0" style="241" hidden="1" customWidth="1"/>
    <col min="12045" max="12045" width="9.5703125" style="241" bestFit="1" customWidth="1"/>
    <col min="12046" max="12289" width="9.140625" style="241"/>
    <col min="12290" max="12290" width="12.85546875" style="241" customWidth="1"/>
    <col min="12291" max="12293" width="9.140625" style="241"/>
    <col min="12294" max="12294" width="12.5703125" style="241" customWidth="1"/>
    <col min="12295" max="12295" width="8.7109375" style="241" customWidth="1"/>
    <col min="12296" max="12296" width="10.28515625" style="241" bestFit="1" customWidth="1"/>
    <col min="12297" max="12297" width="9.140625" style="241"/>
    <col min="12298" max="12298" width="9.5703125" style="241" customWidth="1"/>
    <col min="12299" max="12300" width="0" style="241" hidden="1" customWidth="1"/>
    <col min="12301" max="12301" width="9.5703125" style="241" bestFit="1" customWidth="1"/>
    <col min="12302" max="12545" width="9.140625" style="241"/>
    <col min="12546" max="12546" width="12.85546875" style="241" customWidth="1"/>
    <col min="12547" max="12549" width="9.140625" style="241"/>
    <col min="12550" max="12550" width="12.5703125" style="241" customWidth="1"/>
    <col min="12551" max="12551" width="8.7109375" style="241" customWidth="1"/>
    <col min="12552" max="12552" width="10.28515625" style="241" bestFit="1" customWidth="1"/>
    <col min="12553" max="12553" width="9.140625" style="241"/>
    <col min="12554" max="12554" width="9.5703125" style="241" customWidth="1"/>
    <col min="12555" max="12556" width="0" style="241" hidden="1" customWidth="1"/>
    <col min="12557" max="12557" width="9.5703125" style="241" bestFit="1" customWidth="1"/>
    <col min="12558" max="12801" width="9.140625" style="241"/>
    <col min="12802" max="12802" width="12.85546875" style="241" customWidth="1"/>
    <col min="12803" max="12805" width="9.140625" style="241"/>
    <col min="12806" max="12806" width="12.5703125" style="241" customWidth="1"/>
    <col min="12807" max="12807" width="8.7109375" style="241" customWidth="1"/>
    <col min="12808" max="12808" width="10.28515625" style="241" bestFit="1" customWidth="1"/>
    <col min="12809" max="12809" width="9.140625" style="241"/>
    <col min="12810" max="12810" width="9.5703125" style="241" customWidth="1"/>
    <col min="12811" max="12812" width="0" style="241" hidden="1" customWidth="1"/>
    <col min="12813" max="12813" width="9.5703125" style="241" bestFit="1" customWidth="1"/>
    <col min="12814" max="13057" width="9.140625" style="241"/>
    <col min="13058" max="13058" width="12.85546875" style="241" customWidth="1"/>
    <col min="13059" max="13061" width="9.140625" style="241"/>
    <col min="13062" max="13062" width="12.5703125" style="241" customWidth="1"/>
    <col min="13063" max="13063" width="8.7109375" style="241" customWidth="1"/>
    <col min="13064" max="13064" width="10.28515625" style="241" bestFit="1" customWidth="1"/>
    <col min="13065" max="13065" width="9.140625" style="241"/>
    <col min="13066" max="13066" width="9.5703125" style="241" customWidth="1"/>
    <col min="13067" max="13068" width="0" style="241" hidden="1" customWidth="1"/>
    <col min="13069" max="13069" width="9.5703125" style="241" bestFit="1" customWidth="1"/>
    <col min="13070" max="13313" width="9.140625" style="241"/>
    <col min="13314" max="13314" width="12.85546875" style="241" customWidth="1"/>
    <col min="13315" max="13317" width="9.140625" style="241"/>
    <col min="13318" max="13318" width="12.5703125" style="241" customWidth="1"/>
    <col min="13319" max="13319" width="8.7109375" style="241" customWidth="1"/>
    <col min="13320" max="13320" width="10.28515625" style="241" bestFit="1" customWidth="1"/>
    <col min="13321" max="13321" width="9.140625" style="241"/>
    <col min="13322" max="13322" width="9.5703125" style="241" customWidth="1"/>
    <col min="13323" max="13324" width="0" style="241" hidden="1" customWidth="1"/>
    <col min="13325" max="13325" width="9.5703125" style="241" bestFit="1" customWidth="1"/>
    <col min="13326" max="13569" width="9.140625" style="241"/>
    <col min="13570" max="13570" width="12.85546875" style="241" customWidth="1"/>
    <col min="13571" max="13573" width="9.140625" style="241"/>
    <col min="13574" max="13574" width="12.5703125" style="241" customWidth="1"/>
    <col min="13575" max="13575" width="8.7109375" style="241" customWidth="1"/>
    <col min="13576" max="13576" width="10.28515625" style="241" bestFit="1" customWidth="1"/>
    <col min="13577" max="13577" width="9.140625" style="241"/>
    <col min="13578" max="13578" width="9.5703125" style="241" customWidth="1"/>
    <col min="13579" max="13580" width="0" style="241" hidden="1" customWidth="1"/>
    <col min="13581" max="13581" width="9.5703125" style="241" bestFit="1" customWidth="1"/>
    <col min="13582" max="13825" width="9.140625" style="241"/>
    <col min="13826" max="13826" width="12.85546875" style="241" customWidth="1"/>
    <col min="13827" max="13829" width="9.140625" style="241"/>
    <col min="13830" max="13830" width="12.5703125" style="241" customWidth="1"/>
    <col min="13831" max="13831" width="8.7109375" style="241" customWidth="1"/>
    <col min="13832" max="13832" width="10.28515625" style="241" bestFit="1" customWidth="1"/>
    <col min="13833" max="13833" width="9.140625" style="241"/>
    <col min="13834" max="13834" width="9.5703125" style="241" customWidth="1"/>
    <col min="13835" max="13836" width="0" style="241" hidden="1" customWidth="1"/>
    <col min="13837" max="13837" width="9.5703125" style="241" bestFit="1" customWidth="1"/>
    <col min="13838" max="14081" width="9.140625" style="241"/>
    <col min="14082" max="14082" width="12.85546875" style="241" customWidth="1"/>
    <col min="14083" max="14085" width="9.140625" style="241"/>
    <col min="14086" max="14086" width="12.5703125" style="241" customWidth="1"/>
    <col min="14087" max="14087" width="8.7109375" style="241" customWidth="1"/>
    <col min="14088" max="14088" width="10.28515625" style="241" bestFit="1" customWidth="1"/>
    <col min="14089" max="14089" width="9.140625" style="241"/>
    <col min="14090" max="14090" width="9.5703125" style="241" customWidth="1"/>
    <col min="14091" max="14092" width="0" style="241" hidden="1" customWidth="1"/>
    <col min="14093" max="14093" width="9.5703125" style="241" bestFit="1" customWidth="1"/>
    <col min="14094" max="14337" width="9.140625" style="241"/>
    <col min="14338" max="14338" width="12.85546875" style="241" customWidth="1"/>
    <col min="14339" max="14341" width="9.140625" style="241"/>
    <col min="14342" max="14342" width="12.5703125" style="241" customWidth="1"/>
    <col min="14343" max="14343" width="8.7109375" style="241" customWidth="1"/>
    <col min="14344" max="14344" width="10.28515625" style="241" bestFit="1" customWidth="1"/>
    <col min="14345" max="14345" width="9.140625" style="241"/>
    <col min="14346" max="14346" width="9.5703125" style="241" customWidth="1"/>
    <col min="14347" max="14348" width="0" style="241" hidden="1" customWidth="1"/>
    <col min="14349" max="14349" width="9.5703125" style="241" bestFit="1" customWidth="1"/>
    <col min="14350" max="14593" width="9.140625" style="241"/>
    <col min="14594" max="14594" width="12.85546875" style="241" customWidth="1"/>
    <col min="14595" max="14597" width="9.140625" style="241"/>
    <col min="14598" max="14598" width="12.5703125" style="241" customWidth="1"/>
    <col min="14599" max="14599" width="8.7109375" style="241" customWidth="1"/>
    <col min="14600" max="14600" width="10.28515625" style="241" bestFit="1" customWidth="1"/>
    <col min="14601" max="14601" width="9.140625" style="241"/>
    <col min="14602" max="14602" width="9.5703125" style="241" customWidth="1"/>
    <col min="14603" max="14604" width="0" style="241" hidden="1" customWidth="1"/>
    <col min="14605" max="14605" width="9.5703125" style="241" bestFit="1" customWidth="1"/>
    <col min="14606" max="14849" width="9.140625" style="241"/>
    <col min="14850" max="14850" width="12.85546875" style="241" customWidth="1"/>
    <col min="14851" max="14853" width="9.140625" style="241"/>
    <col min="14854" max="14854" width="12.5703125" style="241" customWidth="1"/>
    <col min="14855" max="14855" width="8.7109375" style="241" customWidth="1"/>
    <col min="14856" max="14856" width="10.28515625" style="241" bestFit="1" customWidth="1"/>
    <col min="14857" max="14857" width="9.140625" style="241"/>
    <col min="14858" max="14858" width="9.5703125" style="241" customWidth="1"/>
    <col min="14859" max="14860" width="0" style="241" hidden="1" customWidth="1"/>
    <col min="14861" max="14861" width="9.5703125" style="241" bestFit="1" customWidth="1"/>
    <col min="14862" max="15105" width="9.140625" style="241"/>
    <col min="15106" max="15106" width="12.85546875" style="241" customWidth="1"/>
    <col min="15107" max="15109" width="9.140625" style="241"/>
    <col min="15110" max="15110" width="12.5703125" style="241" customWidth="1"/>
    <col min="15111" max="15111" width="8.7109375" style="241" customWidth="1"/>
    <col min="15112" max="15112" width="10.28515625" style="241" bestFit="1" customWidth="1"/>
    <col min="15113" max="15113" width="9.140625" style="241"/>
    <col min="15114" max="15114" width="9.5703125" style="241" customWidth="1"/>
    <col min="15115" max="15116" width="0" style="241" hidden="1" customWidth="1"/>
    <col min="15117" max="15117" width="9.5703125" style="241" bestFit="1" customWidth="1"/>
    <col min="15118" max="15361" width="9.140625" style="241"/>
    <col min="15362" max="15362" width="12.85546875" style="241" customWidth="1"/>
    <col min="15363" max="15365" width="9.140625" style="241"/>
    <col min="15366" max="15366" width="12.5703125" style="241" customWidth="1"/>
    <col min="15367" max="15367" width="8.7109375" style="241" customWidth="1"/>
    <col min="15368" max="15368" width="10.28515625" style="241" bestFit="1" customWidth="1"/>
    <col min="15369" max="15369" width="9.140625" style="241"/>
    <col min="15370" max="15370" width="9.5703125" style="241" customWidth="1"/>
    <col min="15371" max="15372" width="0" style="241" hidden="1" customWidth="1"/>
    <col min="15373" max="15373" width="9.5703125" style="241" bestFit="1" customWidth="1"/>
    <col min="15374" max="15617" width="9.140625" style="241"/>
    <col min="15618" max="15618" width="12.85546875" style="241" customWidth="1"/>
    <col min="15619" max="15621" width="9.140625" style="241"/>
    <col min="15622" max="15622" width="12.5703125" style="241" customWidth="1"/>
    <col min="15623" max="15623" width="8.7109375" style="241" customWidth="1"/>
    <col min="15624" max="15624" width="10.28515625" style="241" bestFit="1" customWidth="1"/>
    <col min="15625" max="15625" width="9.140625" style="241"/>
    <col min="15626" max="15626" width="9.5703125" style="241" customWidth="1"/>
    <col min="15627" max="15628" width="0" style="241" hidden="1" customWidth="1"/>
    <col min="15629" max="15629" width="9.5703125" style="241" bestFit="1" customWidth="1"/>
    <col min="15630" max="15873" width="9.140625" style="241"/>
    <col min="15874" max="15874" width="12.85546875" style="241" customWidth="1"/>
    <col min="15875" max="15877" width="9.140625" style="241"/>
    <col min="15878" max="15878" width="12.5703125" style="241" customWidth="1"/>
    <col min="15879" max="15879" width="8.7109375" style="241" customWidth="1"/>
    <col min="15880" max="15880" width="10.28515625" style="241" bestFit="1" customWidth="1"/>
    <col min="15881" max="15881" width="9.140625" style="241"/>
    <col min="15882" max="15882" width="9.5703125" style="241" customWidth="1"/>
    <col min="15883" max="15884" width="0" style="241" hidden="1" customWidth="1"/>
    <col min="15885" max="15885" width="9.5703125" style="241" bestFit="1" customWidth="1"/>
    <col min="15886" max="16129" width="9.140625" style="241"/>
    <col min="16130" max="16130" width="12.85546875" style="241" customWidth="1"/>
    <col min="16131" max="16133" width="9.140625" style="241"/>
    <col min="16134" max="16134" width="12.5703125" style="241" customWidth="1"/>
    <col min="16135" max="16135" width="8.7109375" style="241" customWidth="1"/>
    <col min="16136" max="16136" width="10.28515625" style="241" bestFit="1" customWidth="1"/>
    <col min="16137" max="16137" width="9.140625" style="241"/>
    <col min="16138" max="16138" width="9.5703125" style="241" customWidth="1"/>
    <col min="16139" max="16140" width="0" style="241" hidden="1" customWidth="1"/>
    <col min="16141" max="16141" width="9.5703125" style="241" bestFit="1" customWidth="1"/>
    <col min="16142" max="16384" width="9.140625" style="241"/>
  </cols>
  <sheetData>
    <row r="1" spans="1:17" ht="28.5" customHeight="1" x14ac:dyDescent="0.2">
      <c r="A1" s="240" t="s">
        <v>334</v>
      </c>
      <c r="B1" s="240"/>
      <c r="C1" s="240"/>
      <c r="D1" s="240"/>
      <c r="E1" s="240"/>
      <c r="F1" s="240"/>
      <c r="G1" s="240"/>
      <c r="H1" s="240"/>
    </row>
    <row r="2" spans="1:17" ht="15.75" x14ac:dyDescent="0.25">
      <c r="A2" s="242"/>
      <c r="B2" s="242"/>
      <c r="C2" s="242"/>
      <c r="D2" s="242"/>
      <c r="E2" s="242"/>
      <c r="F2" s="242"/>
      <c r="G2" s="242"/>
      <c r="H2" s="242"/>
    </row>
    <row r="3" spans="1:17" ht="12.75" customHeight="1" x14ac:dyDescent="0.25">
      <c r="A3" s="243"/>
      <c r="B3" s="243"/>
      <c r="C3" s="243"/>
      <c r="D3" s="243"/>
      <c r="E3" s="243"/>
      <c r="F3" s="243"/>
      <c r="G3" s="243"/>
      <c r="H3" s="243"/>
    </row>
    <row r="4" spans="1:17" ht="45" customHeight="1" x14ac:dyDescent="0.2">
      <c r="A4" s="244"/>
      <c r="B4" s="245"/>
      <c r="C4" s="246">
        <v>2014</v>
      </c>
      <c r="D4" s="246">
        <v>2015</v>
      </c>
      <c r="E4" s="246">
        <v>2016</v>
      </c>
      <c r="F4" s="247" t="s">
        <v>335</v>
      </c>
      <c r="G4" s="246">
        <v>2017</v>
      </c>
      <c r="H4" s="248" t="s">
        <v>336</v>
      </c>
      <c r="J4" s="249"/>
      <c r="K4" s="249"/>
      <c r="N4" s="250"/>
      <c r="O4" s="250"/>
      <c r="P4" s="250"/>
      <c r="Q4" s="250"/>
    </row>
    <row r="5" spans="1:17" x14ac:dyDescent="0.2">
      <c r="A5" s="251" t="s">
        <v>337</v>
      </c>
      <c r="B5" s="251"/>
      <c r="C5" s="252">
        <v>4.3</v>
      </c>
      <c r="D5" s="252">
        <v>4.8</v>
      </c>
      <c r="E5" s="253">
        <v>17.7</v>
      </c>
      <c r="F5" s="254">
        <f>(C5+D5+E5)/3</f>
        <v>8.9333333333333318</v>
      </c>
      <c r="G5" s="253">
        <v>67.7</v>
      </c>
      <c r="H5" s="255">
        <f>E5-F5</f>
        <v>8.7666666666666675</v>
      </c>
      <c r="J5" s="249"/>
      <c r="K5" s="256"/>
      <c r="M5" s="257"/>
    </row>
    <row r="6" spans="1:17" x14ac:dyDescent="0.2">
      <c r="A6" s="258" t="s">
        <v>338</v>
      </c>
      <c r="B6" s="258" t="s">
        <v>339</v>
      </c>
      <c r="C6" s="252"/>
      <c r="D6" s="252"/>
      <c r="F6" s="254">
        <f t="shared" ref="F6:F20" si="0">(C6+D6+E6)/3</f>
        <v>0</v>
      </c>
      <c r="H6" s="255">
        <f t="shared" ref="H6:H20" si="1">E6-F6</f>
        <v>0</v>
      </c>
      <c r="J6" s="249"/>
      <c r="K6" s="256"/>
      <c r="M6" s="257"/>
    </row>
    <row r="7" spans="1:17" x14ac:dyDescent="0.2">
      <c r="A7" s="258" t="s">
        <v>338</v>
      </c>
      <c r="B7" s="258" t="s">
        <v>340</v>
      </c>
      <c r="C7" s="252">
        <v>0.5</v>
      </c>
      <c r="D7" s="252">
        <v>0.5</v>
      </c>
      <c r="E7" s="259">
        <v>0.9</v>
      </c>
      <c r="F7" s="254">
        <f t="shared" si="0"/>
        <v>0.6333333333333333</v>
      </c>
      <c r="G7" s="259">
        <v>1.4</v>
      </c>
      <c r="H7" s="255">
        <f t="shared" si="1"/>
        <v>0.26666666666666672</v>
      </c>
      <c r="J7" s="249"/>
      <c r="K7" s="256"/>
      <c r="M7" s="257"/>
    </row>
    <row r="8" spans="1:17" ht="23.25" customHeight="1" x14ac:dyDescent="0.2">
      <c r="A8" s="258" t="s">
        <v>341</v>
      </c>
      <c r="B8" s="258" t="s">
        <v>342</v>
      </c>
      <c r="C8" s="252">
        <v>0.8</v>
      </c>
      <c r="D8" s="252">
        <v>0.6</v>
      </c>
      <c r="E8" s="259">
        <v>2.4</v>
      </c>
      <c r="F8" s="254">
        <f t="shared" si="0"/>
        <v>1.2666666666666666</v>
      </c>
      <c r="G8" s="259">
        <v>6.3</v>
      </c>
      <c r="H8" s="255">
        <f t="shared" si="1"/>
        <v>1.1333333333333333</v>
      </c>
      <c r="I8" s="249"/>
      <c r="J8" s="249"/>
      <c r="K8" s="256"/>
      <c r="M8" s="257"/>
    </row>
    <row r="9" spans="1:17" ht="27" customHeight="1" x14ac:dyDescent="0.2">
      <c r="A9" s="258" t="s">
        <v>343</v>
      </c>
      <c r="B9" s="258" t="s">
        <v>344</v>
      </c>
      <c r="C9" s="252">
        <v>1.5</v>
      </c>
      <c r="D9" s="252">
        <v>1.7</v>
      </c>
      <c r="E9" s="259">
        <v>6.7</v>
      </c>
      <c r="F9" s="254">
        <f t="shared" si="0"/>
        <v>3.3000000000000003</v>
      </c>
      <c r="G9" s="259">
        <v>29.4</v>
      </c>
      <c r="H9" s="255">
        <f t="shared" si="1"/>
        <v>3.4</v>
      </c>
      <c r="I9" s="260"/>
      <c r="J9" s="260"/>
      <c r="K9" s="256"/>
      <c r="M9" s="257"/>
    </row>
    <row r="10" spans="1:17" ht="16.5" customHeight="1" x14ac:dyDescent="0.2">
      <c r="A10" s="258" t="s">
        <v>343</v>
      </c>
      <c r="B10" s="258" t="s">
        <v>345</v>
      </c>
      <c r="C10" s="252">
        <v>1.6</v>
      </c>
      <c r="D10" s="252">
        <v>2.1</v>
      </c>
      <c r="E10" s="259">
        <v>7.4</v>
      </c>
      <c r="F10" s="254">
        <f t="shared" si="0"/>
        <v>3.7000000000000006</v>
      </c>
      <c r="G10" s="259">
        <v>30.5</v>
      </c>
      <c r="H10" s="255">
        <f t="shared" si="1"/>
        <v>3.6999999999999997</v>
      </c>
      <c r="I10" s="260"/>
      <c r="J10" s="260"/>
      <c r="K10" s="256"/>
      <c r="M10" s="257"/>
    </row>
    <row r="11" spans="1:17" ht="16.5" customHeight="1" x14ac:dyDescent="0.2">
      <c r="A11" s="258" t="s">
        <v>346</v>
      </c>
      <c r="B11" s="258"/>
      <c r="C11" s="259"/>
      <c r="D11" s="252"/>
      <c r="E11" s="259"/>
      <c r="F11" s="254"/>
      <c r="G11" s="259"/>
      <c r="H11" s="255"/>
      <c r="J11" s="249"/>
      <c r="K11" s="249"/>
    </row>
    <row r="12" spans="1:17" ht="16.5" customHeight="1" x14ac:dyDescent="0.2">
      <c r="A12" s="258"/>
      <c r="B12" s="258"/>
      <c r="C12" s="259"/>
      <c r="D12" s="252"/>
      <c r="E12" s="259"/>
      <c r="F12" s="254"/>
      <c r="G12" s="259"/>
      <c r="H12" s="255"/>
      <c r="K12" s="249"/>
    </row>
    <row r="13" spans="1:17" ht="16.5" customHeight="1" x14ac:dyDescent="0.2">
      <c r="A13" s="261" t="s">
        <v>347</v>
      </c>
      <c r="B13" s="261"/>
      <c r="C13" s="252">
        <v>0.3</v>
      </c>
      <c r="D13" s="252">
        <v>0.5</v>
      </c>
      <c r="E13" s="259">
        <v>0.27</v>
      </c>
      <c r="F13" s="254">
        <f t="shared" si="0"/>
        <v>0.35666666666666669</v>
      </c>
      <c r="G13" s="262">
        <v>1</v>
      </c>
      <c r="H13" s="255">
        <f t="shared" si="1"/>
        <v>-8.666666666666667E-2</v>
      </c>
    </row>
    <row r="14" spans="1:17" ht="16.5" customHeight="1" x14ac:dyDescent="0.2">
      <c r="A14" s="258"/>
      <c r="B14" s="258"/>
      <c r="C14" s="252"/>
      <c r="D14" s="252"/>
      <c r="E14" s="259"/>
      <c r="F14" s="254"/>
      <c r="G14" s="259"/>
      <c r="H14" s="255"/>
    </row>
    <row r="15" spans="1:17" ht="24" customHeight="1" x14ac:dyDescent="0.2">
      <c r="A15" s="263" t="s">
        <v>348</v>
      </c>
      <c r="B15" s="263"/>
      <c r="C15" s="252">
        <v>0.12</v>
      </c>
      <c r="D15" s="252">
        <v>0.1</v>
      </c>
      <c r="E15" s="262">
        <v>0.4</v>
      </c>
      <c r="F15" s="254">
        <f t="shared" si="0"/>
        <v>0.20666666666666667</v>
      </c>
      <c r="G15" s="262">
        <v>1.3</v>
      </c>
      <c r="H15" s="255">
        <f t="shared" si="1"/>
        <v>0.19333333333333336</v>
      </c>
      <c r="K15" s="241">
        <v>4157223</v>
      </c>
      <c r="L15" s="264">
        <f>54818/K15*100</f>
        <v>1.3186206272793159</v>
      </c>
    </row>
    <row r="16" spans="1:17" x14ac:dyDescent="0.2">
      <c r="A16" s="258"/>
      <c r="B16" s="258" t="s">
        <v>339</v>
      </c>
      <c r="C16" s="252"/>
      <c r="D16" s="252"/>
      <c r="E16" s="259"/>
      <c r="F16" s="254">
        <f t="shared" si="0"/>
        <v>0</v>
      </c>
      <c r="G16" s="259">
        <v>0.2</v>
      </c>
      <c r="H16" s="255">
        <f t="shared" si="1"/>
        <v>0</v>
      </c>
      <c r="K16" s="241">
        <v>1945</v>
      </c>
      <c r="L16" s="264">
        <f>21/K16*100</f>
        <v>1.0796915167095116</v>
      </c>
    </row>
    <row r="17" spans="1:12" x14ac:dyDescent="0.2">
      <c r="A17" s="258"/>
      <c r="B17" s="258" t="s">
        <v>340</v>
      </c>
      <c r="C17" s="252">
        <v>0.3</v>
      </c>
      <c r="D17" s="252">
        <v>3</v>
      </c>
      <c r="E17" s="259">
        <v>0.5</v>
      </c>
      <c r="F17" s="254">
        <f t="shared" si="0"/>
        <v>1.2666666666666666</v>
      </c>
      <c r="G17" s="259">
        <v>0.6</v>
      </c>
      <c r="H17" s="255">
        <f t="shared" si="1"/>
        <v>-0.76666666666666661</v>
      </c>
      <c r="K17" s="241">
        <v>183343</v>
      </c>
      <c r="L17" s="264">
        <f>4410/K17*100</f>
        <v>2.4053277190839029</v>
      </c>
    </row>
    <row r="18" spans="1:12" ht="15" customHeight="1" x14ac:dyDescent="0.2">
      <c r="A18" s="258"/>
      <c r="B18" s="258" t="s">
        <v>342</v>
      </c>
      <c r="C18" s="252">
        <v>0.2</v>
      </c>
      <c r="D18" s="252">
        <v>0.2</v>
      </c>
      <c r="E18" s="259">
        <v>0.05</v>
      </c>
      <c r="F18" s="254">
        <f t="shared" si="0"/>
        <v>0.15</v>
      </c>
      <c r="G18" s="259">
        <v>1.4</v>
      </c>
      <c r="H18" s="255">
        <f t="shared" si="1"/>
        <v>-9.9999999999999992E-2</v>
      </c>
      <c r="K18" s="241">
        <v>355375</v>
      </c>
      <c r="L18" s="264">
        <f>4410/K18*100</f>
        <v>1.2409426661976786</v>
      </c>
    </row>
    <row r="19" spans="1:12" x14ac:dyDescent="0.2">
      <c r="A19" s="258"/>
      <c r="B19" s="258" t="s">
        <v>344</v>
      </c>
      <c r="C19" s="252">
        <v>0.1</v>
      </c>
      <c r="D19" s="252">
        <v>0.08</v>
      </c>
      <c r="E19" s="259">
        <v>0.15</v>
      </c>
      <c r="F19" s="254">
        <f t="shared" si="0"/>
        <v>0.10999999999999999</v>
      </c>
      <c r="G19" s="259">
        <v>1.2</v>
      </c>
      <c r="H19" s="262">
        <f t="shared" si="1"/>
        <v>4.0000000000000008E-2</v>
      </c>
      <c r="K19" s="241">
        <v>1997118</v>
      </c>
      <c r="L19" s="264">
        <f>24428/K19*100</f>
        <v>1.2231625772738517</v>
      </c>
    </row>
    <row r="20" spans="1:12" ht="29.25" customHeight="1" x14ac:dyDescent="0.2">
      <c r="A20" s="265"/>
      <c r="B20" s="266" t="s">
        <v>345</v>
      </c>
      <c r="C20" s="267">
        <v>0.1</v>
      </c>
      <c r="D20" s="267">
        <v>0.1</v>
      </c>
      <c r="E20" s="268">
        <v>0.17</v>
      </c>
      <c r="F20" s="269">
        <f t="shared" si="0"/>
        <v>0.12333333333333334</v>
      </c>
      <c r="G20" s="268">
        <v>1.6</v>
      </c>
      <c r="H20" s="270">
        <f t="shared" si="1"/>
        <v>4.6666666666666676E-2</v>
      </c>
      <c r="I20" s="249"/>
      <c r="K20" s="241">
        <v>1619442</v>
      </c>
      <c r="L20" s="264">
        <f>23266/K20*100</f>
        <v>1.4366676917110954</v>
      </c>
    </row>
    <row r="21" spans="1:12" ht="15.75" x14ac:dyDescent="0.25">
      <c r="A21" s="243"/>
      <c r="B21" s="243"/>
      <c r="C21" s="249"/>
      <c r="D21" s="249"/>
      <c r="E21" s="249"/>
      <c r="F21" s="249"/>
      <c r="G21" s="249"/>
      <c r="H21" s="271"/>
    </row>
    <row r="22" spans="1:12" ht="15.75" customHeight="1" x14ac:dyDescent="0.2">
      <c r="A22" s="272"/>
      <c r="B22" s="272"/>
      <c r="C22" s="272"/>
      <c r="D22" s="272"/>
      <c r="E22" s="272"/>
      <c r="F22" s="272"/>
      <c r="G22" s="272"/>
      <c r="H22" s="272"/>
    </row>
    <row r="23" spans="1:12" ht="15.75" x14ac:dyDescent="0.25">
      <c r="A23" s="243"/>
      <c r="B23" s="243"/>
      <c r="C23" s="243"/>
      <c r="D23" s="243"/>
      <c r="E23" s="243"/>
      <c r="F23" s="271"/>
      <c r="G23" s="243"/>
      <c r="H23" s="271"/>
    </row>
    <row r="24" spans="1:12" ht="15.75" x14ac:dyDescent="0.25">
      <c r="A24" s="243"/>
      <c r="B24" s="243"/>
      <c r="C24" s="243"/>
      <c r="D24" s="243"/>
      <c r="E24" s="243"/>
      <c r="F24" s="271"/>
      <c r="G24" s="243"/>
      <c r="H24" s="271"/>
    </row>
    <row r="25" spans="1:12" ht="15.75" customHeight="1" x14ac:dyDescent="0.2">
      <c r="A25" s="273"/>
      <c r="B25" s="274"/>
      <c r="C25" s="273"/>
      <c r="D25" s="273"/>
      <c r="E25" s="273"/>
      <c r="F25" s="273"/>
      <c r="G25" s="273"/>
      <c r="H25" s="273"/>
      <c r="I25" s="273"/>
    </row>
    <row r="26" spans="1:12" ht="14.25" x14ac:dyDescent="0.2">
      <c r="A26" s="273"/>
      <c r="B26" s="273"/>
      <c r="C26" s="273"/>
      <c r="D26" s="273"/>
      <c r="E26" s="273"/>
      <c r="F26" s="273"/>
      <c r="G26" s="273"/>
      <c r="H26" s="273"/>
      <c r="I26" s="273"/>
    </row>
    <row r="27" spans="1:12" ht="33" customHeight="1" x14ac:dyDescent="0.2">
      <c r="A27" s="273"/>
      <c r="B27" s="273"/>
      <c r="C27" s="273"/>
      <c r="D27" s="273"/>
      <c r="E27" s="273"/>
      <c r="F27" s="273"/>
      <c r="G27" s="273"/>
      <c r="H27" s="273"/>
    </row>
  </sheetData>
  <mergeCells count="6">
    <mergeCell ref="A1:H1"/>
    <mergeCell ref="N4:Q4"/>
    <mergeCell ref="A5:B5"/>
    <mergeCell ref="A13:B13"/>
    <mergeCell ref="A15:B15"/>
    <mergeCell ref="A22:H22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negdsen tusuv</vt:lpstr>
      <vt:lpstr>tusuv</vt:lpstr>
      <vt:lpstr>orlogo</vt:lpstr>
      <vt:lpstr>zarlaga</vt:lpstr>
      <vt:lpstr>tatvariin orlogo</vt:lpstr>
      <vt:lpstr>tusviin ur, avlaga</vt:lpstr>
      <vt:lpstr>aj uildveriin uildverlelt</vt:lpstr>
      <vt:lpstr>aj uildveriin borluulalt</vt:lpstr>
      <vt:lpstr>horogdol aimgiin dungeer</vt:lpstr>
      <vt:lpstr>horsum</vt:lpstr>
      <vt:lpstr>Maliin une</vt:lpstr>
      <vt:lpstr>tul</vt:lpstr>
      <vt:lpstr>telsum </vt:lpstr>
      <vt:lpstr>ND1</vt:lpstr>
      <vt:lpstr>ND2</vt:lpstr>
      <vt:lpstr>teever  </vt:lpstr>
      <vt:lpstr>Bank</vt:lpstr>
      <vt:lpstr>em2</vt:lpstr>
      <vt:lpstr>em4</vt:lpstr>
      <vt:lpstr>em5</vt:lpstr>
      <vt:lpstr>em6</vt:lpstr>
      <vt:lpstr>em7</vt:lpstr>
      <vt:lpstr>gx2</vt:lpstr>
      <vt:lpstr>gx4</vt:lpstr>
      <vt:lpstr>gx5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Chimed</dc:creator>
  <cp:lastModifiedBy>Orgil_L</cp:lastModifiedBy>
  <cp:lastPrinted>2016-03-14T09:09:18Z</cp:lastPrinted>
  <dcterms:created xsi:type="dcterms:W3CDTF">2016-01-12T01:49:05Z</dcterms:created>
  <dcterms:modified xsi:type="dcterms:W3CDTF">2017-04-15T12:14:55Z</dcterms:modified>
</cp:coreProperties>
</file>