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135" activeTab="1"/>
  </bookViews>
  <sheets>
    <sheet name="nuur" sheetId="29" r:id="rId1"/>
    <sheet name="negdsen tusuv" sheetId="1" r:id="rId2"/>
    <sheet name="tusuv" sheetId="4" r:id="rId3"/>
    <sheet name="orlogo" sheetId="2" r:id="rId4"/>
    <sheet name="zarlaga" sheetId="5" r:id="rId5"/>
    <sheet name="tatvariin orlogo" sheetId="7" r:id="rId6"/>
    <sheet name="aj uildveriin uildverlelt" sheetId="8" r:id="rId7"/>
    <sheet name="aj uildveriin borluulalt" sheetId="9" r:id="rId8"/>
    <sheet name="em1" sheetId="12" r:id="rId9"/>
    <sheet name="em2" sheetId="13" r:id="rId10"/>
    <sheet name="em3" sheetId="14" r:id="rId11"/>
    <sheet name="em4" sheetId="15" r:id="rId12"/>
    <sheet name="gx1" sheetId="16" r:id="rId13"/>
    <sheet name="gx2" sheetId="17" r:id="rId14"/>
    <sheet name="gx3" sheetId="18" r:id="rId15"/>
    <sheet name="gx4" sheetId="19" r:id="rId16"/>
    <sheet name="Maliin une" sheetId="25" r:id="rId17"/>
    <sheet name="ND1" sheetId="20" r:id="rId18"/>
    <sheet name="ND2" sheetId="26" r:id="rId19"/>
    <sheet name="Bank" sheetId="22" r:id="rId20"/>
    <sheet name="une" sheetId="27" r:id="rId21"/>
    <sheet name="Sheet1" sheetId="30" r:id="rId22"/>
  </sheets>
  <externalReferences>
    <externalReference r:id="rId23"/>
  </externalReferences>
  <definedNames>
    <definedName name="_Sort" localSheetId="19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maltaiiiii" localSheetId="16" hidden="1">#REF!</definedName>
    <definedName name="maltaiiiii" localSheetId="18" hidden="1">#REF!</definedName>
    <definedName name="maltaiiiii" hidden="1">#REF!</definedName>
  </definedNames>
  <calcPr calcId="144525"/>
</workbook>
</file>

<file path=xl/calcChain.xml><?xml version="1.0" encoding="utf-8"?>
<calcChain xmlns="http://schemas.openxmlformats.org/spreadsheetml/2006/main">
  <c r="B29" i="26" l="1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D5" i="26"/>
  <c r="C5" i="26"/>
  <c r="B5" i="26"/>
  <c r="G56" i="25" l="1"/>
  <c r="G55" i="25"/>
  <c r="F55" i="25"/>
  <c r="G54" i="25"/>
  <c r="F54" i="25"/>
  <c r="G53" i="25"/>
  <c r="G52" i="25"/>
  <c r="F52" i="25"/>
  <c r="G51" i="25"/>
  <c r="F51" i="25"/>
  <c r="G50" i="25"/>
  <c r="F50" i="25"/>
  <c r="G48" i="25"/>
  <c r="F48" i="25"/>
  <c r="G47" i="25"/>
  <c r="F47" i="25"/>
  <c r="G39" i="25"/>
  <c r="F39" i="25"/>
  <c r="G38" i="25"/>
  <c r="F38" i="25"/>
  <c r="G37" i="25"/>
  <c r="F37" i="25"/>
  <c r="G36" i="25"/>
  <c r="F36" i="25"/>
  <c r="G35" i="25"/>
  <c r="F35" i="25"/>
  <c r="G34" i="25"/>
  <c r="F34" i="25"/>
  <c r="G33" i="25"/>
  <c r="F33" i="25"/>
  <c r="G32" i="25"/>
  <c r="F32" i="25"/>
  <c r="G31" i="25"/>
  <c r="F31" i="25"/>
  <c r="G30" i="25"/>
  <c r="F30" i="25"/>
  <c r="G29" i="25"/>
  <c r="F29" i="25"/>
  <c r="G28" i="25"/>
  <c r="F28" i="25"/>
  <c r="G27" i="25"/>
  <c r="F27" i="25"/>
  <c r="G26" i="25"/>
  <c r="F26" i="25"/>
  <c r="G25" i="25"/>
  <c r="F25" i="25"/>
  <c r="G24" i="25"/>
  <c r="F24" i="25"/>
  <c r="G23" i="25"/>
  <c r="F23" i="25"/>
  <c r="G22" i="25"/>
  <c r="F22" i="25"/>
  <c r="G21" i="25"/>
  <c r="F21" i="25"/>
  <c r="G20" i="25"/>
  <c r="F20" i="25"/>
  <c r="G19" i="25"/>
  <c r="F19" i="25"/>
  <c r="G18" i="25"/>
  <c r="F18" i="25"/>
  <c r="G17" i="25"/>
  <c r="F17" i="25"/>
  <c r="G16" i="25"/>
  <c r="F16" i="25"/>
  <c r="G15" i="25"/>
  <c r="F15" i="25"/>
  <c r="G14" i="25"/>
  <c r="F14" i="25"/>
  <c r="G13" i="25"/>
  <c r="F13" i="25"/>
  <c r="G12" i="25"/>
  <c r="F12" i="25"/>
  <c r="G11" i="25"/>
  <c r="F11" i="25"/>
  <c r="G10" i="25"/>
  <c r="F10" i="25"/>
  <c r="G9" i="25"/>
  <c r="F9" i="25"/>
  <c r="G8" i="25"/>
  <c r="F8" i="25"/>
  <c r="G7" i="25"/>
  <c r="F7" i="25"/>
  <c r="G6" i="25"/>
  <c r="F6" i="25"/>
  <c r="G5" i="25"/>
  <c r="F5" i="25"/>
  <c r="G5" i="1" l="1"/>
  <c r="G6" i="1"/>
  <c r="G7" i="1"/>
  <c r="G8" i="1"/>
  <c r="G9" i="1"/>
  <c r="G10" i="1"/>
  <c r="G13" i="1"/>
  <c r="G15" i="1"/>
  <c r="G16" i="1"/>
  <c r="G17" i="1"/>
  <c r="G18" i="1"/>
  <c r="G20" i="1"/>
  <c r="G21" i="1"/>
  <c r="G22" i="1"/>
  <c r="G23" i="1"/>
  <c r="G25" i="1"/>
  <c r="G26" i="1"/>
  <c r="G27" i="1"/>
  <c r="G29" i="1"/>
  <c r="G30" i="1"/>
  <c r="G31" i="1"/>
  <c r="G33" i="1"/>
  <c r="G34" i="1"/>
  <c r="G35" i="1"/>
  <c r="G36" i="1"/>
  <c r="G37" i="1"/>
  <c r="G39" i="1"/>
  <c r="G40" i="1"/>
  <c r="G41" i="1"/>
  <c r="G42" i="1"/>
  <c r="G43" i="1"/>
  <c r="G44" i="1"/>
  <c r="G4" i="1"/>
  <c r="D5" i="4"/>
  <c r="D7" i="4"/>
  <c r="D8" i="4"/>
  <c r="D9" i="4"/>
  <c r="D10" i="4"/>
  <c r="D11" i="4"/>
  <c r="D12" i="4"/>
  <c r="D14" i="4"/>
  <c r="D15" i="4"/>
  <c r="D16" i="4"/>
  <c r="D17" i="4"/>
  <c r="D18" i="4"/>
  <c r="D20" i="4"/>
  <c r="D21" i="4"/>
  <c r="D22" i="4"/>
  <c r="D23" i="4"/>
  <c r="D24" i="4"/>
  <c r="D25" i="4"/>
  <c r="D26" i="4"/>
  <c r="D28" i="4"/>
  <c r="D29" i="4"/>
  <c r="D30" i="4"/>
  <c r="D4" i="4"/>
  <c r="H32" i="22" l="1"/>
  <c r="F32" i="22"/>
  <c r="D32" i="22"/>
  <c r="B32" i="22"/>
  <c r="I20" i="22"/>
  <c r="H20" i="22"/>
  <c r="G20" i="22"/>
  <c r="F20" i="22"/>
  <c r="E20" i="22"/>
  <c r="D20" i="22"/>
  <c r="I8" i="22"/>
  <c r="H8" i="22"/>
  <c r="G8" i="22"/>
  <c r="F8" i="22"/>
  <c r="E8" i="22"/>
  <c r="D8" i="22"/>
  <c r="C8" i="22"/>
  <c r="B8" i="22"/>
  <c r="I29" i="20"/>
  <c r="H29" i="20"/>
  <c r="G29" i="20"/>
  <c r="D29" i="20"/>
  <c r="I28" i="20"/>
  <c r="H28" i="20"/>
  <c r="G28" i="20"/>
  <c r="D28" i="20"/>
  <c r="I27" i="20"/>
  <c r="H27" i="20"/>
  <c r="G27" i="20"/>
  <c r="D27" i="20"/>
  <c r="I26" i="20"/>
  <c r="H26" i="20"/>
  <c r="G26" i="20"/>
  <c r="D26" i="20"/>
  <c r="I25" i="20"/>
  <c r="H25" i="20"/>
  <c r="G25" i="20"/>
  <c r="D25" i="20"/>
  <c r="I24" i="20"/>
  <c r="H24" i="20"/>
  <c r="G24" i="20"/>
  <c r="D24" i="20"/>
  <c r="I23" i="20"/>
  <c r="H23" i="20"/>
  <c r="G23" i="20"/>
  <c r="D23" i="20"/>
  <c r="I22" i="20"/>
  <c r="H22" i="20"/>
  <c r="G22" i="20"/>
  <c r="D22" i="20"/>
  <c r="I21" i="20"/>
  <c r="H21" i="20"/>
  <c r="G21" i="20"/>
  <c r="D21" i="20"/>
  <c r="I20" i="20"/>
  <c r="H20" i="20"/>
  <c r="G20" i="20"/>
  <c r="D20" i="20"/>
  <c r="I19" i="20"/>
  <c r="H19" i="20"/>
  <c r="G19" i="20"/>
  <c r="D19" i="20"/>
  <c r="I18" i="20"/>
  <c r="H18" i="20"/>
  <c r="G18" i="20"/>
  <c r="D18" i="20"/>
  <c r="I17" i="20"/>
  <c r="H17" i="20"/>
  <c r="G17" i="20"/>
  <c r="D17" i="20"/>
  <c r="I16" i="20"/>
  <c r="H16" i="20"/>
  <c r="G16" i="20"/>
  <c r="D16" i="20"/>
  <c r="I15" i="20"/>
  <c r="H15" i="20"/>
  <c r="G15" i="20"/>
  <c r="D15" i="20"/>
  <c r="I14" i="20"/>
  <c r="H14" i="20"/>
  <c r="G14" i="20"/>
  <c r="D14" i="20"/>
  <c r="I13" i="20"/>
  <c r="H13" i="20"/>
  <c r="G13" i="20"/>
  <c r="D13" i="20"/>
  <c r="I12" i="20"/>
  <c r="H12" i="20"/>
  <c r="G12" i="20"/>
  <c r="D12" i="20"/>
  <c r="I11" i="20"/>
  <c r="H11" i="20"/>
  <c r="G11" i="20"/>
  <c r="D11" i="20"/>
  <c r="I10" i="20"/>
  <c r="H10" i="20"/>
  <c r="G10" i="20"/>
  <c r="D10" i="20"/>
  <c r="I9" i="20"/>
  <c r="H9" i="20"/>
  <c r="G9" i="20"/>
  <c r="D9" i="20"/>
  <c r="I8" i="20"/>
  <c r="H8" i="20"/>
  <c r="G8" i="20"/>
  <c r="D8" i="20"/>
  <c r="I7" i="20"/>
  <c r="H7" i="20"/>
  <c r="G7" i="20"/>
  <c r="D7" i="20"/>
  <c r="I6" i="20"/>
  <c r="H6" i="20"/>
  <c r="G6" i="20"/>
  <c r="D6" i="20"/>
  <c r="F5" i="20"/>
  <c r="E5" i="20"/>
  <c r="C5" i="20"/>
  <c r="D5" i="20" s="1"/>
  <c r="B5" i="20"/>
  <c r="H5" i="20" l="1"/>
  <c r="K7" i="20"/>
  <c r="K6" i="20"/>
  <c r="G5" i="20"/>
  <c r="I5" i="20"/>
  <c r="C10" i="18"/>
  <c r="C9" i="18"/>
  <c r="C8" i="18"/>
  <c r="F3" i="14"/>
  <c r="E3" i="14"/>
  <c r="D3" i="14"/>
  <c r="C3" i="14"/>
  <c r="B3" i="14"/>
  <c r="F3" i="13"/>
  <c r="E3" i="13"/>
  <c r="D3" i="13"/>
  <c r="C3" i="13"/>
  <c r="B3" i="13"/>
  <c r="J5" i="12"/>
  <c r="I5" i="12"/>
  <c r="H5" i="12"/>
  <c r="G5" i="12"/>
  <c r="F5" i="12"/>
  <c r="E5" i="12"/>
  <c r="D5" i="12"/>
  <c r="C5" i="12"/>
  <c r="B5" i="12"/>
  <c r="E3" i="7" l="1"/>
</calcChain>
</file>

<file path=xl/sharedStrings.xml><?xml version="1.0" encoding="utf-8"?>
<sst xmlns="http://schemas.openxmlformats.org/spreadsheetml/2006/main" count="760" uniqueCount="444">
  <si>
    <t>Үзүүлэлт</t>
  </si>
  <si>
    <t>Хувь</t>
  </si>
  <si>
    <t>төлөвлөгөө</t>
  </si>
  <si>
    <t>гүйцэтгэл</t>
  </si>
  <si>
    <t xml:space="preserve">      1. Орлогын албан татвар /1,1+1,2/</t>
  </si>
  <si>
    <t xml:space="preserve">      1.1 Хүн ам орлогын албан татвар</t>
  </si>
  <si>
    <t xml:space="preserve">          Хувиараа аж ахуй эрхэлсний орлого</t>
  </si>
  <si>
    <t xml:space="preserve">          Хувийн мал бүхий иргэний орлого</t>
  </si>
  <si>
    <t xml:space="preserve">          Бусад орлого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</si>
  <si>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</si>
  <si>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</si>
  <si>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</si>
  <si>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</si>
  <si>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</si>
  <si>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</si>
  <si>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</si>
  <si>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</si>
  <si>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</si>
  <si>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Газрын төлбөр</t>
  </si>
  <si>
    <t xml:space="preserve">          Байгалийн ургамал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</si>
  <si>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</si>
  <si>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</si>
  <si>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</si>
  <si>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</si>
  <si>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  1. Цалин хөлсөнд</t>
  </si>
  <si>
    <t xml:space="preserve">      2. Нийгмийн даатгалын шимтгэлд</t>
  </si>
  <si>
    <t xml:space="preserve">                 Дүн</t>
  </si>
  <si>
    <t xml:space="preserve">      Урсгал орлого /III+IY/II</t>
  </si>
  <si>
    <t xml:space="preserve">      Татварын орлого /1+2+3+4/III</t>
  </si>
  <si>
    <t xml:space="preserve">          Цалин, хөдөлмөрийн хөлс, түүнтэй адилтгах орлого</t>
  </si>
  <si>
    <t xml:space="preserve">      1.2. Аж ахуйн нэгж, байгууллагын орлогын албан татвар</t>
  </si>
  <si>
    <t xml:space="preserve">          Орон нутгийн хөгжлийн нэгдсэн сангийн орлогын шилжүүлэг</t>
  </si>
  <si>
    <t xml:space="preserve">          Авто тээврийн болон өөрөө явагч хэрэгслийн албан татвар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</si>
  <si>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</si>
  <si>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</si>
  <si>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</si>
  <si>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</si>
  <si>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Орлогыг нь тухай бүр тодорхойлох боломжгүй ажил, хувиараа эрхлэгч иргэний орлогын албан татвар</t>
  </si>
  <si>
    <t>Сум</t>
  </si>
  <si>
    <t xml:space="preserve">Алаг-Эрдэнэ </t>
  </si>
  <si>
    <t xml:space="preserve">Арбулаг </t>
  </si>
  <si>
    <t xml:space="preserve">Баянзүрх </t>
  </si>
  <si>
    <t>Бүрэнтогтох</t>
  </si>
  <si>
    <t xml:space="preserve">Галт </t>
  </si>
  <si>
    <t xml:space="preserve">Жаргалант </t>
  </si>
  <si>
    <t xml:space="preserve">Их-Уул </t>
  </si>
  <si>
    <t>Ðашаант</t>
  </si>
  <si>
    <t>Ðэнчинлхүмбэ</t>
  </si>
  <si>
    <t xml:space="preserve">Тариалан </t>
  </si>
  <si>
    <t xml:space="preserve">Тосонцэнгэл </t>
  </si>
  <si>
    <t xml:space="preserve">Төмөрбулаг </t>
  </si>
  <si>
    <t>Түнэл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</si>
  <si>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</si>
  <si>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</si>
  <si>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</si>
  <si>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</si>
  <si>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>Цэцэрлэг</t>
  </si>
  <si>
    <t xml:space="preserve">×андмань-Өндөр </t>
  </si>
  <si>
    <t xml:space="preserve">Øинэ-Идэр </t>
  </si>
  <si>
    <t>Хатгал</t>
  </si>
  <si>
    <t xml:space="preserve">Мөрөн </t>
  </si>
  <si>
    <t>Эрдэнэбулган</t>
  </si>
  <si>
    <t>Цагааннуур</t>
  </si>
  <si>
    <t>Аймгийн төсөвтэй шууд харьцдаг байгууллагууд</t>
  </si>
  <si>
    <t xml:space="preserve">Бүгд </t>
  </si>
  <si>
    <t xml:space="preserve">ÎÐÎÍ ÍÓÒÃÈÉÍ ÁÎËÎÍ ÓËÑÛÍ ÒªÑÂÈÉÍ ÍÈÉÒ Ä¯Í 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</si>
  <si>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</si>
  <si>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</si>
  <si>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</si>
  <si>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</si>
  <si>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</si>
  <si>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</si>
  <si>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</si>
  <si>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 xml:space="preserve">Ãàçðûí òºëáºð </t>
  </si>
  <si>
    <t>Áàéãàëèéí óðãàìàë àøèãëàñíû òºëáºð</t>
  </si>
  <si>
    <t>Àíãèéí çºâøººðëèéí õóðààìæ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</si>
  <si>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</si>
  <si>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</si>
  <si>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</si>
  <si>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</si>
  <si>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</si>
  <si>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 xml:space="preserve">Îíöãîé </t>
  </si>
  <si>
    <t>ÍªÀÒ</t>
  </si>
  <si>
    <t>ÀÀÍ-èéí îðëîãî</t>
  </si>
  <si>
    <t>Îéãîîñ ìîä ò¿ëýý áýëòãýæ àøèãëàñíû төлбөр</t>
  </si>
  <si>
    <t>Àøèãò ìàëòìàëûí íººö àøèãëàñíû төлбөр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</si>
  <si>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</si>
  <si>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</si>
  <si>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I. ÎÐÎÍ ÍÓÒÃÈÉÍ ÎÐËÎÃÎ</t>
  </si>
  <si>
    <t>II. ÓËÑÛÍ ÒªÑÂÈÉÍ ÎÐËÎÃÎ</t>
  </si>
  <si>
    <t>Санхүүгийн хэлтэс</t>
  </si>
  <si>
    <t>1. Нүүрс олборлолт</t>
  </si>
  <si>
    <t>2. Үр тарианы гурил, цардуул, малын тэжээл</t>
  </si>
  <si>
    <t>Үүнээс:</t>
  </si>
  <si>
    <t>Салбараар</t>
  </si>
  <si>
    <t xml:space="preserve">АЙМГИЙН НЭГДСЭН ТӨСӨВ, мянган төгрөгөөр </t>
  </si>
  <si>
    <t xml:space="preserve">АЙМГИЙН ОРОН НУТГИЙН БОЛОН УЛСЫН ТӨСВИЙН ОРЛОГО, мянган төгрөгөөр </t>
  </si>
  <si>
    <t xml:space="preserve">ОРОН НУТГИЙН ТӨСВИЙН ОРЛОГО, сумаар, мянган төгрөгөөр 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</si>
  <si>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</si>
  <si>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</si>
  <si>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 xml:space="preserve">АЖ ҮЙЛДВЭРИЙН САЛБАРЫН ҮЙЛДВЭРЛЭЛТ, мянган төгрөгөөр </t>
  </si>
  <si>
    <t xml:space="preserve">АЖ ҮЙЛДВЭРИЙН САЛБАРЫН БОРЛУУЛАЛТ, мянган төгрөгөөр 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</si>
  <si>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</si>
  <si>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</si>
  <si>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</si>
  <si>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</si>
  <si>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</si>
  <si>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</si>
  <si>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</si>
  <si>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</si>
  <si>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</si>
  <si>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9. Мебель тавилга үйлдвэрлэл, боловсруулах үйлдвэрийн бусад</t>
  </si>
  <si>
    <t>10. Ус ариутгал, усан хангамж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</si>
  <si>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</si>
  <si>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</si>
  <si>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</si>
  <si>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>.</t>
  </si>
  <si>
    <t>-</t>
  </si>
  <si>
    <t>2016 оны 08 сарын байдлаар</t>
  </si>
  <si>
    <t>2017 оны 08 сарын байдлаар</t>
  </si>
  <si>
    <t xml:space="preserve">АМАРЖСАН ЭХ, ТӨРСӨН ХҮҮХДИЙН ТОО, хүйс, сумаар </t>
  </si>
  <si>
    <t>амаржсан эхийн тоо</t>
  </si>
  <si>
    <t>төрсөн хүүхэд</t>
  </si>
  <si>
    <t>Бүгд</t>
  </si>
  <si>
    <t>Эмэгтэй</t>
  </si>
  <si>
    <t>Алаг-Эрдэнэ</t>
  </si>
  <si>
    <t>Арбулаг</t>
  </si>
  <si>
    <t>Баянзүрх</t>
  </si>
  <si>
    <t>Галт</t>
  </si>
  <si>
    <t>Жаргалант</t>
  </si>
  <si>
    <t>Их-Уул</t>
  </si>
  <si>
    <t>Тариалан</t>
  </si>
  <si>
    <t>Тосонцэнгэл</t>
  </si>
  <si>
    <t>Төмөрбулаг</t>
  </si>
  <si>
    <t>Улаан-Уул</t>
  </si>
  <si>
    <t>Ханх</t>
  </si>
  <si>
    <t>Цагаан-Уул</t>
  </si>
  <si>
    <t>Цагаан-Үүр</t>
  </si>
  <si>
    <t>×андмань-Өндөр</t>
  </si>
  <si>
    <t>Øинэ-Идэр</t>
  </si>
  <si>
    <t>Мөрөн</t>
  </si>
  <si>
    <t>ЭХИЙН ЭНДЭГДЭЛ</t>
  </si>
  <si>
    <t>Бодит тоо</t>
  </si>
  <si>
    <t>100000 амьд төрөлтөд</t>
  </si>
  <si>
    <t xml:space="preserve">ХАЛДВАРТ ӨВЧНӨӨР ӨВЧЛӨГЧИД, өвчний төрлөөр </t>
  </si>
  <si>
    <t>Á¿ãä</t>
  </si>
  <si>
    <t>- Ñàëüìîíåëëёз</t>
  </si>
  <si>
    <t>- Öóñàí ñóóëãà</t>
  </si>
  <si>
    <t>- Õ¿íñíýýñ ãàðàëòàé áàêòåðò õîðäëîãî</t>
  </si>
  <si>
    <t>- Ãåïàòèò</t>
  </si>
  <si>
    <t xml:space="preserve">       - Ãåïàòèòийн нас баралт</t>
  </si>
  <si>
    <t>- Óëààнбурхан</t>
  </si>
  <si>
    <t xml:space="preserve">     - Óëààнбурхны нас баралт</t>
  </si>
  <si>
    <t>- Óëààíóóä</t>
  </si>
  <si>
    <t>- Хамуу</t>
  </si>
  <si>
    <t>- Тарваган тахал</t>
  </si>
  <si>
    <t>- Áîîì</t>
  </si>
  <si>
    <t>- Áðóöåëë¸ç</t>
  </si>
  <si>
    <t>- Ìýíýí</t>
  </si>
  <si>
    <t>- Ñàõóó</t>
  </si>
  <si>
    <t>- Áàëíàä</t>
  </si>
  <si>
    <t>- Ñàëõèí öýöýã</t>
  </si>
  <si>
    <t>- Ñ¿ðüåý</t>
  </si>
  <si>
    <t xml:space="preserve">     - Ñ¿ðüåýгийн нас баралт</t>
  </si>
  <si>
    <t>- Òýìá¿¿</t>
  </si>
  <si>
    <t xml:space="preserve">     - Үүнээс төрөлхийн тэмбүү</t>
  </si>
  <si>
    <t>- Çàã õ¿éòýí</t>
  </si>
  <si>
    <t>- Òðèõîìèíàç</t>
  </si>
  <si>
    <t>- ÁÇ ìººãºíöºð</t>
  </si>
  <si>
    <t>- Ãàõàé õàâäàð</t>
  </si>
  <si>
    <t>- Арьс ìººãºíöºðдөх</t>
  </si>
  <si>
    <t>- ¨ëîì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</si>
  <si>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</si>
  <si>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</si>
  <si>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</si>
  <si>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</si>
  <si>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</si>
  <si>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</si>
  <si>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</si>
  <si>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</si>
  <si>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Улаан сэргэнэ</t>
  </si>
  <si>
    <t>- Татран</t>
  </si>
  <si>
    <t xml:space="preserve">ХАЛДВАРТ ӨВЧНӨӨР ӨВЧЛӨГЧИД, сумаар </t>
  </si>
  <si>
    <t>НАС БАРСАН ХҮНИЙ ТОО, сумаар, шалтгаанаар</t>
  </si>
  <si>
    <t>Нас барсан хүний тоо</t>
  </si>
  <si>
    <t>Үүнээс эмнэлэгт нас барсан</t>
  </si>
  <si>
    <t>Осол гэмтлийн нас баралт</t>
  </si>
  <si>
    <t>Хорт хавдрын нас баралт</t>
  </si>
  <si>
    <t>АЙМГИЙН ХЭМЖЭЭНД БҮРТГЭГДСЭН ГЭМТ ХЭРГИЙН ТОО, хэргийн ангилал, төрлөөр</t>
  </si>
  <si>
    <t>Нийт бүртгэгдсэн гэмт хэрэг</t>
  </si>
  <si>
    <t>Хэрэгт холбогдсон хүн</t>
  </si>
  <si>
    <t>Хүний амь бие, эрүүл мэндийн эсрэг ГХ/91-107/</t>
  </si>
  <si>
    <t xml:space="preserve">     Хүн амины гэмт хэрэг</t>
  </si>
  <si>
    <t xml:space="preserve">          Бусдыг амиа хорлоход хүргэх</t>
  </si>
  <si>
    <t xml:space="preserve">          Бусдыг болгоомжгүй алах</t>
  </si>
  <si>
    <t xml:space="preserve">     Бусдын бие махбодид гэмтэл учруулах ГХ /96-100/</t>
  </si>
  <si>
    <t>Хүчингийн гэмт хэрэг /126/</t>
  </si>
  <si>
    <t>Өмчлөх эрхийн эсрэг ГХ /145-155/</t>
  </si>
  <si>
    <t xml:space="preserve">     Бусдын эд хөрөнгийг хулгайлах /145/</t>
  </si>
  <si>
    <t xml:space="preserve">          Малын хулгай</t>
  </si>
  <si>
    <t xml:space="preserve">          Хувийн өмчийн хулгай </t>
  </si>
  <si>
    <t xml:space="preserve">          Авто тээврийн хэрэгслийн хулгай</t>
  </si>
  <si>
    <t xml:space="preserve">          Бусад</t>
  </si>
  <si>
    <t xml:space="preserve">     Булаах /146/</t>
  </si>
  <si>
    <t xml:space="preserve">     Дээрэмдэх /147/</t>
  </si>
  <si>
    <t xml:space="preserve">     Залилан мэхлэх /148/</t>
  </si>
  <si>
    <t>Танхайн гэмт хэрэг /177-191/</t>
  </si>
  <si>
    <t>Хүн амын эрүүл мэндийн эсрэг ГХ /192-201/</t>
  </si>
  <si>
    <t>Байгаль хамгаалах журмын эсрэг ГХ /202-214/</t>
  </si>
  <si>
    <t xml:space="preserve">     Ойн тухай хууль тогтоомж зөрчих</t>
  </si>
  <si>
    <t xml:space="preserve">     Ан агнуурын тухай хууль тогтоомж зөрчих</t>
  </si>
  <si>
    <t>ТХХБаЖ-ын эсрэг гэмт хэрэг /215-225/</t>
  </si>
  <si>
    <t xml:space="preserve">ГЭМТ ХЭРГИЙН УЛМААС ХОХИРСОН ИРГЭД, хүйсээр </t>
  </si>
  <si>
    <t xml:space="preserve">         Хохирсон нийт иргэн</t>
  </si>
  <si>
    <t>Үүнээс:эмэгтэй</t>
  </si>
  <si>
    <t>ГЭМТ ХЭРГИЙН УЛМААС ХОХИРСОН ИРГЭД, насны ангилалаар</t>
  </si>
  <si>
    <t xml:space="preserve">        17 хүртэлх насны</t>
  </si>
  <si>
    <t xml:space="preserve">        18-34 насны</t>
  </si>
  <si>
    <t xml:space="preserve">       35-49 насны</t>
  </si>
  <si>
    <t xml:space="preserve">       50-аас дээш насны</t>
  </si>
  <si>
    <t>ГЭМТ ХЭРГИЙН УЛМААС ХОХИРСОН ИРГЭД, нийгмийн байдал</t>
  </si>
  <si>
    <t xml:space="preserve">        Төрийн албан хаагч</t>
  </si>
  <si>
    <t xml:space="preserve">        Төрийн бус байгууллагын ажилтан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</si>
  <si>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</si>
  <si>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</si>
  <si>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</si>
  <si>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</si>
  <si>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</si>
  <si>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Тэнэмэл</t>
  </si>
  <si>
    <t xml:space="preserve">        Хоригдол</t>
  </si>
  <si>
    <t xml:space="preserve">        Ажилгүй</t>
  </si>
  <si>
    <t xml:space="preserve">        Хугацаат цэргийн албан хаагч</t>
  </si>
  <si>
    <t>ГЭМТ ХЭРГИЙН УЛМААС НАС БАРСАН, ГЭМТСЭН ИРГЭД</t>
  </si>
  <si>
    <t xml:space="preserve">         Нас барсан хүний тоо</t>
  </si>
  <si>
    <t xml:space="preserve">         Гэмтсэн хүний тоо</t>
  </si>
  <si>
    <t xml:space="preserve">ГЭМТ ХЭРЭГТ ХОЛБОГДСОН ИРГЭД, хүйсээр </t>
  </si>
  <si>
    <t xml:space="preserve">       Гэмт хэрэгт холбогдсон иргэд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</si>
  <si>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</si>
  <si>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</si>
  <si>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</si>
  <si>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</si>
  <si>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 xml:space="preserve">       30-49 насны</t>
  </si>
  <si>
    <t>ГЭМТ ХЭРЭГТ ХОЛБОГДСОН ИРГЭД, нийгмийн байдлаар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</si>
  <si>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</si>
  <si>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</si>
  <si>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</si>
  <si>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</si>
  <si>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</si>
  <si>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</si>
  <si>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</si>
  <si>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ГЭМТ ХЭРЭГ, үйлдэгдсэн байдлаар</t>
  </si>
  <si>
    <t>Хэрэг</t>
  </si>
  <si>
    <t>Хүн</t>
  </si>
  <si>
    <t xml:space="preserve">        Согтуугаар үйлдсэн</t>
  </si>
  <si>
    <t xml:space="preserve">        Галт зэвсгээр үйлдэгдсэн</t>
  </si>
  <si>
    <t xml:space="preserve">       Бүлэглэн үйлдсэн</t>
  </si>
  <si>
    <t xml:space="preserve">       Насанд хүрээгүй хүмүүс үйлдсэн</t>
  </si>
  <si>
    <t xml:space="preserve">       Эмэгтэй хүн оролцсон</t>
  </si>
  <si>
    <t>ЗАХИРГААНЫ ЗӨРЧИЛ</t>
  </si>
  <si>
    <t>ЗАХИРГААНЫ ХАРИУЦЛАГЫН ХУУЛИАР</t>
  </si>
  <si>
    <t xml:space="preserve">          Баривчлагдсан</t>
  </si>
  <si>
    <t xml:space="preserve">          Эрүүлжүүлэгдсэн</t>
  </si>
  <si>
    <t>Торгууль</t>
  </si>
  <si>
    <t xml:space="preserve">        Хүн</t>
  </si>
  <si>
    <t xml:space="preserve">        Торгуулийн хэмжээ</t>
  </si>
  <si>
    <t>НИЙГМИЙН ДААТГАЛЫН ШИМТГЭЛИЙН ОРЛОГО, мөн үетэй харьцуулсанаар, мян.төгрөг</t>
  </si>
  <si>
    <t>Сумын нэр</t>
  </si>
  <si>
    <t>Урьд оноос өссөн/буурсан</t>
  </si>
  <si>
    <t>Төлөв-лөгөө</t>
  </si>
  <si>
    <t>Гүйцэт-гэл</t>
  </si>
  <si>
    <t>Төлөвлөгөө</t>
  </si>
  <si>
    <t>Áàÿíç¿ðõ</t>
  </si>
  <si>
    <t>Гүйцэтгэл</t>
  </si>
  <si>
    <t>Èõ-Óóë</t>
  </si>
  <si>
    <t>Ðàøààíò</t>
  </si>
  <si>
    <t>Ренчинлхүмбэ</t>
  </si>
  <si>
    <t>Òàðèàëàí</t>
  </si>
  <si>
    <t>Òºìºðáóëàã</t>
  </si>
  <si>
    <t>Öàãààí-Óóë</t>
  </si>
  <si>
    <t>Öàãààí-¯¿ð</t>
  </si>
  <si>
    <t>Чандмань-Өндөр</t>
  </si>
  <si>
    <t>Øèíý-Èäýð</t>
  </si>
  <si>
    <t>Ìºðºí</t>
  </si>
  <si>
    <t>Ýðäýíýáóëãàí</t>
  </si>
  <si>
    <t>Öàãààííóóð</t>
  </si>
  <si>
    <t>НИЙГМИЙН ДААТГАЛЫН САНГИЙН АВЛАГА, мянган төгрөг, сумаар</t>
  </si>
  <si>
    <t>Шимтгэлийн авлага бүгд</t>
  </si>
  <si>
    <t>Үүнээс</t>
  </si>
  <si>
    <t>2016 оны үлдэгдэл</t>
  </si>
  <si>
    <t>2017 онд шинээр үүссэн</t>
  </si>
  <si>
    <t>БАНКУУДЫН ОРЛОГО, ЗАРЛАГА, банкуудаар, сая.төг</t>
  </si>
  <si>
    <t>Орлого</t>
  </si>
  <si>
    <t>Зарлага</t>
  </si>
  <si>
    <t>Монгол банкнаас авсан</t>
  </si>
  <si>
    <t>Кассаар орсон</t>
  </si>
  <si>
    <t>Монгол банкинд өгсөн</t>
  </si>
  <si>
    <t>Цэвэр зарлага</t>
  </si>
  <si>
    <t>ХААН банк</t>
  </si>
  <si>
    <t>ХАС банк</t>
  </si>
  <si>
    <t>Төрийн банк</t>
  </si>
  <si>
    <t>Капитал банк</t>
  </si>
  <si>
    <t>Голомт банк</t>
  </si>
  <si>
    <t>БАНКУУДЫН ЗЭЭЛИЙН ҮЗҮҮЛЭЛТ, банкуудаар, сая.төг</t>
  </si>
  <si>
    <t>Зээлийн өрийн үлдэгдэл</t>
  </si>
  <si>
    <t>Хугацаа хэтэрсэн зээл</t>
  </si>
  <si>
    <t>Чанаргүй зээл</t>
  </si>
  <si>
    <t>БАНКУУДЫН ХАДГАЛАМЖ, банкуудаар, сая.төг</t>
  </si>
  <si>
    <t>Хадгаламжийн үлдэгдэл</t>
  </si>
  <si>
    <t>Харилцахын үлдэгдэл</t>
  </si>
  <si>
    <t>Чанаргүй зээл, сарын эцэст, тэрбум төг</t>
  </si>
  <si>
    <t>2014-I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</si>
  <si>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</si>
  <si>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</si>
  <si>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</si>
  <si>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</si>
  <si>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</si>
  <si>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</si>
  <si>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</si>
  <si>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</si>
  <si>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</si>
  <si>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</si>
  <si>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</si>
  <si>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2015-I</t>
  </si>
  <si>
    <t>2016-I</t>
  </si>
  <si>
    <t xml:space="preserve">  I А. ОРЛОГО /II+Y/</t>
  </si>
  <si>
    <t xml:space="preserve">    Б.ЗАРЛАГА</t>
  </si>
  <si>
    <t xml:space="preserve">          Рашаан ус ашигласны төлбөр</t>
  </si>
  <si>
    <t>МАЛЫН ҮНЭ, аймгийн дунджаар</t>
  </si>
  <si>
    <t>М/Д</t>
  </si>
  <si>
    <t>Төрөл</t>
  </si>
  <si>
    <t>Өмнөх оноос</t>
  </si>
  <si>
    <t>Өссөн буурсан хувь</t>
  </si>
  <si>
    <t>Өссөн, буурсан  +-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</si>
  <si>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</si>
  <si>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</si>
  <si>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</si>
  <si>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</si>
  <si>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</si>
  <si>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</si>
  <si>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</si>
  <si>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</si>
  <si>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</si>
  <si>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</si>
  <si>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</si>
  <si>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</si>
  <si>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</si>
  <si>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</si>
  <si>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</si>
  <si>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</si>
  <si>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</si>
  <si>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</si>
  <si>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</si>
  <si>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</si>
  <si>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</si>
  <si>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</si>
  <si>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</si>
  <si>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</si>
  <si>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</si>
  <si>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</si>
  <si>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</si>
  <si>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</si>
  <si>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</si>
  <si>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</si>
  <si>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</si>
  <si>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</si>
  <si>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</si>
  <si>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</si>
  <si>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</si>
  <si>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МАЛЫН ГАРАЛТАЙ БҮТЭЭГДЭХҮҮНИЙ ҮНЭ, төрлөөр</t>
  </si>
  <si>
    <t>Богийн сүү</t>
  </si>
  <si>
    <t>Цагаан ноолуур</t>
  </si>
  <si>
    <t>Бор ноолуур</t>
  </si>
  <si>
    <t>Хонины ноос</t>
  </si>
  <si>
    <t xml:space="preserve">   Адууны дэл</t>
  </si>
  <si>
    <t xml:space="preserve">   Адууны сүүл</t>
  </si>
  <si>
    <t>Адууны шир</t>
  </si>
  <si>
    <t xml:space="preserve">   1.8-2.3 метрийн хэмжээтэй шир</t>
  </si>
  <si>
    <t xml:space="preserve">   2.3 метрээс дээш хэмжээтэй шир</t>
  </si>
  <si>
    <t>Хонины ноостой нэхий</t>
  </si>
  <si>
    <t>Ямааны ноолуургүй арьс</t>
  </si>
  <si>
    <t>Хөвсгөл аймгийн хэрэглээний үнийн индекс</t>
  </si>
  <si>
    <t>2017 VIII</t>
  </si>
  <si>
    <t>2016 VIII</t>
  </si>
  <si>
    <t>2016 XII</t>
  </si>
  <si>
    <t>2017 VII</t>
  </si>
  <si>
    <t>ЕРӨНХИЙ ИНДЕКС</t>
  </si>
  <si>
    <t>01.   ХYНСНИЙ БАРАА, СОГТУУРУУЛАХ БУС УНДАА</t>
  </si>
  <si>
    <t>01.1 ХYНСНИЙ БАРАА</t>
  </si>
  <si>
    <t>01.1.1  ТАЛХ, ГУРИЛ, БУДАА</t>
  </si>
  <si>
    <t>01.1.2  МАХ, МАХАН БYТЭЭГДЭХYYН</t>
  </si>
  <si>
    <t>01.1.3  ЗАГАС, ДАЛАЙН БYТЭЭГДЭХYYН</t>
  </si>
  <si>
    <t>01.1.4  СYY, СYYН БYТЭЭГДЭХYYН, ӨНДӨГ</t>
  </si>
  <si>
    <t>01.1.5  ТӨРӨЛ БYРИЙН ӨӨХ, ТОС</t>
  </si>
  <si>
    <t>01.1.6  ЖИМС, ЖИМСГЭНЭ</t>
  </si>
  <si>
    <t>01.1.7  ХYНСНИЙ НОГОО</t>
  </si>
  <si>
    <t>01.1.8  СААХАР, ЖИМСНИЙ ЧАНАМАЛ, ЗӨГИЙН БАЛ, ЧИХЭР, ШОКОЛАД</t>
  </si>
  <si>
    <t>01.1.9  ХYНСНИЙ БУСАД БYТЭЭГДЭХYYН</t>
  </si>
  <si>
    <t>01.2 СОГТУУРУУЛАХ БУС УНДАА</t>
  </si>
  <si>
    <t>02.   СОГТУУРУУЛАХ УНДАА, ТАМХИ, МАНСУУРУУЛАХ БОДИС</t>
  </si>
  <si>
    <t>02.1 СОГТУУРУУЛАХ УНДАА</t>
  </si>
  <si>
    <t>02.2 ТАМХИ</t>
  </si>
  <si>
    <t>03.    ХУВЦАС, БӨС БАРАА, ГУТАЛ</t>
  </si>
  <si>
    <t>03.1   ХУВЦАС, БӨС БАРАА</t>
  </si>
  <si>
    <t>03.1.1  ХӨВӨН, БӨС БАРАА</t>
  </si>
  <si>
    <t>03.1.2  БYХ ТӨРЛИЙН ХУВЦАС</t>
  </si>
  <si>
    <t>03.1.3  ЖИЖИГ ЭДЛЭЛ, ХЭРЭГСЭЛ</t>
  </si>
  <si>
    <t>03.2  ГУТАЛ</t>
  </si>
  <si>
    <t>04.    ОРОН СУУЦ, УС, ЦАХИЛГААН, ХИЙН БОЛОН БУСАД ТYЛШ</t>
  </si>
  <si>
    <t>04.1  ОРОН СУУЦНЫ БОДИТ ТYРЭЭС</t>
  </si>
  <si>
    <t>04.3  ОРОН СУУЦНЫ ТЕХНИКИЙН БОЛОН ЗАСВАРЫН YЙЛЧИЛГЭЭ</t>
  </si>
  <si>
    <t>04.4  УСАН ХАНГАМЖ БОЛОН ОРОН СУУЦНЫ БУСАД YЙЛЧИЛГЭЭ</t>
  </si>
  <si>
    <t>04.5  ЦАХИЛГААН, ХИЙН БОЛОН БУСАД ТYЛШ</t>
  </si>
  <si>
    <t>05.    ГЭР АХУЙН ТАВИЛГА, ГЭР АХУЙН БАРАА</t>
  </si>
  <si>
    <t>05.1  ГЭР АХУЙН ТАВИЛГА, ХЭРЭГСЭЛ, ХИВС БОЛОН ШАЛНЫ БУСАД ДЭВСГЭР</t>
  </si>
  <si>
    <t>05.2  ГЭР АХУЙН ОЁМОЛ, НЭХМЭЛ ЭДЛЭЛ</t>
  </si>
  <si>
    <t>05.3  ГЭР АХУЙН ЦАХИЛГААН БАРАА</t>
  </si>
  <si>
    <t>05.4  ГЭР АХУЙН ШИЛЭН ЭДЛЭЛ, САВ СУУЛГА</t>
  </si>
  <si>
    <t>05.5  ГЭР АХУЙ, ЦЭЦЭРЛЭГИЙН ЗОРИУЛАЛТТАЙ ХӨДӨЛМӨРИЙН БАГАЖ ХЭРЭГСЭЛ</t>
  </si>
  <si>
    <t>05.6  ГЭР АХУЙН ЦЭВЭРЛЭГЭЭНИЙ БОЛОН БУСАД ЖИЖИГ БАРАА, ГЭРИЙН YЙЛЧИЛГЭЭ</t>
  </si>
  <si>
    <t>06.    ЭМ, ТАРИА, ЭМНЭЛГИЙН YЙЛЧИЛГЭЭ</t>
  </si>
  <si>
    <t>06.1  ЭМ, ТАРИА, ЭМНЭЛГИЙН ХЭРЭГСЭЛ</t>
  </si>
  <si>
    <t>06.2  АМБУЛТОРЫН YЙЛЧИЛГЭЭ</t>
  </si>
  <si>
    <t>06.3  ЭМНЭЛЭГТ ХЭВТЭЖ YЗYYЛСЭН YЙЛЧИЛГЭЭ</t>
  </si>
  <si>
    <t>07.    ТЭЭВЭР</t>
  </si>
  <si>
    <t>07.1  ТЭЭВРИЙН ХЭРЭГСЛИЙН ХУДАЛДАН АВАЛТ</t>
  </si>
  <si>
    <t>07.2  ХУВИЙН ТЭЭВРИЙН ХЭРЭГСЛИЙН ЗАСВАР, YЙЛЧИЛГЭЭ</t>
  </si>
  <si>
    <t>07.3  ТЭЭВРИЙН YЙЛЧИЛГЭЭ</t>
  </si>
  <si>
    <t>08.    ХОЛБООНЫ ХЭРЭГСЭЛ, ШУУДАНГИЙН YЙЛЧИЛГЭЭ</t>
  </si>
  <si>
    <t>08.2  ТЕЛЕФОН АППАРАТ, ФАКСЫН ХЭРЭГСЭЛ</t>
  </si>
  <si>
    <t>08.3  ТЕЛЕФОН УТАС, ФАКСЫН YЙЛЧИЛГЭЭ</t>
  </si>
  <si>
    <t>09.    АМРАЛТ, ЧӨЛӨӨТ ЦАГ, СОЁЛЫН БАРАА, YЙЛЧИЛГЭЭ</t>
  </si>
  <si>
    <t>09.1   ДУУ, ДYРС, ГЭРЭЛ ЗУРАГ, МЭДЭЭЛЛИЙГ БОЛОВСРУУЛАХ ТОНОГ ТӨХӨӨРӨМЖ</t>
  </si>
  <si>
    <t>09.4   ЧӨЛӨӨТ ЦАГ, СОЁЛЫН YЙЛЧИЛГЭЭ</t>
  </si>
  <si>
    <t xml:space="preserve">09.5   СОНИН, СЭТГҮҮЛ, НОМ, БИЧГИЙН ХЭРЭГСЭЛ </t>
  </si>
  <si>
    <t>10.    БОЛОВСРОЛЫН YЙЛЧИЛГЭЭ</t>
  </si>
  <si>
    <t>11.    ЗОЧИД БУУДАЛ, НИЙТИЙН ХООЛ, ДОТУУР БАЙРНЫ YЙЛЧИЛГЭЭ</t>
  </si>
  <si>
    <t>11.1   НИЙТИЙН ХООЛНЫ YЙЛЧИЛГЭЭ</t>
  </si>
  <si>
    <t>11.2   ЗОЧИД БУУДАЛ ДОТУУР БАЙРНЫ YЙЛЧИЛГЭЭ</t>
  </si>
  <si>
    <t>12.    БУСАД БАРАА, YЙЛЧИЛГЭЭ</t>
  </si>
  <si>
    <t>12.1   ХУВЬ ХYНД ХАНДСАН YЙЛЧИЛГЭЭ</t>
  </si>
  <si>
    <t>12.3 ХУВЬ ХYНИЙ ЭД ЗYЙЛ, ХЭРЭГЛЭЛ</t>
  </si>
  <si>
    <t>12.5 ДААТГАЛ</t>
  </si>
  <si>
    <t>12.6 САНХYYГИЙН YЙЛЧИЛГЭЭ</t>
  </si>
  <si>
    <t>Бүлгийн нэр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</si>
</sst>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#,##0.0"/>
    <numFmt numFmtId="166" formatCode="[$-10409]0;\(0\)"/>
    <numFmt numFmtId="167" formatCode="#,###,###,###,###,###.0"/>
  </numFmts>
  <fonts count="4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231F1F"/>
      <name val="Arial"/>
      <family val="2"/>
    </font>
    <font>
      <sz val="10"/>
      <color rgb="FF231F20"/>
      <name val="Arial"/>
      <family val="2"/>
    </font>
    <font>
      <sz val="10"/>
      <color theme="1"/>
      <name val="Arial"/>
      <family val="2"/>
      <charset val="204"/>
    </font>
    <font>
      <b/>
      <sz val="10"/>
      <color rgb="FF231F20"/>
      <name val="Arial"/>
      <family val="2"/>
    </font>
    <font>
      <b/>
      <sz val="10"/>
      <color theme="1"/>
      <name val="Arial"/>
      <family val="2"/>
    </font>
    <font>
      <sz val="12"/>
      <name val="Arial Mon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 Mon"/>
    </font>
    <font>
      <b/>
      <sz val="10"/>
      <name val="Arial Mon"/>
    </font>
    <font>
      <sz val="10"/>
      <name val="Arial Mon"/>
    </font>
    <font>
      <sz val="11"/>
      <color rgb="FF000000"/>
      <name val="Calibri"/>
      <family val="2"/>
      <scheme val="minor"/>
    </font>
    <font>
      <sz val="12"/>
      <color theme="1"/>
      <name val="Arial Mon"/>
      <family val="2"/>
    </font>
    <font>
      <sz val="8"/>
      <color rgb="FF231F1F"/>
      <name val="Arial Mon"/>
      <family val="2"/>
    </font>
    <font>
      <sz val="11"/>
      <color rgb="FF231F1F"/>
      <name val="Arial"/>
      <family val="2"/>
    </font>
    <font>
      <b/>
      <sz val="11"/>
      <name val="Arial"/>
      <family val="2"/>
    </font>
    <font>
      <sz val="11"/>
      <color rgb="FF231F20"/>
      <name val="Arial"/>
      <family val="2"/>
    </font>
    <font>
      <sz val="12"/>
      <color rgb="FF231F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231F2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008000"/>
      <name val="Arial"/>
      <family val="2"/>
    </font>
    <font>
      <sz val="8"/>
      <color rgb="FF0000FF"/>
      <name val="Arial"/>
      <family val="2"/>
    </font>
    <font>
      <sz val="8"/>
      <color indexed="8"/>
      <name val="Arial"/>
      <family val="2"/>
    </font>
    <font>
      <b/>
      <i/>
      <sz val="8"/>
      <color rgb="FF008000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 style="dotted">
        <color theme="1"/>
      </left>
      <right style="hair">
        <color theme="1"/>
      </right>
      <top/>
      <bottom/>
      <diagonal/>
    </border>
    <border>
      <left style="dotted">
        <color theme="1"/>
      </left>
      <right style="hair">
        <color theme="1"/>
      </right>
      <top/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hair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hair">
        <color indexed="64"/>
      </bottom>
      <diagonal/>
    </border>
    <border>
      <left/>
      <right style="thin">
        <color rgb="FFD3D3D3"/>
      </right>
      <top style="thin">
        <color rgb="FFD3D3D3"/>
      </top>
      <bottom style="hair">
        <color indexed="64"/>
      </bottom>
      <diagonal/>
    </border>
    <border>
      <left/>
      <right style="hair">
        <color theme="1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4" fillId="0" borderId="0"/>
    <xf numFmtId="0" fontId="3" fillId="0" borderId="0"/>
    <xf numFmtId="0" fontId="20" fillId="0" borderId="0"/>
  </cellStyleXfs>
  <cellXfs count="4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5" fontId="9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0" fontId="4" fillId="0" borderId="0" xfId="2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41" fontId="4" fillId="0" borderId="0" xfId="2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4" fillId="0" borderId="0" xfId="2" applyFont="1"/>
    <xf numFmtId="0" fontId="5" fillId="0" borderId="0" xfId="0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/>
    </xf>
    <xf numFmtId="0" fontId="14" fillId="0" borderId="28" xfId="0" applyFont="1" applyBorder="1"/>
    <xf numFmtId="0" fontId="14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1" fontId="4" fillId="0" borderId="28" xfId="2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41" fontId="14" fillId="0" borderId="0" xfId="0" applyNumberFormat="1" applyFont="1"/>
    <xf numFmtId="0" fontId="14" fillId="0" borderId="3" xfId="0" applyFont="1" applyBorder="1"/>
    <xf numFmtId="0" fontId="14" fillId="0" borderId="0" xfId="0" applyFont="1" applyAlignment="1">
      <alignment horizontal="left" indent="2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21" xfId="4" applyFont="1" applyBorder="1" applyAlignment="1">
      <alignment vertical="center"/>
    </xf>
    <xf numFmtId="0" fontId="3" fillId="0" borderId="4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64" fontId="18" fillId="0" borderId="0" xfId="4" applyNumberFormat="1" applyFont="1" applyAlignment="1">
      <alignment horizontal="center" vertical="center"/>
    </xf>
    <xf numFmtId="0" fontId="3" fillId="0" borderId="3" xfId="4" applyFont="1" applyBorder="1" applyAlignment="1">
      <alignment vertical="center"/>
    </xf>
    <xf numFmtId="0" fontId="15" fillId="0" borderId="0" xfId="5" applyFont="1" applyFill="1" applyBorder="1"/>
    <xf numFmtId="0" fontId="15" fillId="0" borderId="21" xfId="5" applyFont="1" applyFill="1" applyBorder="1"/>
    <xf numFmtId="0" fontId="21" fillId="0" borderId="0" xfId="0" applyFont="1"/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24" xfId="4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164" fontId="24" fillId="0" borderId="0" xfId="1" applyNumberFormat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3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14" fillId="0" borderId="4" xfId="0" applyFont="1" applyBorder="1" applyAlignment="1">
      <alignment horizontal="center"/>
    </xf>
    <xf numFmtId="164" fontId="24" fillId="0" borderId="0" xfId="1" applyNumberFormat="1" applyFont="1" applyBorder="1" applyAlignment="1">
      <alignment horizontal="right" vertical="center"/>
    </xf>
    <xf numFmtId="0" fontId="24" fillId="0" borderId="0" xfId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2" fontId="15" fillId="0" borderId="0" xfId="0" applyNumberFormat="1" applyFont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2" fontId="4" fillId="0" borderId="0" xfId="1" applyNumberFormat="1" applyFont="1" applyAlignment="1">
      <alignment vertical="center"/>
    </xf>
    <xf numFmtId="164" fontId="4" fillId="0" borderId="0" xfId="4" applyNumberFormat="1" applyFont="1" applyAlignment="1">
      <alignment vertical="center"/>
    </xf>
    <xf numFmtId="164" fontId="4" fillId="0" borderId="0" xfId="4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6" fillId="0" borderId="5" xfId="4" applyFont="1" applyBorder="1" applyAlignment="1">
      <alignment horizontal="center" vertical="center"/>
    </xf>
    <xf numFmtId="164" fontId="6" fillId="0" borderId="0" xfId="4" applyNumberFormat="1" applyFont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24" fillId="0" borderId="3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0" fontId="27" fillId="0" borderId="7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8" fillId="0" borderId="3" xfId="1" applyFont="1" applyBorder="1" applyAlignment="1">
      <alignment vertical="center"/>
    </xf>
    <xf numFmtId="164" fontId="28" fillId="0" borderId="0" xfId="1" applyNumberFormat="1" applyFont="1" applyBorder="1" applyAlignment="1">
      <alignment horizontal="right" vertical="center"/>
    </xf>
    <xf numFmtId="0" fontId="27" fillId="0" borderId="3" xfId="1" applyFont="1" applyBorder="1" applyAlignment="1">
      <alignment vertical="center"/>
    </xf>
    <xf numFmtId="164" fontId="27" fillId="0" borderId="0" xfId="1" applyNumberFormat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27" fillId="0" borderId="3" xfId="1" applyFont="1" applyBorder="1" applyAlignment="1">
      <alignment vertical="center" wrapText="1"/>
    </xf>
    <xf numFmtId="1" fontId="27" fillId="0" borderId="0" xfId="1" applyNumberFormat="1" applyFont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left"/>
    </xf>
    <xf numFmtId="49" fontId="15" fillId="0" borderId="3" xfId="2" applyNumberFormat="1" applyFont="1" applyFill="1" applyBorder="1" applyAlignment="1">
      <alignment horizontal="left" indent="1"/>
    </xf>
    <xf numFmtId="0" fontId="15" fillId="0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49" fontId="15" fillId="0" borderId="3" xfId="2" applyNumberFormat="1" applyFont="1" applyFill="1" applyBorder="1" applyAlignment="1">
      <alignment horizontal="left" wrapText="1" indent="1"/>
    </xf>
    <xf numFmtId="49" fontId="15" fillId="0" borderId="3" xfId="2" applyNumberFormat="1" applyFont="1" applyFill="1" applyBorder="1" applyAlignment="1">
      <alignment wrapText="1"/>
    </xf>
    <xf numFmtId="49" fontId="15" fillId="0" borderId="3" xfId="2" applyNumberFormat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4" fillId="0" borderId="21" xfId="0" applyFont="1" applyBorder="1"/>
    <xf numFmtId="0" fontId="25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 wrapText="1"/>
    </xf>
    <xf numFmtId="0" fontId="15" fillId="0" borderId="28" xfId="2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41" fontId="15" fillId="0" borderId="0" xfId="2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15" fillId="0" borderId="28" xfId="2" applyFont="1" applyFill="1" applyBorder="1" applyAlignment="1">
      <alignment vertical="center"/>
    </xf>
    <xf numFmtId="0" fontId="30" fillId="0" borderId="38" xfId="5" applyNumberFormat="1" applyFont="1" applyFill="1" applyBorder="1" applyAlignment="1">
      <alignment horizontal="center" vertical="center" wrapText="1" readingOrder="1"/>
    </xf>
    <xf numFmtId="1" fontId="30" fillId="0" borderId="38" xfId="0" applyNumberFormat="1" applyFont="1" applyFill="1" applyBorder="1" applyAlignment="1">
      <alignment horizontal="center" vertical="center" wrapText="1" readingOrder="1"/>
    </xf>
    <xf numFmtId="166" fontId="30" fillId="0" borderId="40" xfId="0" applyNumberFormat="1" applyFont="1" applyFill="1" applyBorder="1" applyAlignment="1">
      <alignment horizontal="center" vertical="center" wrapText="1" readingOrder="1"/>
    </xf>
    <xf numFmtId="164" fontId="30" fillId="0" borderId="38" xfId="5" applyNumberFormat="1" applyFont="1" applyFill="1" applyBorder="1" applyAlignment="1">
      <alignment horizontal="center" vertical="center" wrapText="1" readingOrder="1"/>
    </xf>
    <xf numFmtId="1" fontId="30" fillId="0" borderId="38" xfId="5" applyNumberFormat="1" applyFont="1" applyFill="1" applyBorder="1" applyAlignment="1">
      <alignment horizontal="center" vertical="center" wrapText="1" readingOrder="1"/>
    </xf>
    <xf numFmtId="0" fontId="30" fillId="0" borderId="40" xfId="5" applyNumberFormat="1" applyFont="1" applyFill="1" applyBorder="1" applyAlignment="1">
      <alignment horizontal="center" vertical="center" wrapText="1" readingOrder="1"/>
    </xf>
    <xf numFmtId="1" fontId="30" fillId="0" borderId="40" xfId="0" applyNumberFormat="1" applyFont="1" applyFill="1" applyBorder="1" applyAlignment="1">
      <alignment horizontal="center" vertical="center" wrapText="1" readingOrder="1"/>
    </xf>
    <xf numFmtId="0" fontId="4" fillId="0" borderId="6" xfId="4" applyFont="1" applyBorder="1" applyAlignment="1">
      <alignment horizontal="center" vertical="center" wrapText="1"/>
    </xf>
    <xf numFmtId="0" fontId="4" fillId="0" borderId="33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164" fontId="6" fillId="0" borderId="0" xfId="4" applyNumberFormat="1" applyFont="1" applyAlignment="1">
      <alignment vertical="center"/>
    </xf>
    <xf numFmtId="164" fontId="4" fillId="0" borderId="0" xfId="4" applyNumberFormat="1" applyFont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164" fontId="6" fillId="0" borderId="34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5" fontId="34" fillId="0" borderId="29" xfId="0" applyNumberFormat="1" applyFont="1" applyBorder="1"/>
    <xf numFmtId="167" fontId="11" fillId="0" borderId="0" xfId="0" applyNumberFormat="1" applyFont="1" applyBorder="1"/>
    <xf numFmtId="0" fontId="35" fillId="0" borderId="0" xfId="0" applyFont="1" applyBorder="1" applyAlignment="1"/>
    <xf numFmtId="0" fontId="36" fillId="0" borderId="0" xfId="0" applyFont="1" applyBorder="1" applyAlignment="1"/>
    <xf numFmtId="0" fontId="37" fillId="0" borderId="0" xfId="0" applyFont="1" applyBorder="1"/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8" fillId="0" borderId="0" xfId="0" applyFont="1" applyBorder="1" applyAlignment="1"/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/>
    <xf numFmtId="0" fontId="38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top"/>
    </xf>
    <xf numFmtId="0" fontId="36" fillId="0" borderId="0" xfId="0" applyFont="1" applyFill="1" applyBorder="1" applyAlignment="1">
      <alignment vertical="center"/>
    </xf>
    <xf numFmtId="0" fontId="36" fillId="0" borderId="28" xfId="0" applyFont="1" applyBorder="1" applyAlignment="1"/>
    <xf numFmtId="0" fontId="38" fillId="0" borderId="28" xfId="0" applyFont="1" applyBorder="1" applyAlignment="1"/>
    <xf numFmtId="0" fontId="38" fillId="0" borderId="28" xfId="0" applyFont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 wrapText="1"/>
    </xf>
    <xf numFmtId="167" fontId="11" fillId="0" borderId="28" xfId="0" applyNumberFormat="1" applyFont="1" applyBorder="1"/>
    <xf numFmtId="0" fontId="15" fillId="2" borderId="0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66" fontId="30" fillId="0" borderId="38" xfId="0" applyNumberFormat="1" applyFont="1" applyFill="1" applyBorder="1" applyAlignment="1">
      <alignment horizontal="center" vertical="center" wrapText="1" readingOrder="1"/>
    </xf>
    <xf numFmtId="0" fontId="15" fillId="0" borderId="33" xfId="5" applyNumberFormat="1" applyFont="1" applyFill="1" applyBorder="1" applyAlignment="1">
      <alignment horizontal="center" vertical="center" wrapText="1"/>
    </xf>
    <xf numFmtId="0" fontId="15" fillId="0" borderId="24" xfId="5" applyNumberFormat="1" applyFont="1" applyFill="1" applyBorder="1" applyAlignment="1">
      <alignment horizontal="center" vertical="center" wrapText="1"/>
    </xf>
    <xf numFmtId="1" fontId="30" fillId="0" borderId="56" xfId="0" applyNumberFormat="1" applyFont="1" applyFill="1" applyBorder="1" applyAlignment="1">
      <alignment horizontal="center" vertical="center" wrapText="1" readingOrder="1"/>
    </xf>
    <xf numFmtId="166" fontId="30" fillId="0" borderId="56" xfId="0" applyNumberFormat="1" applyFont="1" applyFill="1" applyBorder="1" applyAlignment="1">
      <alignment horizontal="center" vertical="center" wrapText="1" readingOrder="1"/>
    </xf>
    <xf numFmtId="164" fontId="30" fillId="0" borderId="56" xfId="5" applyNumberFormat="1" applyFont="1" applyFill="1" applyBorder="1" applyAlignment="1">
      <alignment horizontal="center" vertical="center" wrapText="1" readingOrder="1"/>
    </xf>
    <xf numFmtId="1" fontId="30" fillId="0" borderId="56" xfId="5" applyNumberFormat="1" applyFont="1" applyFill="1" applyBorder="1" applyAlignment="1">
      <alignment horizontal="center" vertical="center" wrapText="1" readingOrder="1"/>
    </xf>
    <xf numFmtId="0" fontId="30" fillId="0" borderId="56" xfId="5" applyNumberFormat="1" applyFont="1" applyFill="1" applyBorder="1" applyAlignment="1">
      <alignment horizontal="center" vertical="center" wrapText="1" readingOrder="1"/>
    </xf>
    <xf numFmtId="1" fontId="30" fillId="0" borderId="35" xfId="5" applyNumberFormat="1" applyFont="1" applyFill="1" applyBorder="1" applyAlignment="1">
      <alignment horizontal="center" vertical="center" wrapText="1" readingOrder="1"/>
    </xf>
    <xf numFmtId="0" fontId="4" fillId="0" borderId="6" xfId="1" applyFont="1" applyBorder="1" applyAlignment="1">
      <alignment vertical="center"/>
    </xf>
    <xf numFmtId="164" fontId="4" fillId="0" borderId="21" xfId="4" applyNumberFormat="1" applyFont="1" applyBorder="1" applyAlignment="1">
      <alignment vertical="center"/>
    </xf>
    <xf numFmtId="164" fontId="4" fillId="0" borderId="21" xfId="1" applyNumberFormat="1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64" fontId="4" fillId="0" borderId="21" xfId="4" applyNumberFormat="1" applyFont="1" applyBorder="1" applyAlignment="1">
      <alignment horizontal="center" vertical="center"/>
    </xf>
    <xf numFmtId="164" fontId="19" fillId="0" borderId="0" xfId="4" applyNumberFormat="1" applyFont="1" applyAlignment="1">
      <alignment horizontal="center" vertical="center"/>
    </xf>
    <xf numFmtId="164" fontId="3" fillId="0" borderId="0" xfId="4" applyNumberFormat="1" applyFont="1" applyAlignment="1">
      <alignment horizontal="center" vertical="center"/>
    </xf>
    <xf numFmtId="164" fontId="19" fillId="0" borderId="21" xfId="4" applyNumberFormat="1" applyFont="1" applyBorder="1" applyAlignment="1">
      <alignment horizontal="center" vertical="center"/>
    </xf>
    <xf numFmtId="164" fontId="3" fillId="0" borderId="21" xfId="4" applyNumberFormat="1" applyFont="1" applyBorder="1" applyAlignment="1">
      <alignment horizontal="center" vertical="center"/>
    </xf>
    <xf numFmtId="1" fontId="30" fillId="0" borderId="40" xfId="5" applyNumberFormat="1" applyFont="1" applyFill="1" applyBorder="1" applyAlignment="1">
      <alignment horizontal="center" vertical="center" wrapText="1" readingOrder="1"/>
    </xf>
    <xf numFmtId="0" fontId="14" fillId="0" borderId="36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5" fillId="0" borderId="6" xfId="2" applyNumberFormat="1" applyFont="1" applyFill="1" applyBorder="1" applyAlignment="1">
      <alignment horizontal="left" indent="1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27" fillId="0" borderId="6" xfId="1" applyFont="1" applyBorder="1" applyAlignment="1">
      <alignment vertical="center"/>
    </xf>
    <xf numFmtId="164" fontId="27" fillId="0" borderId="21" xfId="1" applyNumberFormat="1" applyFont="1" applyBorder="1" applyAlignment="1">
      <alignment horizontal="right" vertical="center"/>
    </xf>
    <xf numFmtId="164" fontId="28" fillId="0" borderId="21" xfId="1" applyNumberFormat="1" applyFont="1" applyBorder="1" applyAlignment="1">
      <alignment horizontal="right" vertical="center"/>
    </xf>
    <xf numFmtId="0" fontId="15" fillId="0" borderId="6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164" fontId="15" fillId="0" borderId="21" xfId="1" applyNumberFormat="1" applyFont="1" applyBorder="1" applyAlignment="1">
      <alignment vertical="center"/>
    </xf>
    <xf numFmtId="164" fontId="15" fillId="0" borderId="21" xfId="1" applyNumberFormat="1" applyFont="1" applyBorder="1" applyAlignment="1">
      <alignment horizontal="right" vertical="center"/>
    </xf>
    <xf numFmtId="0" fontId="15" fillId="0" borderId="6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21" xfId="1" applyFont="1" applyBorder="1" applyAlignment="1">
      <alignment vertical="center"/>
    </xf>
    <xf numFmtId="0" fontId="15" fillId="0" borderId="21" xfId="1" applyFont="1" applyFill="1" applyBorder="1" applyAlignment="1">
      <alignment vertical="center"/>
    </xf>
    <xf numFmtId="0" fontId="15" fillId="0" borderId="21" xfId="1" applyFont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25" fillId="0" borderId="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5" fillId="0" borderId="28" xfId="2" applyFont="1" applyFill="1" applyBorder="1" applyAlignment="1">
      <alignment horizontal="center" vertical="center"/>
    </xf>
    <xf numFmtId="164" fontId="15" fillId="0" borderId="28" xfId="2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0" xfId="2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30" fillId="0" borderId="40" xfId="5" applyNumberFormat="1" applyFont="1" applyFill="1" applyBorder="1" applyAlignment="1">
      <alignment vertical="center" wrapText="1" readingOrder="1"/>
    </xf>
    <xf numFmtId="0" fontId="15" fillId="0" borderId="39" xfId="5" applyNumberFormat="1" applyFont="1" applyFill="1" applyBorder="1" applyAlignment="1">
      <alignment vertical="top" wrapText="1"/>
    </xf>
    <xf numFmtId="0" fontId="13" fillId="0" borderId="0" xfId="5" applyNumberFormat="1" applyFont="1" applyFill="1" applyBorder="1" applyAlignment="1">
      <alignment horizontal="center" vertical="center" wrapText="1" readingOrder="1"/>
    </xf>
    <xf numFmtId="0" fontId="31" fillId="0" borderId="46" xfId="5" applyNumberFormat="1" applyFont="1" applyFill="1" applyBorder="1" applyAlignment="1">
      <alignment horizontal="center" vertical="center" wrapText="1" readingOrder="1"/>
    </xf>
    <xf numFmtId="0" fontId="15" fillId="0" borderId="47" xfId="5" applyNumberFormat="1" applyFont="1" applyFill="1" applyBorder="1" applyAlignment="1">
      <alignment vertical="top" wrapText="1"/>
    </xf>
    <xf numFmtId="0" fontId="31" fillId="0" borderId="42" xfId="5" applyNumberFormat="1" applyFont="1" applyFill="1" applyBorder="1" applyAlignment="1">
      <alignment horizontal="center" vertical="center" wrapText="1" readingOrder="1"/>
    </xf>
    <xf numFmtId="0" fontId="15" fillId="0" borderId="52" xfId="5" applyNumberFormat="1" applyFont="1" applyFill="1" applyBorder="1" applyAlignment="1">
      <alignment vertical="top" wrapText="1"/>
    </xf>
    <xf numFmtId="0" fontId="15" fillId="0" borderId="48" xfId="5" applyNumberFormat="1" applyFont="1" applyFill="1" applyBorder="1" applyAlignment="1">
      <alignment vertical="top" wrapText="1"/>
    </xf>
    <xf numFmtId="0" fontId="15" fillId="0" borderId="53" xfId="5" applyNumberFormat="1" applyFont="1" applyFill="1" applyBorder="1" applyAlignment="1">
      <alignment vertical="top" wrapText="1"/>
    </xf>
    <xf numFmtId="0" fontId="15" fillId="0" borderId="41" xfId="5" applyNumberFormat="1" applyFont="1" applyFill="1" applyBorder="1" applyAlignment="1">
      <alignment horizontal="center" vertical="center" wrapText="1"/>
    </xf>
    <xf numFmtId="0" fontId="15" fillId="0" borderId="54" xfId="5" applyNumberFormat="1" applyFont="1" applyFill="1" applyBorder="1" applyAlignment="1">
      <alignment horizontal="center" vertical="center" wrapText="1"/>
    </xf>
    <xf numFmtId="0" fontId="15" fillId="0" borderId="43" xfId="5" applyNumberFormat="1" applyFont="1" applyFill="1" applyBorder="1" applyAlignment="1">
      <alignment horizontal="center" vertical="center" wrapText="1"/>
    </xf>
    <xf numFmtId="0" fontId="15" fillId="0" borderId="55" xfId="5" applyNumberFormat="1" applyFont="1" applyFill="1" applyBorder="1" applyAlignment="1">
      <alignment horizontal="center" vertical="center" wrapText="1"/>
    </xf>
    <xf numFmtId="0" fontId="30" fillId="0" borderId="38" xfId="5" applyNumberFormat="1" applyFont="1" applyFill="1" applyBorder="1" applyAlignment="1">
      <alignment vertical="center" wrapText="1" readingOrder="1"/>
    </xf>
    <xf numFmtId="0" fontId="15" fillId="0" borderId="37" xfId="5" applyNumberFormat="1" applyFont="1" applyFill="1" applyBorder="1" applyAlignment="1">
      <alignment vertical="top" wrapText="1"/>
    </xf>
    <xf numFmtId="0" fontId="30" fillId="0" borderId="38" xfId="0" applyNumberFormat="1" applyFont="1" applyFill="1" applyBorder="1" applyAlignment="1">
      <alignment vertical="center" wrapText="1" readingOrder="1"/>
    </xf>
    <xf numFmtId="0" fontId="15" fillId="0" borderId="37" xfId="0" applyNumberFormat="1" applyFont="1" applyFill="1" applyBorder="1" applyAlignment="1">
      <alignment vertical="top" wrapText="1"/>
    </xf>
    <xf numFmtId="0" fontId="30" fillId="0" borderId="56" xfId="5" applyNumberFormat="1" applyFont="1" applyFill="1" applyBorder="1" applyAlignment="1">
      <alignment vertical="center" wrapText="1" readingOrder="1"/>
    </xf>
    <xf numFmtId="0" fontId="15" fillId="0" borderId="57" xfId="5" applyNumberFormat="1" applyFont="1" applyFill="1" applyBorder="1" applyAlignment="1">
      <alignment vertical="top" wrapText="1"/>
    </xf>
    <xf numFmtId="0" fontId="30" fillId="0" borderId="40" xfId="0" applyNumberFormat="1" applyFont="1" applyFill="1" applyBorder="1" applyAlignment="1">
      <alignment vertical="center" wrapText="1" readingOrder="1"/>
    </xf>
    <xf numFmtId="0" fontId="15" fillId="0" borderId="39" xfId="0" applyNumberFormat="1" applyFont="1" applyFill="1" applyBorder="1" applyAlignment="1">
      <alignment vertical="top" wrapText="1"/>
    </xf>
    <xf numFmtId="0" fontId="30" fillId="0" borderId="56" xfId="0" applyNumberFormat="1" applyFont="1" applyFill="1" applyBorder="1" applyAlignment="1">
      <alignment vertical="center" wrapText="1" readingOrder="1"/>
    </xf>
    <xf numFmtId="0" fontId="15" fillId="0" borderId="57" xfId="0" applyNumberFormat="1" applyFont="1" applyFill="1" applyBorder="1" applyAlignment="1">
      <alignment vertical="top" wrapText="1"/>
    </xf>
    <xf numFmtId="0" fontId="5" fillId="0" borderId="0" xfId="1" applyFont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7" fillId="0" borderId="0" xfId="4" applyFont="1" applyAlignment="1">
      <alignment horizontal="center" vertical="center"/>
    </xf>
    <xf numFmtId="0" fontId="3" fillId="0" borderId="30" xfId="4" applyFont="1" applyBorder="1" applyAlignment="1">
      <alignment horizontal="center" vertical="center"/>
    </xf>
    <xf numFmtId="0" fontId="3" fillId="0" borderId="31" xfId="4" applyFont="1" applyBorder="1" applyAlignment="1">
      <alignment horizontal="center" vertical="center"/>
    </xf>
    <xf numFmtId="0" fontId="3" fillId="0" borderId="30" xfId="4" applyFont="1" applyBorder="1" applyAlignment="1">
      <alignment horizontal="center" vertical="center" wrapText="1"/>
    </xf>
    <xf numFmtId="0" fontId="3" fillId="0" borderId="32" xfId="4" applyFont="1" applyBorder="1" applyAlignment="1">
      <alignment horizontal="center" vertical="center" wrapText="1"/>
    </xf>
    <xf numFmtId="0" fontId="3" fillId="0" borderId="24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31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2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4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64" fontId="6" fillId="0" borderId="34" xfId="4" applyNumberFormat="1" applyFont="1" applyBorder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164" fontId="4" fillId="0" borderId="21" xfId="4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6">
    <cellStyle name="Normal" xfId="0" builtinId="0"/>
    <cellStyle name="Normal 2" xfId="3"/>
    <cellStyle name="Normal 41" xfId="1"/>
    <cellStyle name="Normal 41 2" xfId="4"/>
    <cellStyle name="Normal 42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[1]ND1!$E$43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[1]ND1!$F$43:$G$43</c:f>
              <c:numCache>
                <c:formatCode>General</c:formatCode>
                <c:ptCount val="2"/>
                <c:pt idx="0">
                  <c:v>11225.6</c:v>
                </c:pt>
                <c:pt idx="1">
                  <c:v>10853.8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[1]ND1!$F$42:$G$42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2015</c:v>
                      </c:pt>
                      <c:pt idx="1">
                        <c:v>2016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[1]ND1!$E$44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[1]ND1!$F$44:$G$44</c:f>
              <c:numCache>
                <c:formatCode>General</c:formatCode>
                <c:ptCount val="2"/>
                <c:pt idx="0">
                  <c:v>10158.200000000001</c:v>
                </c:pt>
                <c:pt idx="1">
                  <c:v>11992.6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[1]ND1!$F$42:$G$42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2015</c:v>
                      </c:pt>
                      <c:pt idx="1">
                        <c:v>2016</c:v>
                      </c:pt>
                    </c:numCache>
                  </c:num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3959936"/>
        <c:axId val="103998592"/>
      </c:barChart>
      <c:catAx>
        <c:axId val="103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3998592"/>
        <c:crosses val="autoZero"/>
        <c:auto val="1"/>
        <c:lblAlgn val="ctr"/>
        <c:lblOffset val="100"/>
        <c:noMultiLvlLbl val="0"/>
      </c:catAx>
      <c:valAx>
        <c:axId val="103998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3959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n-MN"/>
              <a:t>Нийгмийн</a:t>
            </a:r>
            <a:r>
              <a:rPr lang="mn-MN" baseline="0"/>
              <a:t> даатгал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'ND1'!$AB$7</c:f>
              <c:strCache>
                <c:ptCount val="1"/>
                <c:pt idx="0">
                  <c:v>Төлөвлөгөө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'ND1'!$AC$6:$AD$6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'ND1'!$AC$7:$AD$7</c:f>
              <c:numCache>
                <c:formatCode>General</c:formatCode>
                <c:ptCount val="2"/>
                <c:pt idx="0">
                  <c:v>10853</c:v>
                </c:pt>
                <c:pt idx="1">
                  <c:v>11992</c:v>
                </c:pt>
              </c:numCache>
            </c:numRef>
          </c:val>
        </c:ser>
        <c:ser>
          <c:idx val="1"/>
          <c:order val="1"/>
          <c:tx>
            <c:strRef>
              <c:f>'ND1'!$AB$8</c:f>
              <c:strCache>
                <c:ptCount val="1"/>
                <c:pt idx="0">
                  <c:v>Гүйцэтгэл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'ND1'!$AC$6:$AD$6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'ND1'!$AC$8:$AD$8</c:f>
              <c:numCache>
                <c:formatCode>General</c:formatCode>
                <c:ptCount val="2"/>
                <c:pt idx="0">
                  <c:v>11893</c:v>
                </c:pt>
                <c:pt idx="1">
                  <c:v>12968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46816"/>
        <c:axId val="107748352"/>
      </c:barChart>
      <c:catAx>
        <c:axId val="1077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8352"/>
        <c:crosses val="autoZero"/>
        <c:auto val="1"/>
        <c:lblAlgn val="ctr"/>
        <c:lblOffset val="100"/>
        <c:noMultiLvlLbl val="0"/>
      </c:catAx>
      <c:valAx>
        <c:axId val="1077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[1]Bank!$A$45:$A$71</c:f>
              <c:strCache>
                <c:ptCount val="27"/>
                <c:pt idx="0">
                  <c:v>2014-I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2015-I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2016-I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[1]Bank!$B$45:$B$71</c:f>
              <c:numCache>
                <c:formatCode>General</c:formatCode>
                <c:ptCount val="27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0.7</c:v>
                </c:pt>
                <c:pt idx="8">
                  <c:v>0.7</c:v>
                </c:pt>
                <c:pt idx="9">
                  <c:v>1.1000000000000001</c:v>
                </c:pt>
                <c:pt idx="10">
                  <c:v>1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1.4</c:v>
                </c:pt>
                <c:pt idx="16">
                  <c:v>1.7</c:v>
                </c:pt>
                <c:pt idx="17">
                  <c:v>1.6</c:v>
                </c:pt>
                <c:pt idx="18">
                  <c:v>1.8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2.9</c:v>
                </c:pt>
                <c:pt idx="22">
                  <c:v>2.9</c:v>
                </c:pt>
                <c:pt idx="23">
                  <c:v>3</c:v>
                </c:pt>
                <c:pt idx="24">
                  <c:v>3.3</c:v>
                </c:pt>
                <c:pt idx="25">
                  <c:v>3.5</c:v>
                </c:pt>
                <c:pt idx="26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15968"/>
        <c:axId val="109317504"/>
      </c:lineChart>
      <c:catAx>
        <c:axId val="1093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17504"/>
        <c:crosses val="autoZero"/>
        <c:auto val="1"/>
        <c:lblAlgn val="ctr"/>
        <c:lblOffset val="100"/>
        <c:noMultiLvlLbl val="0"/>
      </c:catAx>
      <c:valAx>
        <c:axId val="1093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315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[1]Bank!$B$44</c:f>
              <c:strCache>
                <c:ptCount val="1"/>
                <c:pt idx="0">
                  <c:v>Чанаргүй зээл, сарын эцэст, тэрбум төг</c:v>
                </c:pt>
              </c:strCache>
            </c:strRef>
          </c:tx>
          <c:marker>
            <c:symbol val="none"/>
          </c:marker>
          <c:cat>
            <c:strRef>
              <c:f>[1]Bank!$A$45:$A$75</c:f>
              <c:strCache>
                <c:ptCount val="31"/>
                <c:pt idx="0">
                  <c:v>2014-I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2015-I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2016-I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V</c:v>
                </c:pt>
                <c:pt idx="29">
                  <c:v>VI</c:v>
                </c:pt>
                <c:pt idx="30">
                  <c:v>VII</c:v>
                </c:pt>
              </c:strCache>
            </c:strRef>
          </c:cat>
          <c:val>
            <c:numRef>
              <c:f>[1]Bank!$B$45:$B$75</c:f>
              <c:numCache>
                <c:formatCode>General</c:formatCode>
                <c:ptCount val="31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0.7</c:v>
                </c:pt>
                <c:pt idx="8">
                  <c:v>0.7</c:v>
                </c:pt>
                <c:pt idx="9">
                  <c:v>1.1000000000000001</c:v>
                </c:pt>
                <c:pt idx="10">
                  <c:v>1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1.4</c:v>
                </c:pt>
                <c:pt idx="16">
                  <c:v>1.7</c:v>
                </c:pt>
                <c:pt idx="17">
                  <c:v>1.6</c:v>
                </c:pt>
                <c:pt idx="18">
                  <c:v>1.8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2.9</c:v>
                </c:pt>
                <c:pt idx="22">
                  <c:v>2.9</c:v>
                </c:pt>
                <c:pt idx="23">
                  <c:v>3</c:v>
                </c:pt>
                <c:pt idx="24">
                  <c:v>3.3</c:v>
                </c:pt>
                <c:pt idx="25">
                  <c:v>3.5</c:v>
                </c:pt>
                <c:pt idx="26">
                  <c:v>3.2</c:v>
                </c:pt>
                <c:pt idx="27">
                  <c:v>4.0999999999999996</c:v>
                </c:pt>
                <c:pt idx="28">
                  <c:v>4.2</c:v>
                </c:pt>
                <c:pt idx="29">
                  <c:v>4.3</c:v>
                </c:pt>
                <c:pt idx="30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5312"/>
        <c:axId val="109351680"/>
      </c:lineChart>
      <c:catAx>
        <c:axId val="1093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51680"/>
        <c:crosses val="autoZero"/>
        <c:auto val="1"/>
        <c:lblAlgn val="ctr"/>
        <c:lblOffset val="100"/>
        <c:noMultiLvlLbl val="0"/>
      </c:catAx>
      <c:valAx>
        <c:axId val="10935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32531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104774</xdr:rowOff>
    </xdr:from>
    <xdr:ext cx="5343525" cy="733425"/>
    <xdr:sp macro="" textlink="">
      <xdr:nvSpPr>
        <xdr:cNvPr id="2" name="Rectangle 1"/>
        <xdr:cNvSpPr/>
      </xdr:nvSpPr>
      <xdr:spPr>
        <a:xfrm>
          <a:off x="114300" y="485774"/>
          <a:ext cx="5343525" cy="7334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ХӨВСГӨЛ</a:t>
          </a:r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 АЙМГИЙН ЗАСАГ ДАРГЫН ДЭРГЭДЭХ</a:t>
          </a:r>
        </a:p>
        <a:p>
          <a:pPr algn="ctr"/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СТАТИСТИКИЙН ХЭЛТЭС</a:t>
          </a:r>
          <a:endParaRPr lang="en-US" sz="1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581025</xdr:colOff>
      <xdr:row>9</xdr:row>
      <xdr:rowOff>28575</xdr:rowOff>
    </xdr:from>
    <xdr:to>
      <xdr:col>7</xdr:col>
      <xdr:colOff>85724</xdr:colOff>
      <xdr:row>24</xdr:row>
      <xdr:rowOff>123825</xdr:rowOff>
    </xdr:to>
    <xdr:pic>
      <xdr:nvPicPr>
        <xdr:cNvPr id="3" name="Picture 2" descr="C:\Users\Ochirsusen\Desktop\heregtei yum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743075"/>
          <a:ext cx="3162299" cy="2952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238126</xdr:colOff>
      <xdr:row>27</xdr:row>
      <xdr:rowOff>171450</xdr:rowOff>
    </xdr:from>
    <xdr:ext cx="5172074" cy="1181100"/>
    <xdr:sp macro="" textlink="">
      <xdr:nvSpPr>
        <xdr:cNvPr id="4" name="Rectangle 3"/>
        <xdr:cNvSpPr/>
      </xdr:nvSpPr>
      <xdr:spPr>
        <a:xfrm>
          <a:off x="238126" y="5314950"/>
          <a:ext cx="5172074" cy="11811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mn-MN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ХӨВСГӨЛ</a:t>
          </a:r>
          <a:r>
            <a:rPr lang="mn-MN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АЙМГИЙН 8 САРЫН НИЙГЭМ, ЭДИЙН ЗАСГИЙН ТАНИЛЦУУЛГА</a:t>
          </a:r>
          <a:endParaRPr lang="en-US" sz="2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333376</xdr:colOff>
      <xdr:row>46</xdr:row>
      <xdr:rowOff>57150</xdr:rowOff>
    </xdr:from>
    <xdr:ext cx="2152649" cy="409575"/>
    <xdr:sp macro="" textlink="">
      <xdr:nvSpPr>
        <xdr:cNvPr id="5" name="Rectangle 4"/>
        <xdr:cNvSpPr/>
      </xdr:nvSpPr>
      <xdr:spPr>
        <a:xfrm>
          <a:off x="1552576" y="8820150"/>
          <a:ext cx="2152649" cy="4095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МӨРӨН</a:t>
          </a:r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2017 ОН</a:t>
          </a:r>
          <a:endParaRPr lang="en-US" sz="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228600</xdr:colOff>
      <xdr:row>30</xdr:row>
      <xdr:rowOff>0</xdr:rowOff>
    </xdr:from>
    <xdr:to>
      <xdr:col>22</xdr:col>
      <xdr:colOff>533400</xdr:colOff>
      <xdr:row>46</xdr:row>
      <xdr:rowOff>147637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47625</xdr:colOff>
      <xdr:row>10</xdr:row>
      <xdr:rowOff>66675</xdr:rowOff>
    </xdr:from>
    <xdr:to>
      <xdr:col>33</xdr:col>
      <xdr:colOff>266700</xdr:colOff>
      <xdr:row>24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42</xdr:row>
      <xdr:rowOff>138112</xdr:rowOff>
    </xdr:from>
    <xdr:to>
      <xdr:col>14</xdr:col>
      <xdr:colOff>133349</xdr:colOff>
      <xdr:row>59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53</xdr:row>
      <xdr:rowOff>119062</xdr:rowOff>
    </xdr:from>
    <xdr:to>
      <xdr:col>15</xdr:col>
      <xdr:colOff>485775</xdr:colOff>
      <xdr:row>70</xdr:row>
      <xdr:rowOff>109537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jil%202017\taniltsuulga\Taniltsuulga\2017-2018%20taniltsuulga\8%20sariin%20taniltsuulg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1"/>
      <sheetName val="ND2"/>
      <sheetName val="Bank"/>
      <sheetName val="barilga"/>
      <sheetName val="teever holboo"/>
    </sheetNames>
    <sheetDataSet>
      <sheetData sheetId="0">
        <row r="42">
          <cell r="F42">
            <v>2015</v>
          </cell>
          <cell r="G42">
            <v>2016</v>
          </cell>
        </row>
        <row r="43">
          <cell r="E43" t="str">
            <v>Төлөвлөгөө</v>
          </cell>
          <cell r="F43">
            <v>11225.6</v>
          </cell>
          <cell r="G43">
            <v>10853.8</v>
          </cell>
        </row>
        <row r="44">
          <cell r="E44" t="str">
            <v>Гүйцэтгэл</v>
          </cell>
          <cell r="F44">
            <v>10158.200000000001</v>
          </cell>
          <cell r="G44">
            <v>11992.6</v>
          </cell>
        </row>
      </sheetData>
      <sheetData sheetId="1"/>
      <sheetData sheetId="2">
        <row r="44">
          <cell r="B44" t="str">
            <v>Чанаргүй зээл, сарын эцэст, тэрбум төг</v>
          </cell>
        </row>
        <row r="45">
          <cell r="A45" t="str">
            <v>2014-I</v>
          </cell>
          <cell r="B45">
            <v>0.2</v>
          </cell>
        </row>
        <row r="46">
          <cell r="A46" t="str">
            <v>II</v>
          </cell>
          <cell r="B46">
            <v>0.4</v>
          </cell>
        </row>
        <row r="47">
          <cell r="A47" t="str">
            <v>III</v>
          </cell>
          <cell r="B47">
            <v>0.2</v>
          </cell>
        </row>
        <row r="48">
          <cell r="A48" t="str">
            <v>IV</v>
          </cell>
          <cell r="B48">
            <v>0.5</v>
          </cell>
        </row>
        <row r="49">
          <cell r="A49" t="str">
            <v>V</v>
          </cell>
          <cell r="B49">
            <v>0.6</v>
          </cell>
        </row>
        <row r="50">
          <cell r="A50" t="str">
            <v>VI</v>
          </cell>
          <cell r="B50">
            <v>0.6</v>
          </cell>
        </row>
        <row r="51">
          <cell r="A51" t="str">
            <v>VII</v>
          </cell>
          <cell r="B51">
            <v>0.5</v>
          </cell>
        </row>
        <row r="52">
          <cell r="A52" t="str">
            <v>VIII</v>
          </cell>
          <cell r="B52">
            <v>0.7</v>
          </cell>
        </row>
        <row r="53">
          <cell r="A53" t="str">
            <v>IX</v>
          </cell>
          <cell r="B53">
            <v>0.7</v>
          </cell>
        </row>
        <row r="54">
          <cell r="A54" t="str">
            <v>X</v>
          </cell>
          <cell r="B54">
            <v>1.1000000000000001</v>
          </cell>
        </row>
        <row r="55">
          <cell r="A55" t="str">
            <v>XI</v>
          </cell>
          <cell r="B55">
            <v>1</v>
          </cell>
        </row>
        <row r="56">
          <cell r="A56" t="str">
            <v>XII</v>
          </cell>
          <cell r="B56">
            <v>0.8</v>
          </cell>
        </row>
        <row r="57">
          <cell r="A57" t="str">
            <v>2015-I</v>
          </cell>
          <cell r="B57">
            <v>0.9</v>
          </cell>
        </row>
        <row r="58">
          <cell r="A58" t="str">
            <v>II</v>
          </cell>
          <cell r="B58">
            <v>0.9</v>
          </cell>
        </row>
        <row r="59">
          <cell r="A59" t="str">
            <v>III</v>
          </cell>
          <cell r="B59">
            <v>0.9</v>
          </cell>
        </row>
        <row r="60">
          <cell r="A60" t="str">
            <v>IV</v>
          </cell>
          <cell r="B60">
            <v>1.4</v>
          </cell>
        </row>
        <row r="61">
          <cell r="A61" t="str">
            <v>V</v>
          </cell>
          <cell r="B61">
            <v>1.7</v>
          </cell>
        </row>
        <row r="62">
          <cell r="A62" t="str">
            <v>VI</v>
          </cell>
          <cell r="B62">
            <v>1.6</v>
          </cell>
        </row>
        <row r="63">
          <cell r="A63" t="str">
            <v>VII</v>
          </cell>
          <cell r="B63">
            <v>1.8</v>
          </cell>
        </row>
        <row r="64">
          <cell r="A64" t="str">
            <v>VIII</v>
          </cell>
          <cell r="B64">
            <v>2.2000000000000002</v>
          </cell>
        </row>
        <row r="65">
          <cell r="A65" t="str">
            <v>IX</v>
          </cell>
          <cell r="B65">
            <v>2.5</v>
          </cell>
        </row>
        <row r="66">
          <cell r="A66" t="str">
            <v>X</v>
          </cell>
          <cell r="B66">
            <v>2.9</v>
          </cell>
        </row>
        <row r="67">
          <cell r="A67" t="str">
            <v>XI</v>
          </cell>
          <cell r="B67">
            <v>2.9</v>
          </cell>
        </row>
        <row r="68">
          <cell r="A68" t="str">
            <v>XII</v>
          </cell>
          <cell r="B68">
            <v>3</v>
          </cell>
        </row>
        <row r="69">
          <cell r="A69" t="str">
            <v>2016-I</v>
          </cell>
          <cell r="B69">
            <v>3.3</v>
          </cell>
        </row>
        <row r="70">
          <cell r="A70" t="str">
            <v>II</v>
          </cell>
          <cell r="B70">
            <v>3.5</v>
          </cell>
        </row>
        <row r="71">
          <cell r="A71" t="str">
            <v>III</v>
          </cell>
          <cell r="B71">
            <v>3.2</v>
          </cell>
        </row>
        <row r="72">
          <cell r="A72" t="str">
            <v>IV</v>
          </cell>
          <cell r="B72">
            <v>4.0999999999999996</v>
          </cell>
        </row>
        <row r="73">
          <cell r="A73" t="str">
            <v>V</v>
          </cell>
          <cell r="B73">
            <v>4.2</v>
          </cell>
        </row>
        <row r="74">
          <cell r="A74" t="str">
            <v>VI</v>
          </cell>
          <cell r="B74">
            <v>4.3</v>
          </cell>
        </row>
        <row r="75">
          <cell r="A75" t="str">
            <v>VII</v>
          </cell>
          <cell r="B75">
            <v>4.9000000000000004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0" sqref="F50"/>
    </sheetView>
  </sheetViews>
  <sheetFormatPr defaultRowHeight="15"/>
  <sheetData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D4" sqref="D4"/>
    </sheetView>
  </sheetViews>
  <sheetFormatPr defaultRowHeight="14.25"/>
  <cols>
    <col min="1" max="1" width="39" style="26" customWidth="1"/>
    <col min="2" max="2" width="9.85546875" style="26" customWidth="1"/>
    <col min="3" max="3" width="8.5703125" style="26" customWidth="1"/>
    <col min="4" max="4" width="9.140625" style="26" customWidth="1"/>
    <col min="5" max="5" width="8.7109375" style="26" customWidth="1"/>
    <col min="6" max="6" width="9.140625" style="26" customWidth="1"/>
    <col min="7" max="7" width="8.140625" style="26" customWidth="1"/>
    <col min="8" max="13" width="9.140625" style="26"/>
    <col min="14" max="14" width="8.85546875" style="107" customWidth="1"/>
    <col min="15" max="15" width="9.42578125" style="107" customWidth="1"/>
    <col min="16" max="16384" width="9.140625" style="26"/>
  </cols>
  <sheetData>
    <row r="1" spans="1:16" ht="31.5" customHeight="1">
      <c r="A1" s="321" t="s">
        <v>144</v>
      </c>
      <c r="B1" s="321"/>
      <c r="C1" s="321"/>
      <c r="D1" s="321"/>
      <c r="E1" s="321"/>
      <c r="F1" s="144"/>
      <c r="G1" s="154"/>
    </row>
    <row r="2" spans="1:16">
      <c r="A2" s="145"/>
      <c r="B2" s="140">
        <v>2012</v>
      </c>
      <c r="C2" s="140">
        <v>2013</v>
      </c>
      <c r="D2" s="140">
        <v>2014</v>
      </c>
      <c r="E2" s="141">
        <v>2015</v>
      </c>
      <c r="F2" s="141">
        <v>2016</v>
      </c>
      <c r="G2" s="155">
        <v>2017</v>
      </c>
    </row>
    <row r="3" spans="1:16" ht="15">
      <c r="A3" s="146" t="s">
        <v>145</v>
      </c>
      <c r="B3" s="142">
        <f t="shared" ref="B3:E3" si="0">SUM(B4:B7,B9,B11:B20,B22,B24:B39)</f>
        <v>947</v>
      </c>
      <c r="C3" s="142">
        <f t="shared" si="0"/>
        <v>1238</v>
      </c>
      <c r="D3" s="142">
        <f t="shared" si="0"/>
        <v>923</v>
      </c>
      <c r="E3" s="142">
        <f t="shared" si="0"/>
        <v>1318</v>
      </c>
      <c r="F3" s="142">
        <f>SUM(F4:F7,F9,F11:F20,F22,F24:F39)</f>
        <v>1723</v>
      </c>
      <c r="G3" s="229">
        <v>1021</v>
      </c>
      <c r="J3" s="142"/>
      <c r="K3" s="142"/>
      <c r="L3" s="142"/>
      <c r="M3" s="142"/>
      <c r="N3" s="142"/>
    </row>
    <row r="4" spans="1:16" ht="15" customHeight="1">
      <c r="A4" s="147" t="s">
        <v>146</v>
      </c>
      <c r="B4" s="148">
        <v>1</v>
      </c>
      <c r="C4" s="148">
        <v>1</v>
      </c>
      <c r="D4" s="149">
        <v>3</v>
      </c>
      <c r="E4" s="149">
        <v>9</v>
      </c>
      <c r="F4" s="149">
        <v>1</v>
      </c>
      <c r="G4" s="195">
        <v>4</v>
      </c>
      <c r="N4" s="26"/>
      <c r="O4" s="26"/>
    </row>
    <row r="5" spans="1:16" ht="15" customHeight="1">
      <c r="A5" s="147" t="s">
        <v>147</v>
      </c>
      <c r="B5" s="148">
        <v>27</v>
      </c>
      <c r="C5" s="148">
        <v>17</v>
      </c>
      <c r="D5" s="149">
        <v>15</v>
      </c>
      <c r="E5" s="149">
        <v>35</v>
      </c>
      <c r="F5" s="149">
        <v>13</v>
      </c>
      <c r="G5" s="195">
        <v>63</v>
      </c>
      <c r="N5" s="26"/>
      <c r="O5" s="26"/>
      <c r="P5" s="108"/>
    </row>
    <row r="6" spans="1:16" ht="15" customHeight="1">
      <c r="A6" s="147" t="s">
        <v>148</v>
      </c>
      <c r="B6" s="148">
        <v>4</v>
      </c>
      <c r="C6" s="148">
        <v>8</v>
      </c>
      <c r="D6" s="149">
        <v>4</v>
      </c>
      <c r="E6" s="149">
        <v>1</v>
      </c>
      <c r="F6" s="149">
        <v>4</v>
      </c>
      <c r="G6" s="195">
        <v>3</v>
      </c>
    </row>
    <row r="7" spans="1:16" ht="15" customHeight="1">
      <c r="A7" s="150" t="s">
        <v>149</v>
      </c>
      <c r="B7" s="148">
        <v>187</v>
      </c>
      <c r="C7" s="148">
        <v>49</v>
      </c>
      <c r="D7" s="149">
        <v>22</v>
      </c>
      <c r="E7" s="149">
        <v>28</v>
      </c>
      <c r="F7" s="149">
        <v>13</v>
      </c>
      <c r="G7" s="195">
        <v>15</v>
      </c>
    </row>
    <row r="8" spans="1:16" ht="15" customHeight="1">
      <c r="A8" s="151" t="s">
        <v>150</v>
      </c>
      <c r="B8" s="226"/>
      <c r="C8" s="226">
        <v>1</v>
      </c>
      <c r="D8" s="226">
        <v>1</v>
      </c>
      <c r="E8" s="226"/>
      <c r="F8" s="226"/>
      <c r="G8" s="228"/>
      <c r="N8" s="26"/>
      <c r="O8" s="26"/>
    </row>
    <row r="9" spans="1:16" ht="15" customHeight="1">
      <c r="A9" s="147" t="s">
        <v>151</v>
      </c>
      <c r="B9" s="226"/>
      <c r="C9" s="226"/>
      <c r="D9" s="226"/>
      <c r="E9" s="226">
        <v>184</v>
      </c>
      <c r="F9" s="226">
        <v>817</v>
      </c>
      <c r="G9" s="228"/>
      <c r="N9" s="26"/>
      <c r="O9" s="26"/>
    </row>
    <row r="10" spans="1:16" ht="15" customHeight="1">
      <c r="A10" s="147" t="s">
        <v>152</v>
      </c>
      <c r="B10" s="226"/>
      <c r="C10" s="226"/>
      <c r="D10" s="226"/>
      <c r="E10" s="226"/>
      <c r="F10" s="226">
        <v>11</v>
      </c>
      <c r="G10" s="228"/>
      <c r="N10" s="26"/>
      <c r="O10" s="26"/>
    </row>
    <row r="11" spans="1:16" ht="15" customHeight="1">
      <c r="A11" s="147" t="s">
        <v>153</v>
      </c>
      <c r="B11" s="226"/>
      <c r="C11" s="226">
        <v>1</v>
      </c>
      <c r="D11" s="226"/>
      <c r="E11" s="226">
        <v>2</v>
      </c>
      <c r="F11" s="226">
        <v>1</v>
      </c>
      <c r="G11" s="228"/>
      <c r="N11" s="26"/>
      <c r="O11" s="26"/>
    </row>
    <row r="12" spans="1:16" ht="15" customHeight="1">
      <c r="A12" s="147" t="s">
        <v>154</v>
      </c>
      <c r="B12" s="227">
        <v>7</v>
      </c>
      <c r="C12" s="227"/>
      <c r="D12" s="226"/>
      <c r="E12" s="226"/>
      <c r="F12" s="226"/>
      <c r="G12" s="228"/>
      <c r="I12" s="109"/>
      <c r="N12" s="26"/>
      <c r="O12" s="26"/>
    </row>
    <row r="13" spans="1:16" ht="15" customHeight="1">
      <c r="A13" s="147" t="s">
        <v>155</v>
      </c>
      <c r="B13" s="226"/>
      <c r="C13" s="226"/>
      <c r="D13" s="226"/>
      <c r="E13" s="226">
        <v>1</v>
      </c>
      <c r="F13" s="226"/>
      <c r="G13" s="228"/>
      <c r="N13" s="26"/>
      <c r="O13" s="26"/>
    </row>
    <row r="14" spans="1:16" ht="15" customHeight="1">
      <c r="A14" s="147" t="s">
        <v>156</v>
      </c>
      <c r="B14" s="226"/>
      <c r="C14" s="226"/>
      <c r="D14" s="226">
        <v>1</v>
      </c>
      <c r="E14" s="226">
        <v>1</v>
      </c>
      <c r="F14" s="226"/>
      <c r="G14" s="228"/>
      <c r="N14" s="26"/>
      <c r="O14" s="26"/>
    </row>
    <row r="15" spans="1:16" ht="15" customHeight="1">
      <c r="A15" s="147" t="s">
        <v>157</v>
      </c>
      <c r="B15" s="227">
        <v>2</v>
      </c>
      <c r="C15" s="227">
        <v>1</v>
      </c>
      <c r="D15" s="226"/>
      <c r="E15" s="226"/>
      <c r="F15" s="226">
        <v>1</v>
      </c>
      <c r="G15" s="226">
        <v>3</v>
      </c>
      <c r="N15" s="26"/>
      <c r="O15" s="26"/>
    </row>
    <row r="16" spans="1:16" ht="15" customHeight="1">
      <c r="A16" s="147" t="s">
        <v>158</v>
      </c>
      <c r="B16" s="226"/>
      <c r="C16" s="226"/>
      <c r="D16" s="226"/>
      <c r="E16" s="226"/>
      <c r="F16" s="226"/>
      <c r="G16" s="228"/>
      <c r="N16" s="26"/>
      <c r="O16" s="26"/>
    </row>
    <row r="17" spans="1:15" ht="15" customHeight="1">
      <c r="A17" s="147" t="s">
        <v>159</v>
      </c>
      <c r="B17" s="226"/>
      <c r="C17" s="226"/>
      <c r="D17" s="226"/>
      <c r="E17" s="226"/>
      <c r="F17" s="226"/>
      <c r="G17" s="228"/>
      <c r="N17" s="26"/>
      <c r="O17" s="26"/>
    </row>
    <row r="18" spans="1:15" ht="15" customHeight="1">
      <c r="A18" s="147" t="s">
        <v>160</v>
      </c>
      <c r="B18" s="226"/>
      <c r="C18" s="226"/>
      <c r="D18" s="226"/>
      <c r="E18" s="226"/>
      <c r="F18" s="226"/>
      <c r="G18" s="228"/>
      <c r="N18" s="26"/>
      <c r="O18" s="26"/>
    </row>
    <row r="19" spans="1:15" ht="15" customHeight="1">
      <c r="A19" s="147" t="s">
        <v>161</v>
      </c>
      <c r="B19" s="227">
        <v>60</v>
      </c>
      <c r="C19" s="227">
        <v>36</v>
      </c>
      <c r="D19" s="226">
        <v>215</v>
      </c>
      <c r="E19" s="226">
        <v>115</v>
      </c>
      <c r="F19" s="226">
        <v>94</v>
      </c>
      <c r="G19" s="226">
        <v>172</v>
      </c>
      <c r="N19" s="26"/>
      <c r="O19" s="26"/>
    </row>
    <row r="20" spans="1:15" ht="15" customHeight="1">
      <c r="A20" s="147" t="s">
        <v>162</v>
      </c>
      <c r="B20" s="227">
        <v>80</v>
      </c>
      <c r="C20" s="227">
        <v>110</v>
      </c>
      <c r="D20" s="226">
        <v>76</v>
      </c>
      <c r="E20" s="226">
        <v>89</v>
      </c>
      <c r="F20" s="226">
        <v>93</v>
      </c>
      <c r="G20" s="226">
        <v>68</v>
      </c>
      <c r="I20" s="109"/>
      <c r="N20" s="26"/>
      <c r="O20" s="26"/>
    </row>
    <row r="21" spans="1:15" ht="15" customHeight="1">
      <c r="A21" s="147" t="s">
        <v>163</v>
      </c>
      <c r="B21" s="226"/>
      <c r="C21" s="226">
        <v>1</v>
      </c>
      <c r="D21" s="226">
        <v>1</v>
      </c>
      <c r="E21" s="226">
        <v>1</v>
      </c>
      <c r="F21" s="226"/>
      <c r="G21" s="226">
        <v>1</v>
      </c>
      <c r="N21" s="26"/>
      <c r="O21" s="26"/>
    </row>
    <row r="22" spans="1:15" ht="15" customHeight="1">
      <c r="A22" s="147" t="s">
        <v>164</v>
      </c>
      <c r="B22" s="227">
        <v>138</v>
      </c>
      <c r="C22" s="227">
        <v>187</v>
      </c>
      <c r="D22" s="226">
        <v>203</v>
      </c>
      <c r="E22" s="226">
        <v>330</v>
      </c>
      <c r="F22" s="226">
        <v>220</v>
      </c>
      <c r="G22" s="226">
        <v>204</v>
      </c>
      <c r="N22" s="26"/>
      <c r="O22" s="26"/>
    </row>
    <row r="23" spans="1:15" ht="15" customHeight="1">
      <c r="A23" s="147" t="s">
        <v>165</v>
      </c>
      <c r="B23" s="227"/>
      <c r="C23" s="227"/>
      <c r="D23" s="226"/>
      <c r="E23" s="226">
        <v>1</v>
      </c>
      <c r="F23" s="226"/>
      <c r="G23" s="226">
        <v>1</v>
      </c>
      <c r="N23" s="26"/>
      <c r="O23" s="26"/>
    </row>
    <row r="24" spans="1:15" ht="15" customHeight="1">
      <c r="A24" s="147" t="s">
        <v>166</v>
      </c>
      <c r="B24" s="148">
        <v>268</v>
      </c>
      <c r="C24" s="148">
        <v>204</v>
      </c>
      <c r="D24" s="149">
        <v>277</v>
      </c>
      <c r="E24" s="149">
        <v>354</v>
      </c>
      <c r="F24" s="149">
        <v>285</v>
      </c>
      <c r="G24" s="195">
        <v>325</v>
      </c>
      <c r="N24" s="26"/>
      <c r="O24" s="26"/>
    </row>
    <row r="25" spans="1:15" ht="15" customHeight="1">
      <c r="A25" s="147" t="s">
        <v>167</v>
      </c>
      <c r="B25" s="148">
        <v>97</v>
      </c>
      <c r="C25" s="148">
        <v>82</v>
      </c>
      <c r="D25" s="149">
        <v>86</v>
      </c>
      <c r="E25" s="149">
        <v>124</v>
      </c>
      <c r="F25" s="149">
        <v>80</v>
      </c>
      <c r="G25" s="195">
        <v>92</v>
      </c>
      <c r="N25" s="26"/>
      <c r="O25" s="26"/>
    </row>
    <row r="26" spans="1:15" ht="15" customHeight="1">
      <c r="A26" s="147" t="s">
        <v>168</v>
      </c>
      <c r="B26" s="148">
        <v>60</v>
      </c>
      <c r="C26" s="148"/>
      <c r="D26" s="149"/>
      <c r="E26" s="149"/>
      <c r="F26" s="149"/>
      <c r="G26" s="189"/>
      <c r="N26" s="26"/>
      <c r="O26" s="26"/>
    </row>
    <row r="27" spans="1:15" ht="15" customHeight="1">
      <c r="A27" s="147" t="s">
        <v>169</v>
      </c>
      <c r="B27" s="148">
        <v>4</v>
      </c>
      <c r="C27" s="148">
        <v>508</v>
      </c>
      <c r="D27" s="149">
        <v>5</v>
      </c>
      <c r="E27" s="149">
        <v>4</v>
      </c>
      <c r="F27" s="149">
        <v>4</v>
      </c>
      <c r="G27" s="195">
        <v>4</v>
      </c>
      <c r="N27" s="26"/>
      <c r="O27" s="26"/>
    </row>
    <row r="28" spans="1:15" ht="15" customHeight="1">
      <c r="A28" s="147" t="s">
        <v>170</v>
      </c>
      <c r="B28" s="149"/>
      <c r="C28" s="149"/>
      <c r="D28" s="149"/>
      <c r="E28" s="149"/>
      <c r="F28" s="149">
        <v>2</v>
      </c>
      <c r="G28" s="189"/>
      <c r="N28" s="26"/>
      <c r="O28" s="26"/>
    </row>
    <row r="29" spans="1:15" ht="15" customHeight="1">
      <c r="A29" s="147" t="s">
        <v>171</v>
      </c>
      <c r="B29" s="148">
        <v>2</v>
      </c>
      <c r="C29" s="148">
        <v>2</v>
      </c>
      <c r="D29" s="149">
        <v>1</v>
      </c>
      <c r="E29" s="149">
        <v>3</v>
      </c>
      <c r="F29" s="149">
        <v>2</v>
      </c>
      <c r="G29" s="195">
        <v>3</v>
      </c>
      <c r="N29" s="26"/>
      <c r="O29" s="26"/>
    </row>
    <row r="30" spans="1:15" ht="15" customHeight="1">
      <c r="A30" s="147" t="s">
        <v>172</v>
      </c>
      <c r="B30" s="149">
        <v>5</v>
      </c>
      <c r="C30" s="149"/>
      <c r="D30" s="149"/>
      <c r="E30" s="149"/>
      <c r="F30" s="149"/>
      <c r="G30" s="189"/>
      <c r="N30" s="26"/>
      <c r="O30" s="26"/>
    </row>
    <row r="31" spans="1:15" ht="15" customHeight="1">
      <c r="A31" s="152" t="s">
        <v>173</v>
      </c>
      <c r="B31" s="149"/>
      <c r="C31" s="149"/>
      <c r="D31" s="149"/>
      <c r="E31" s="149"/>
      <c r="F31" s="149"/>
      <c r="G31" s="189"/>
      <c r="N31" s="26"/>
      <c r="O31" s="26"/>
    </row>
    <row r="32" spans="1:15" ht="15" customHeight="1">
      <c r="A32" s="147" t="s">
        <v>174</v>
      </c>
      <c r="B32" s="149"/>
      <c r="C32" s="149"/>
      <c r="D32" s="149"/>
      <c r="E32" s="149"/>
      <c r="F32" s="149"/>
      <c r="G32" s="189"/>
      <c r="N32" s="26"/>
      <c r="O32" s="26"/>
    </row>
    <row r="33" spans="1:16" ht="15" customHeight="1">
      <c r="A33" s="147" t="s">
        <v>175</v>
      </c>
      <c r="B33" s="149">
        <v>1</v>
      </c>
      <c r="C33" s="149"/>
      <c r="D33" s="149"/>
      <c r="E33" s="149"/>
      <c r="F33" s="149"/>
      <c r="G33" s="189"/>
      <c r="N33" s="26"/>
      <c r="O33" s="26"/>
    </row>
    <row r="34" spans="1:16" ht="15" customHeight="1">
      <c r="A34" s="147" t="s">
        <v>176</v>
      </c>
      <c r="B34" s="149"/>
      <c r="C34" s="149"/>
      <c r="D34" s="149"/>
      <c r="E34" s="149"/>
      <c r="F34" s="149">
        <v>1</v>
      </c>
      <c r="G34" s="189">
        <v>1</v>
      </c>
      <c r="N34" s="26"/>
      <c r="O34" s="26"/>
    </row>
    <row r="35" spans="1:16" ht="15" customHeight="1">
      <c r="A35" s="147" t="s">
        <v>177</v>
      </c>
      <c r="B35" s="148"/>
      <c r="C35" s="148">
        <v>28</v>
      </c>
      <c r="D35" s="149">
        <v>9</v>
      </c>
      <c r="E35" s="149">
        <v>16</v>
      </c>
      <c r="F35" s="149">
        <v>62</v>
      </c>
      <c r="G35" s="195">
        <v>26</v>
      </c>
      <c r="N35" s="26"/>
      <c r="O35" s="26"/>
    </row>
    <row r="36" spans="1:16" ht="15" customHeight="1">
      <c r="A36" s="147" t="s">
        <v>178</v>
      </c>
      <c r="B36" s="149"/>
      <c r="C36" s="149"/>
      <c r="D36" s="149"/>
      <c r="E36" s="153">
        <v>2</v>
      </c>
      <c r="F36" s="149"/>
      <c r="G36" s="189">
        <v>5</v>
      </c>
      <c r="N36" s="26"/>
      <c r="O36" s="26"/>
    </row>
    <row r="37" spans="1:16" ht="15" customHeight="1">
      <c r="A37" s="147" t="s">
        <v>179</v>
      </c>
      <c r="B37" s="149">
        <v>4</v>
      </c>
      <c r="C37" s="149">
        <v>3</v>
      </c>
      <c r="D37" s="149">
        <v>6</v>
      </c>
      <c r="E37" s="153">
        <v>20</v>
      </c>
      <c r="F37" s="149">
        <v>28</v>
      </c>
      <c r="G37" s="195">
        <v>33</v>
      </c>
      <c r="N37" s="26"/>
      <c r="O37" s="26"/>
    </row>
    <row r="38" spans="1:16" ht="15" customHeight="1">
      <c r="A38" s="147" t="s">
        <v>180</v>
      </c>
      <c r="B38" s="149"/>
      <c r="C38" s="149"/>
      <c r="D38" s="149"/>
      <c r="E38" s="153"/>
      <c r="F38" s="149">
        <v>2</v>
      </c>
      <c r="G38" s="189"/>
      <c r="N38" s="26"/>
      <c r="O38" s="26"/>
    </row>
    <row r="39" spans="1:16" ht="15" customHeight="1">
      <c r="A39" s="258" t="s">
        <v>181</v>
      </c>
      <c r="B39" s="154"/>
      <c r="C39" s="259">
        <v>1</v>
      </c>
      <c r="D39" s="154"/>
      <c r="E39" s="154"/>
      <c r="F39" s="154"/>
      <c r="G39" s="260"/>
      <c r="N39" s="26"/>
      <c r="O39" s="26"/>
    </row>
    <row r="40" spans="1:16">
      <c r="N40" s="26"/>
      <c r="O40" s="26"/>
    </row>
    <row r="41" spans="1:16">
      <c r="N41" s="26"/>
      <c r="O41" s="26"/>
    </row>
    <row r="42" spans="1:16">
      <c r="M42" s="110"/>
      <c r="N42" s="28"/>
      <c r="O42" s="111"/>
      <c r="P42" s="112"/>
    </row>
    <row r="43" spans="1:16">
      <c r="M43" s="110"/>
      <c r="N43" s="28"/>
      <c r="O43" s="111"/>
      <c r="P43" s="112"/>
    </row>
    <row r="44" spans="1:16">
      <c r="M44" s="110"/>
      <c r="N44" s="28"/>
      <c r="O44" s="111"/>
      <c r="P44" s="110"/>
    </row>
  </sheetData>
  <mergeCells count="1">
    <mergeCell ref="A1:E1"/>
  </mergeCells>
  <pageMargins left="0.75" right="0.7" top="0.75" bottom="0.75" header="0.3" footer="0.3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15" sqref="I15"/>
    </sheetView>
  </sheetViews>
  <sheetFormatPr defaultRowHeight="15"/>
  <cols>
    <col min="1" max="1" width="20.85546875" customWidth="1"/>
    <col min="2" max="6" width="12.28515625" customWidth="1"/>
  </cols>
  <sheetData>
    <row r="1" spans="1:7" ht="31.5" customHeight="1">
      <c r="A1" s="298" t="s">
        <v>182</v>
      </c>
      <c r="B1" s="298"/>
      <c r="C1" s="298"/>
      <c r="D1" s="298"/>
      <c r="E1" s="298"/>
      <c r="F1" s="298"/>
      <c r="G1" s="154"/>
    </row>
    <row r="2" spans="1:7">
      <c r="A2" s="29"/>
      <c r="B2" s="79">
        <v>2012</v>
      </c>
      <c r="C2" s="79">
        <v>2013</v>
      </c>
      <c r="D2" s="79">
        <v>2014</v>
      </c>
      <c r="E2" s="79">
        <v>2015</v>
      </c>
      <c r="F2" s="79">
        <v>2016</v>
      </c>
      <c r="G2" s="157">
        <v>2017</v>
      </c>
    </row>
    <row r="3" spans="1:7">
      <c r="A3" s="31" t="s">
        <v>123</v>
      </c>
      <c r="B3" s="85">
        <f>SUM(B4:B27)</f>
        <v>947</v>
      </c>
      <c r="C3" s="85">
        <f t="shared" ref="C3:F3" si="0">SUM(C4:C27)</f>
        <v>1238</v>
      </c>
      <c r="D3" s="85">
        <f t="shared" si="0"/>
        <v>923</v>
      </c>
      <c r="E3" s="85">
        <f t="shared" si="0"/>
        <v>1318</v>
      </c>
      <c r="F3" s="85">
        <f t="shared" si="0"/>
        <v>1723</v>
      </c>
      <c r="G3" s="189">
        <v>1021</v>
      </c>
    </row>
    <row r="4" spans="1:7" ht="15" customHeight="1">
      <c r="A4" s="76" t="s">
        <v>125</v>
      </c>
      <c r="B4" s="27">
        <v>22</v>
      </c>
      <c r="C4" s="32">
        <v>11</v>
      </c>
      <c r="D4" s="32">
        <v>3</v>
      </c>
      <c r="E4" s="27">
        <v>14</v>
      </c>
      <c r="F4" s="27">
        <v>49</v>
      </c>
      <c r="G4" s="156">
        <v>7</v>
      </c>
    </row>
    <row r="5" spans="1:7" ht="15" customHeight="1">
      <c r="A5" s="76" t="s">
        <v>126</v>
      </c>
      <c r="B5" s="27">
        <v>11</v>
      </c>
      <c r="C5" s="32">
        <v>6</v>
      </c>
      <c r="D5" s="32">
        <v>6</v>
      </c>
      <c r="E5" s="32">
        <v>5</v>
      </c>
      <c r="F5" s="32">
        <v>9</v>
      </c>
      <c r="G5" s="74">
        <v>6</v>
      </c>
    </row>
    <row r="6" spans="1:7" ht="15" customHeight="1">
      <c r="A6" s="76" t="s">
        <v>127</v>
      </c>
      <c r="B6" s="27">
        <v>20</v>
      </c>
      <c r="C6" s="32">
        <v>4</v>
      </c>
      <c r="D6" s="32">
        <v>1</v>
      </c>
      <c r="E6" s="32">
        <v>5</v>
      </c>
      <c r="F6" s="32">
        <v>30</v>
      </c>
      <c r="G6" s="74">
        <v>3</v>
      </c>
    </row>
    <row r="7" spans="1:7" ht="15" customHeight="1">
      <c r="A7" s="76" t="s">
        <v>42</v>
      </c>
      <c r="B7" s="27">
        <v>6</v>
      </c>
      <c r="C7" s="32">
        <v>7</v>
      </c>
      <c r="D7" s="32">
        <v>2</v>
      </c>
      <c r="E7" s="32">
        <v>16</v>
      </c>
      <c r="F7" s="32">
        <v>51</v>
      </c>
      <c r="G7" s="74">
        <v>10</v>
      </c>
    </row>
    <row r="8" spans="1:7" ht="15" customHeight="1">
      <c r="A8" s="76" t="s">
        <v>128</v>
      </c>
      <c r="B8" s="27">
        <v>5</v>
      </c>
      <c r="C8" s="32">
        <v>49</v>
      </c>
      <c r="D8" s="32">
        <v>4</v>
      </c>
      <c r="E8" s="32">
        <v>15</v>
      </c>
      <c r="F8" s="32">
        <v>38</v>
      </c>
      <c r="G8" s="74">
        <v>11</v>
      </c>
    </row>
    <row r="9" spans="1:7" ht="15" customHeight="1">
      <c r="A9" s="76" t="s">
        <v>129</v>
      </c>
      <c r="B9" s="27">
        <v>10</v>
      </c>
      <c r="C9" s="32">
        <v>47</v>
      </c>
      <c r="D9" s="32">
        <v>31</v>
      </c>
      <c r="E9" s="32">
        <v>38</v>
      </c>
      <c r="F9" s="32">
        <v>28</v>
      </c>
      <c r="G9" s="74">
        <v>28</v>
      </c>
    </row>
    <row r="10" spans="1:7" ht="15" customHeight="1">
      <c r="A10" s="76" t="s">
        <v>130</v>
      </c>
      <c r="B10" s="27">
        <v>7</v>
      </c>
      <c r="C10" s="32">
        <v>21</v>
      </c>
      <c r="D10" s="32">
        <v>3</v>
      </c>
      <c r="E10" s="32">
        <v>17</v>
      </c>
      <c r="F10" s="32">
        <v>8</v>
      </c>
      <c r="G10" s="74">
        <v>5</v>
      </c>
    </row>
    <row r="11" spans="1:7" ht="15" customHeight="1">
      <c r="A11" s="76" t="s">
        <v>46</v>
      </c>
      <c r="B11" s="27">
        <v>10</v>
      </c>
      <c r="C11" s="32">
        <v>6</v>
      </c>
      <c r="D11" s="32">
        <v>2</v>
      </c>
      <c r="E11" s="32">
        <v>10</v>
      </c>
      <c r="F11" s="32">
        <v>10</v>
      </c>
      <c r="G11" s="74">
        <v>18</v>
      </c>
    </row>
    <row r="12" spans="1:7" ht="15" customHeight="1">
      <c r="A12" s="76" t="s">
        <v>47</v>
      </c>
      <c r="B12" s="27">
        <v>6</v>
      </c>
      <c r="C12" s="32">
        <v>11</v>
      </c>
      <c r="D12" s="32">
        <v>8</v>
      </c>
      <c r="E12" s="32">
        <v>32</v>
      </c>
      <c r="F12" s="32">
        <v>35</v>
      </c>
      <c r="G12" s="74">
        <v>3</v>
      </c>
    </row>
    <row r="13" spans="1:7" ht="15" customHeight="1">
      <c r="A13" s="76" t="s">
        <v>131</v>
      </c>
      <c r="B13" s="27">
        <v>28</v>
      </c>
      <c r="C13" s="32">
        <v>63</v>
      </c>
      <c r="D13" s="32">
        <v>21</v>
      </c>
      <c r="E13" s="32">
        <v>80</v>
      </c>
      <c r="F13" s="32">
        <v>78</v>
      </c>
      <c r="G13" s="74">
        <v>8</v>
      </c>
    </row>
    <row r="14" spans="1:7" ht="15" customHeight="1">
      <c r="A14" s="76" t="s">
        <v>132</v>
      </c>
      <c r="B14" s="27">
        <v>4</v>
      </c>
      <c r="C14" s="32">
        <v>76</v>
      </c>
      <c r="D14" s="32">
        <v>9</v>
      </c>
      <c r="E14" s="32">
        <v>42</v>
      </c>
      <c r="F14" s="32">
        <v>37</v>
      </c>
      <c r="G14" s="74">
        <v>8</v>
      </c>
    </row>
    <row r="15" spans="1:7" ht="15" customHeight="1">
      <c r="A15" s="76" t="s">
        <v>133</v>
      </c>
      <c r="B15" s="27">
        <v>8</v>
      </c>
      <c r="C15" s="32">
        <v>21</v>
      </c>
      <c r="D15" s="32">
        <v>31</v>
      </c>
      <c r="E15" s="32">
        <v>15</v>
      </c>
      <c r="F15" s="32">
        <v>60</v>
      </c>
      <c r="G15" s="74">
        <v>12</v>
      </c>
    </row>
    <row r="16" spans="1:7" ht="15" customHeight="1">
      <c r="A16" s="76" t="s">
        <v>51</v>
      </c>
      <c r="B16" s="27">
        <v>6</v>
      </c>
      <c r="C16" s="32">
        <v>14</v>
      </c>
      <c r="D16" s="32">
        <v>18</v>
      </c>
      <c r="E16" s="32">
        <v>15</v>
      </c>
      <c r="F16" s="32">
        <v>18</v>
      </c>
      <c r="G16" s="74">
        <v>20</v>
      </c>
    </row>
    <row r="17" spans="1:7" ht="15" customHeight="1">
      <c r="A17" s="76" t="s">
        <v>134</v>
      </c>
      <c r="B17" s="27">
        <v>5</v>
      </c>
      <c r="C17" s="32">
        <v>1</v>
      </c>
      <c r="D17" s="32">
        <v>10</v>
      </c>
      <c r="E17" s="32">
        <v>22</v>
      </c>
      <c r="F17" s="32">
        <v>23</v>
      </c>
      <c r="G17" s="74">
        <v>13</v>
      </c>
    </row>
    <row r="18" spans="1:7" ht="15" customHeight="1">
      <c r="A18" s="76" t="s">
        <v>135</v>
      </c>
      <c r="B18" s="27">
        <v>7</v>
      </c>
      <c r="C18" s="32">
        <v>12</v>
      </c>
      <c r="D18" s="32">
        <v>7</v>
      </c>
      <c r="E18" s="32">
        <v>9</v>
      </c>
      <c r="F18" s="32">
        <v>11</v>
      </c>
      <c r="G18" s="74">
        <v>0</v>
      </c>
    </row>
    <row r="19" spans="1:7" ht="15" customHeight="1">
      <c r="A19" s="76" t="s">
        <v>136</v>
      </c>
      <c r="B19" s="27">
        <v>38</v>
      </c>
      <c r="C19" s="32">
        <v>70</v>
      </c>
      <c r="D19" s="32">
        <v>9</v>
      </c>
      <c r="E19" s="32">
        <v>8</v>
      </c>
      <c r="F19" s="32">
        <v>25</v>
      </c>
      <c r="G19" s="74">
        <v>4</v>
      </c>
    </row>
    <row r="20" spans="1:7" ht="15" customHeight="1">
      <c r="A20" s="76" t="s">
        <v>137</v>
      </c>
      <c r="B20" s="27">
        <v>10</v>
      </c>
      <c r="C20" s="32">
        <v>11</v>
      </c>
      <c r="D20" s="32">
        <v>9</v>
      </c>
      <c r="E20" s="32">
        <v>19</v>
      </c>
      <c r="F20" s="32">
        <v>23</v>
      </c>
      <c r="G20" s="74">
        <v>10</v>
      </c>
    </row>
    <row r="21" spans="1:7" ht="15" customHeight="1">
      <c r="A21" s="76" t="s">
        <v>56</v>
      </c>
      <c r="B21" s="27">
        <v>93</v>
      </c>
      <c r="C21" s="32">
        <v>120</v>
      </c>
      <c r="D21" s="32">
        <v>66</v>
      </c>
      <c r="E21" s="32">
        <v>53</v>
      </c>
      <c r="F21" s="32">
        <v>61</v>
      </c>
      <c r="G21" s="74">
        <v>26</v>
      </c>
    </row>
    <row r="22" spans="1:7" ht="15" customHeight="1">
      <c r="A22" s="76" t="s">
        <v>138</v>
      </c>
      <c r="B22" s="27">
        <v>10</v>
      </c>
      <c r="C22" s="32">
        <v>46</v>
      </c>
      <c r="D22" s="32">
        <v>63</v>
      </c>
      <c r="E22" s="32">
        <v>15</v>
      </c>
      <c r="F22" s="32">
        <v>14</v>
      </c>
      <c r="G22" s="74">
        <v>8</v>
      </c>
    </row>
    <row r="23" spans="1:7" ht="15" customHeight="1">
      <c r="A23" s="76" t="s">
        <v>139</v>
      </c>
      <c r="B23" s="27">
        <v>5</v>
      </c>
      <c r="C23" s="32">
        <v>4</v>
      </c>
      <c r="D23" s="32">
        <v>3</v>
      </c>
      <c r="E23" s="32">
        <v>9</v>
      </c>
      <c r="F23" s="32">
        <v>23</v>
      </c>
      <c r="G23" s="74">
        <v>5</v>
      </c>
    </row>
    <row r="24" spans="1:7" ht="15" customHeight="1">
      <c r="A24" s="76" t="s">
        <v>59</v>
      </c>
      <c r="B24" s="32">
        <v>10</v>
      </c>
      <c r="C24" s="32">
        <v>5</v>
      </c>
      <c r="D24" s="32">
        <v>8</v>
      </c>
      <c r="E24" s="32">
        <v>7</v>
      </c>
      <c r="F24" s="32">
        <v>23</v>
      </c>
      <c r="G24" s="74">
        <v>13</v>
      </c>
    </row>
    <row r="25" spans="1:7" ht="15" customHeight="1">
      <c r="A25" s="76" t="s">
        <v>140</v>
      </c>
      <c r="B25" s="32">
        <v>562</v>
      </c>
      <c r="C25" s="32">
        <v>621</v>
      </c>
      <c r="D25" s="32">
        <v>585</v>
      </c>
      <c r="E25" s="32">
        <v>854</v>
      </c>
      <c r="F25" s="32">
        <v>1040</v>
      </c>
      <c r="G25" s="74">
        <v>790</v>
      </c>
    </row>
    <row r="26" spans="1:7" ht="15" customHeight="1">
      <c r="A26" s="76" t="s">
        <v>62</v>
      </c>
      <c r="B26" s="32">
        <v>20</v>
      </c>
      <c r="C26" s="32">
        <v>4</v>
      </c>
      <c r="D26" s="27">
        <v>11</v>
      </c>
      <c r="E26" s="32">
        <v>6</v>
      </c>
      <c r="F26" s="32">
        <v>14</v>
      </c>
      <c r="G26" s="74">
        <v>2</v>
      </c>
    </row>
    <row r="27" spans="1:7" ht="15" customHeight="1">
      <c r="A27" s="255" t="s">
        <v>61</v>
      </c>
      <c r="B27" s="256">
        <v>44</v>
      </c>
      <c r="C27" s="256">
        <v>8</v>
      </c>
      <c r="D27" s="256">
        <v>13</v>
      </c>
      <c r="E27" s="256">
        <v>12</v>
      </c>
      <c r="F27" s="256">
        <v>15</v>
      </c>
      <c r="G27" s="257">
        <v>11</v>
      </c>
    </row>
    <row r="28" spans="1:7">
      <c r="D28" s="32"/>
    </row>
  </sheetData>
  <mergeCells count="1">
    <mergeCell ref="A1:F1"/>
  </mergeCells>
  <pageMargins left="0.75" right="0.2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10" sqref="K10"/>
    </sheetView>
  </sheetViews>
  <sheetFormatPr defaultRowHeight="14.25"/>
  <cols>
    <col min="1" max="1" width="17.85546875" style="26" customWidth="1"/>
    <col min="2" max="9" width="8.5703125" style="26" customWidth="1"/>
    <col min="10" max="16384" width="9.140625" style="26"/>
  </cols>
  <sheetData>
    <row r="1" spans="1:14" ht="31.5" customHeight="1">
      <c r="A1" s="298" t="s">
        <v>183</v>
      </c>
      <c r="B1" s="298"/>
      <c r="C1" s="298"/>
      <c r="D1" s="298"/>
      <c r="E1" s="298"/>
      <c r="F1" s="298"/>
      <c r="G1" s="298"/>
      <c r="H1" s="298"/>
      <c r="I1" s="298"/>
    </row>
    <row r="2" spans="1:14" ht="31.5" customHeight="1">
      <c r="A2" s="322"/>
      <c r="B2" s="324" t="s">
        <v>184</v>
      </c>
      <c r="C2" s="325"/>
      <c r="D2" s="324" t="s">
        <v>185</v>
      </c>
      <c r="E2" s="326"/>
      <c r="F2" s="324" t="s">
        <v>186</v>
      </c>
      <c r="G2" s="325"/>
      <c r="H2" s="324" t="s">
        <v>187</v>
      </c>
      <c r="I2" s="326"/>
    </row>
    <row r="3" spans="1:14" ht="16.5" customHeight="1">
      <c r="A3" s="323"/>
      <c r="B3" s="75">
        <v>2016</v>
      </c>
      <c r="C3" s="77">
        <v>2017</v>
      </c>
      <c r="D3" s="16">
        <v>2016</v>
      </c>
      <c r="E3" s="77">
        <v>2017</v>
      </c>
      <c r="F3" s="78">
        <v>2016</v>
      </c>
      <c r="G3" s="78">
        <v>2017</v>
      </c>
      <c r="H3" s="16">
        <v>2016</v>
      </c>
      <c r="I3" s="77">
        <v>2017</v>
      </c>
    </row>
    <row r="4" spans="1:14" ht="15" customHeight="1">
      <c r="A4" s="31" t="s">
        <v>123</v>
      </c>
      <c r="B4" s="33">
        <v>547</v>
      </c>
      <c r="C4" s="33">
        <v>511</v>
      </c>
      <c r="D4" s="33">
        <v>122</v>
      </c>
      <c r="E4" s="33">
        <v>91</v>
      </c>
      <c r="F4" s="33">
        <v>67</v>
      </c>
      <c r="G4" s="33">
        <v>79</v>
      </c>
      <c r="H4" s="33">
        <v>130</v>
      </c>
      <c r="I4" s="33">
        <v>119</v>
      </c>
    </row>
    <row r="5" spans="1:14" ht="15" customHeight="1">
      <c r="A5" s="20" t="s">
        <v>125</v>
      </c>
      <c r="B5" s="35">
        <v>9</v>
      </c>
      <c r="C5" s="35">
        <v>23</v>
      </c>
      <c r="D5" s="37"/>
      <c r="E5" s="37"/>
      <c r="F5" s="36">
        <v>2</v>
      </c>
      <c r="G5" s="190">
        <v>4</v>
      </c>
      <c r="H5" s="36">
        <v>2</v>
      </c>
      <c r="I5" s="190">
        <v>3</v>
      </c>
      <c r="J5" s="34"/>
    </row>
    <row r="6" spans="1:14" ht="15" customHeight="1">
      <c r="A6" s="20" t="s">
        <v>126</v>
      </c>
      <c r="B6" s="35">
        <v>9</v>
      </c>
      <c r="C6" s="35">
        <v>8</v>
      </c>
      <c r="D6" s="37">
        <v>1</v>
      </c>
      <c r="E6" s="37"/>
      <c r="F6" s="36">
        <v>1</v>
      </c>
      <c r="G6" s="190"/>
      <c r="H6" s="36"/>
      <c r="I6" s="190">
        <v>3</v>
      </c>
      <c r="J6" s="34"/>
      <c r="N6" s="33"/>
    </row>
    <row r="7" spans="1:14" ht="15" customHeight="1">
      <c r="A7" s="20" t="s">
        <v>127</v>
      </c>
      <c r="B7" s="35">
        <v>18</v>
      </c>
      <c r="C7" s="35">
        <v>20</v>
      </c>
      <c r="D7" s="37">
        <v>3</v>
      </c>
      <c r="E7" s="37">
        <v>1</v>
      </c>
      <c r="F7" s="36">
        <v>3</v>
      </c>
      <c r="G7" s="190">
        <v>6</v>
      </c>
      <c r="H7" s="36">
        <v>4</v>
      </c>
      <c r="I7" s="190">
        <v>3</v>
      </c>
      <c r="J7" s="34"/>
      <c r="N7" s="35"/>
    </row>
    <row r="8" spans="1:14" ht="15" customHeight="1">
      <c r="A8" s="20" t="s">
        <v>42</v>
      </c>
      <c r="B8" s="35">
        <v>11</v>
      </c>
      <c r="C8" s="35">
        <v>6</v>
      </c>
      <c r="D8" s="37">
        <v>1</v>
      </c>
      <c r="E8" s="37"/>
      <c r="F8" s="36">
        <v>1</v>
      </c>
      <c r="G8" s="190"/>
      <c r="H8" s="36">
        <v>3</v>
      </c>
      <c r="I8" s="190">
        <v>1</v>
      </c>
      <c r="J8" s="34"/>
      <c r="N8" s="35"/>
    </row>
    <row r="9" spans="1:14" ht="15" customHeight="1">
      <c r="A9" s="20" t="s">
        <v>128</v>
      </c>
      <c r="B9" s="35">
        <v>20</v>
      </c>
      <c r="C9" s="35">
        <v>14</v>
      </c>
      <c r="D9" s="37">
        <v>3</v>
      </c>
      <c r="E9" s="37">
        <v>3</v>
      </c>
      <c r="F9" s="36"/>
      <c r="G9" s="190">
        <v>4</v>
      </c>
      <c r="H9" s="36">
        <v>4</v>
      </c>
      <c r="I9" s="190">
        <v>2</v>
      </c>
      <c r="J9" s="34"/>
    </row>
    <row r="10" spans="1:14" ht="15" customHeight="1">
      <c r="A10" s="20" t="s">
        <v>129</v>
      </c>
      <c r="B10" s="35">
        <v>19</v>
      </c>
      <c r="C10" s="35">
        <v>14</v>
      </c>
      <c r="D10" s="37">
        <v>3</v>
      </c>
      <c r="E10" s="37">
        <v>2</v>
      </c>
      <c r="F10" s="36">
        <v>1</v>
      </c>
      <c r="G10" s="190">
        <v>3</v>
      </c>
      <c r="H10" s="36">
        <v>5</v>
      </c>
      <c r="I10" s="190">
        <v>2</v>
      </c>
      <c r="J10" s="34"/>
    </row>
    <row r="11" spans="1:14" ht="15" customHeight="1">
      <c r="A11" s="20" t="s">
        <v>130</v>
      </c>
      <c r="B11" s="35">
        <v>10</v>
      </c>
      <c r="C11" s="35">
        <v>8</v>
      </c>
      <c r="D11" s="37">
        <v>2</v>
      </c>
      <c r="E11" s="37"/>
      <c r="F11" s="36"/>
      <c r="G11" s="190"/>
      <c r="H11" s="36">
        <v>3</v>
      </c>
      <c r="I11" s="190">
        <v>1</v>
      </c>
      <c r="J11" s="34"/>
    </row>
    <row r="12" spans="1:14" ht="15" customHeight="1">
      <c r="A12" s="20" t="s">
        <v>46</v>
      </c>
      <c r="B12" s="35">
        <v>13</v>
      </c>
      <c r="C12" s="35">
        <v>14</v>
      </c>
      <c r="D12" s="37">
        <v>2</v>
      </c>
      <c r="E12" s="37"/>
      <c r="F12" s="36">
        <v>1</v>
      </c>
      <c r="G12" s="190">
        <v>3</v>
      </c>
      <c r="H12" s="36">
        <v>4</v>
      </c>
      <c r="I12" s="190">
        <v>2</v>
      </c>
      <c r="J12" s="34"/>
    </row>
    <row r="13" spans="1:14" ht="15" customHeight="1">
      <c r="A13" s="20" t="s">
        <v>47</v>
      </c>
      <c r="B13" s="35">
        <v>19</v>
      </c>
      <c r="C13" s="35">
        <v>18</v>
      </c>
      <c r="D13" s="37">
        <v>6</v>
      </c>
      <c r="E13" s="37">
        <v>3</v>
      </c>
      <c r="F13" s="36">
        <v>2</v>
      </c>
      <c r="G13" s="190">
        <v>5</v>
      </c>
      <c r="H13" s="36">
        <v>4</v>
      </c>
      <c r="I13" s="190">
        <v>4</v>
      </c>
      <c r="J13" s="34"/>
    </row>
    <row r="14" spans="1:14" ht="15" customHeight="1">
      <c r="A14" s="20" t="s">
        <v>131</v>
      </c>
      <c r="B14" s="35">
        <v>25</v>
      </c>
      <c r="C14" s="35">
        <v>15</v>
      </c>
      <c r="D14" s="37">
        <v>1</v>
      </c>
      <c r="E14" s="37">
        <v>1</v>
      </c>
      <c r="F14" s="36">
        <v>1</v>
      </c>
      <c r="G14" s="190">
        <v>3</v>
      </c>
      <c r="H14" s="36">
        <v>5</v>
      </c>
      <c r="I14" s="190">
        <v>5</v>
      </c>
      <c r="J14" s="34"/>
    </row>
    <row r="15" spans="1:14" ht="15" customHeight="1">
      <c r="A15" s="20" t="s">
        <v>132</v>
      </c>
      <c r="B15" s="35">
        <v>23</v>
      </c>
      <c r="C15" s="35">
        <v>20</v>
      </c>
      <c r="D15" s="37">
        <v>3</v>
      </c>
      <c r="E15" s="37">
        <v>1</v>
      </c>
      <c r="F15" s="36">
        <v>4</v>
      </c>
      <c r="G15" s="190">
        <v>5</v>
      </c>
      <c r="H15" s="36">
        <v>5</v>
      </c>
      <c r="I15" s="190">
        <v>5</v>
      </c>
      <c r="J15" s="34"/>
    </row>
    <row r="16" spans="1:14" ht="15" customHeight="1">
      <c r="A16" s="20" t="s">
        <v>133</v>
      </c>
      <c r="B16" s="35">
        <v>10</v>
      </c>
      <c r="C16" s="35">
        <v>12</v>
      </c>
      <c r="D16" s="37">
        <v>3</v>
      </c>
      <c r="E16" s="37">
        <v>3</v>
      </c>
      <c r="F16" s="36">
        <v>5</v>
      </c>
      <c r="G16" s="190"/>
      <c r="H16" s="36">
        <v>2</v>
      </c>
      <c r="I16" s="190">
        <v>2</v>
      </c>
      <c r="J16" s="34"/>
    </row>
    <row r="17" spans="1:14" ht="15" customHeight="1">
      <c r="A17" s="20" t="s">
        <v>51</v>
      </c>
      <c r="B17" s="35">
        <v>14</v>
      </c>
      <c r="C17" s="35">
        <v>8</v>
      </c>
      <c r="D17" s="37">
        <v>1</v>
      </c>
      <c r="E17" s="37">
        <v>1</v>
      </c>
      <c r="F17" s="36">
        <v>6</v>
      </c>
      <c r="G17" s="190">
        <v>1</v>
      </c>
      <c r="H17" s="36">
        <v>1</v>
      </c>
      <c r="I17" s="190">
        <v>1</v>
      </c>
      <c r="J17" s="34"/>
    </row>
    <row r="18" spans="1:14" ht="15" customHeight="1">
      <c r="A18" s="20" t="s">
        <v>134</v>
      </c>
      <c r="B18" s="35">
        <v>16</v>
      </c>
      <c r="C18" s="35">
        <v>13</v>
      </c>
      <c r="D18" s="37">
        <v>2</v>
      </c>
      <c r="E18" s="37">
        <v>1</v>
      </c>
      <c r="F18" s="36">
        <v>3</v>
      </c>
      <c r="G18" s="190"/>
      <c r="H18" s="36">
        <v>7</v>
      </c>
      <c r="I18" s="190">
        <v>1</v>
      </c>
      <c r="J18" s="34"/>
    </row>
    <row r="19" spans="1:14" ht="15" customHeight="1">
      <c r="A19" s="20" t="s">
        <v>135</v>
      </c>
      <c r="B19" s="35">
        <v>11</v>
      </c>
      <c r="C19" s="35">
        <v>14</v>
      </c>
      <c r="D19" s="37">
        <v>2</v>
      </c>
      <c r="E19" s="37">
        <v>1</v>
      </c>
      <c r="F19" s="36"/>
      <c r="G19" s="190">
        <v>2</v>
      </c>
      <c r="H19" s="36">
        <v>3</v>
      </c>
      <c r="I19" s="190"/>
      <c r="J19" s="34"/>
    </row>
    <row r="20" spans="1:14" ht="15" customHeight="1">
      <c r="A20" s="20" t="s">
        <v>136</v>
      </c>
      <c r="B20" s="35">
        <v>30</v>
      </c>
      <c r="C20" s="35">
        <v>11</v>
      </c>
      <c r="D20" s="37">
        <v>9</v>
      </c>
      <c r="E20" s="37">
        <v>3</v>
      </c>
      <c r="F20" s="36">
        <v>5</v>
      </c>
      <c r="G20" s="190">
        <v>3</v>
      </c>
      <c r="H20" s="36">
        <v>9</v>
      </c>
      <c r="I20" s="190">
        <v>5</v>
      </c>
      <c r="J20" s="34"/>
    </row>
    <row r="21" spans="1:14" ht="15" customHeight="1">
      <c r="A21" s="20" t="s">
        <v>137</v>
      </c>
      <c r="B21" s="35">
        <v>12</v>
      </c>
      <c r="C21" s="35">
        <v>17</v>
      </c>
      <c r="D21" s="37">
        <v>4</v>
      </c>
      <c r="E21" s="37">
        <v>2</v>
      </c>
      <c r="F21" s="36">
        <v>1</v>
      </c>
      <c r="G21" s="190"/>
      <c r="H21" s="36">
        <v>2</v>
      </c>
      <c r="I21" s="190">
        <v>3</v>
      </c>
      <c r="J21" s="34"/>
    </row>
    <row r="22" spans="1:14" ht="15" customHeight="1">
      <c r="A22" s="20" t="s">
        <v>56</v>
      </c>
      <c r="B22" s="35">
        <v>12</v>
      </c>
      <c r="C22" s="35">
        <v>15</v>
      </c>
      <c r="D22" s="37">
        <v>5</v>
      </c>
      <c r="E22" s="37">
        <v>4</v>
      </c>
      <c r="F22" s="36">
        <v>1</v>
      </c>
      <c r="G22" s="190">
        <v>3</v>
      </c>
      <c r="H22" s="36">
        <v>2</v>
      </c>
      <c r="I22" s="190">
        <v>1</v>
      </c>
      <c r="J22" s="34"/>
    </row>
    <row r="23" spans="1:14" ht="15" customHeight="1">
      <c r="A23" s="20" t="s">
        <v>138</v>
      </c>
      <c r="B23" s="35">
        <v>16</v>
      </c>
      <c r="C23" s="35">
        <v>8</v>
      </c>
      <c r="D23" s="37">
        <v>2</v>
      </c>
      <c r="E23" s="37"/>
      <c r="F23" s="36">
        <v>5</v>
      </c>
      <c r="G23" s="190">
        <v>1</v>
      </c>
      <c r="H23" s="36">
        <v>3</v>
      </c>
      <c r="I23" s="190">
        <v>4</v>
      </c>
      <c r="J23" s="34"/>
    </row>
    <row r="24" spans="1:14" ht="15" customHeight="1">
      <c r="A24" s="20" t="s">
        <v>139</v>
      </c>
      <c r="B24" s="35">
        <v>19</v>
      </c>
      <c r="C24" s="35">
        <v>8</v>
      </c>
      <c r="D24" s="37">
        <v>1</v>
      </c>
      <c r="E24" s="37">
        <v>2</v>
      </c>
      <c r="F24" s="36">
        <v>1</v>
      </c>
      <c r="G24" s="190">
        <v>1</v>
      </c>
      <c r="H24" s="36">
        <v>5</v>
      </c>
      <c r="I24" s="190">
        <v>3</v>
      </c>
      <c r="J24" s="34"/>
    </row>
    <row r="25" spans="1:14" ht="15" customHeight="1">
      <c r="A25" s="20" t="s">
        <v>59</v>
      </c>
      <c r="B25" s="35">
        <v>18</v>
      </c>
      <c r="C25" s="35">
        <v>13</v>
      </c>
      <c r="D25" s="37">
        <v>2</v>
      </c>
      <c r="E25" s="37">
        <v>2</v>
      </c>
      <c r="F25" s="36">
        <v>7</v>
      </c>
      <c r="G25" s="190">
        <v>5</v>
      </c>
      <c r="H25" s="36">
        <v>3</v>
      </c>
      <c r="I25" s="190">
        <v>1</v>
      </c>
      <c r="J25" s="34"/>
      <c r="N25" s="35"/>
    </row>
    <row r="26" spans="1:14" ht="15" customHeight="1">
      <c r="A26" s="20" t="s">
        <v>140</v>
      </c>
      <c r="B26" s="74">
        <v>189</v>
      </c>
      <c r="C26" s="74">
        <v>217</v>
      </c>
      <c r="D26" s="36">
        <v>64</v>
      </c>
      <c r="E26" s="36">
        <v>60</v>
      </c>
      <c r="F26" s="36">
        <v>15</v>
      </c>
      <c r="G26" s="190">
        <v>24</v>
      </c>
      <c r="H26" s="36">
        <v>50</v>
      </c>
      <c r="I26" s="190">
        <v>66</v>
      </c>
      <c r="J26" s="34"/>
      <c r="N26" s="35"/>
    </row>
    <row r="27" spans="1:14" ht="15" customHeight="1">
      <c r="A27" s="20" t="s">
        <v>62</v>
      </c>
      <c r="B27" s="35">
        <v>12</v>
      </c>
      <c r="C27" s="35">
        <v>9</v>
      </c>
      <c r="D27" s="37">
        <v>2</v>
      </c>
      <c r="E27" s="37">
        <v>1</v>
      </c>
      <c r="F27" s="36">
        <v>1</v>
      </c>
      <c r="G27" s="190">
        <v>4</v>
      </c>
      <c r="H27" s="36">
        <v>2</v>
      </c>
      <c r="I27" s="190"/>
      <c r="J27" s="34"/>
      <c r="N27" s="35"/>
    </row>
    <row r="28" spans="1:14" ht="15" customHeight="1">
      <c r="A28" s="261" t="s">
        <v>61</v>
      </c>
      <c r="B28" s="276">
        <v>12</v>
      </c>
      <c r="C28" s="276">
        <v>6</v>
      </c>
      <c r="D28" s="277"/>
      <c r="E28" s="277"/>
      <c r="F28" s="278">
        <v>1</v>
      </c>
      <c r="G28" s="263">
        <v>2</v>
      </c>
      <c r="H28" s="278">
        <v>2</v>
      </c>
      <c r="I28" s="263">
        <v>1</v>
      </c>
      <c r="J28" s="34"/>
      <c r="N28" s="35"/>
    </row>
    <row r="29" spans="1:14">
      <c r="B29" s="34"/>
      <c r="C29" s="34"/>
      <c r="D29" s="38"/>
      <c r="E29" s="38"/>
      <c r="F29" s="34"/>
      <c r="G29" s="30"/>
      <c r="H29" s="38"/>
      <c r="I29" s="38"/>
    </row>
    <row r="30" spans="1:14">
      <c r="D30" s="38"/>
      <c r="E30" s="38"/>
      <c r="F30" s="34"/>
      <c r="G30" s="38"/>
      <c r="H30" s="38"/>
      <c r="I30" s="38"/>
    </row>
  </sheetData>
  <mergeCells count="6">
    <mergeCell ref="A1:I1"/>
    <mergeCell ref="A2:A3"/>
    <mergeCell ref="B2:C2"/>
    <mergeCell ref="D2:E2"/>
    <mergeCell ref="F2:G2"/>
    <mergeCell ref="H2:I2"/>
  </mergeCells>
  <pageMargins left="0.75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19" sqref="F19"/>
    </sheetView>
  </sheetViews>
  <sheetFormatPr defaultRowHeight="14.25"/>
  <cols>
    <col min="1" max="1" width="48.42578125" style="26" customWidth="1"/>
    <col min="2" max="2" width="10.140625" style="26" customWidth="1"/>
    <col min="3" max="3" width="8.85546875" style="26" customWidth="1"/>
    <col min="4" max="4" width="9.5703125" style="26" customWidth="1"/>
    <col min="5" max="5" width="10.5703125" style="26" customWidth="1"/>
    <col min="6" max="16384" width="9.140625" style="26"/>
  </cols>
  <sheetData>
    <row r="1" spans="1:9" ht="15" customHeight="1">
      <c r="A1" s="327" t="s">
        <v>188</v>
      </c>
      <c r="B1" s="327"/>
      <c r="C1" s="327"/>
      <c r="D1" s="327"/>
      <c r="E1" s="327"/>
    </row>
    <row r="2" spans="1:9" ht="14.25" customHeight="1">
      <c r="A2" s="327"/>
      <c r="B2" s="327"/>
      <c r="C2" s="327"/>
      <c r="D2" s="327"/>
      <c r="E2" s="327"/>
    </row>
    <row r="3" spans="1:9" ht="15" customHeight="1">
      <c r="A3" s="327"/>
      <c r="B3" s="327"/>
      <c r="C3" s="327"/>
      <c r="D3" s="327"/>
      <c r="E3" s="327"/>
    </row>
    <row r="4" spans="1:9" s="39" customFormat="1" ht="18" customHeight="1">
      <c r="A4" s="145"/>
      <c r="B4" s="140">
        <v>2013</v>
      </c>
      <c r="C4" s="140">
        <v>2014</v>
      </c>
      <c r="D4" s="140">
        <v>2015</v>
      </c>
      <c r="E4" s="141">
        <v>2016</v>
      </c>
      <c r="F4" s="141">
        <v>2017</v>
      </c>
      <c r="G4" s="230"/>
    </row>
    <row r="5" spans="1:9" s="39" customFormat="1" ht="15" customHeight="1">
      <c r="A5" s="158" t="s">
        <v>189</v>
      </c>
      <c r="B5" s="159">
        <v>372</v>
      </c>
      <c r="C5" s="159">
        <v>467</v>
      </c>
      <c r="D5" s="159">
        <v>530</v>
      </c>
      <c r="E5" s="159">
        <v>511</v>
      </c>
      <c r="F5" s="84">
        <v>493</v>
      </c>
    </row>
    <row r="6" spans="1:9" s="39" customFormat="1" ht="15" customHeight="1">
      <c r="A6" s="158" t="s">
        <v>190</v>
      </c>
      <c r="B6" s="159">
        <v>310</v>
      </c>
      <c r="C6" s="159">
        <v>403</v>
      </c>
      <c r="D6" s="159">
        <v>489</v>
      </c>
      <c r="E6" s="159">
        <v>424</v>
      </c>
      <c r="F6" s="84">
        <v>351</v>
      </c>
    </row>
    <row r="7" spans="1:9" s="39" customFormat="1" ht="15" customHeight="1">
      <c r="A7" s="158" t="s">
        <v>191</v>
      </c>
      <c r="B7" s="160">
        <v>141</v>
      </c>
      <c r="C7" s="160">
        <v>156</v>
      </c>
      <c r="D7" s="160">
        <v>173</v>
      </c>
      <c r="E7" s="160">
        <v>187</v>
      </c>
      <c r="F7" s="84">
        <v>213</v>
      </c>
    </row>
    <row r="8" spans="1:9" s="39" customFormat="1" ht="15" customHeight="1">
      <c r="A8" s="158" t="s">
        <v>192</v>
      </c>
      <c r="B8" s="159">
        <v>4</v>
      </c>
      <c r="C8" s="159">
        <v>5</v>
      </c>
      <c r="D8" s="159">
        <v>5</v>
      </c>
      <c r="E8" s="159">
        <v>4</v>
      </c>
      <c r="F8" s="84">
        <v>7</v>
      </c>
    </row>
    <row r="9" spans="1:9" s="39" customFormat="1" ht="15" customHeight="1">
      <c r="A9" s="158" t="s">
        <v>193</v>
      </c>
      <c r="B9" s="161">
        <v>21</v>
      </c>
      <c r="C9" s="161">
        <v>15</v>
      </c>
      <c r="D9" s="161">
        <v>18</v>
      </c>
      <c r="E9" s="161">
        <v>13</v>
      </c>
      <c r="F9" s="84">
        <v>26</v>
      </c>
      <c r="H9" s="40"/>
    </row>
    <row r="10" spans="1:9" s="39" customFormat="1" ht="15" customHeight="1">
      <c r="A10" s="158" t="s">
        <v>194</v>
      </c>
      <c r="B10" s="161">
        <v>1</v>
      </c>
      <c r="C10" s="161">
        <v>2</v>
      </c>
      <c r="D10" s="161"/>
      <c r="E10" s="161">
        <v>2</v>
      </c>
      <c r="F10" s="84">
        <v>1</v>
      </c>
      <c r="H10" s="40"/>
    </row>
    <row r="11" spans="1:9" s="39" customFormat="1" ht="27" customHeight="1">
      <c r="A11" s="158" t="s">
        <v>195</v>
      </c>
      <c r="B11" s="159">
        <v>112</v>
      </c>
      <c r="C11" s="159">
        <v>133</v>
      </c>
      <c r="D11" s="159">
        <v>150</v>
      </c>
      <c r="E11" s="159">
        <v>167</v>
      </c>
      <c r="F11" s="159">
        <v>179</v>
      </c>
      <c r="G11" s="41"/>
      <c r="H11" s="41"/>
      <c r="I11" s="41"/>
    </row>
    <row r="12" spans="1:9" s="39" customFormat="1" ht="15" customHeight="1">
      <c r="A12" s="158" t="s">
        <v>196</v>
      </c>
      <c r="B12" s="159">
        <v>7</v>
      </c>
      <c r="C12" s="159">
        <v>4</v>
      </c>
      <c r="D12" s="159">
        <v>7</v>
      </c>
      <c r="E12" s="159">
        <v>4</v>
      </c>
      <c r="F12" s="84">
        <v>13</v>
      </c>
    </row>
    <row r="13" spans="1:9" s="39" customFormat="1" ht="15" customHeight="1">
      <c r="A13" s="158" t="s">
        <v>197</v>
      </c>
      <c r="B13" s="162">
        <v>157</v>
      </c>
      <c r="C13" s="162">
        <v>234</v>
      </c>
      <c r="D13" s="162">
        <v>284</v>
      </c>
      <c r="E13" s="162">
        <v>263</v>
      </c>
      <c r="F13" s="84">
        <v>199</v>
      </c>
    </row>
    <row r="14" spans="1:9" s="39" customFormat="1" ht="15" customHeight="1">
      <c r="A14" s="158" t="s">
        <v>198</v>
      </c>
      <c r="B14" s="149">
        <v>132</v>
      </c>
      <c r="C14" s="159">
        <v>201</v>
      </c>
      <c r="D14" s="161">
        <v>242</v>
      </c>
      <c r="E14" s="161">
        <v>230</v>
      </c>
      <c r="F14" s="84">
        <v>161</v>
      </c>
      <c r="I14" s="41"/>
    </row>
    <row r="15" spans="1:9" s="39" customFormat="1" ht="15" customHeight="1">
      <c r="A15" s="158" t="s">
        <v>199</v>
      </c>
      <c r="B15" s="149">
        <v>39</v>
      </c>
      <c r="C15" s="149">
        <v>57</v>
      </c>
      <c r="D15" s="149">
        <v>100</v>
      </c>
      <c r="E15" s="149">
        <v>44</v>
      </c>
      <c r="F15" s="84">
        <v>32</v>
      </c>
    </row>
    <row r="16" spans="1:9" s="39" customFormat="1" ht="15" customHeight="1">
      <c r="A16" s="158" t="s">
        <v>200</v>
      </c>
      <c r="B16" s="149">
        <v>89</v>
      </c>
      <c r="C16" s="149">
        <v>122</v>
      </c>
      <c r="D16" s="149">
        <v>97</v>
      </c>
      <c r="E16" s="149">
        <v>137</v>
      </c>
      <c r="F16" s="84">
        <v>92</v>
      </c>
    </row>
    <row r="17" spans="1:6" s="39" customFormat="1" ht="15" customHeight="1">
      <c r="A17" s="158" t="s">
        <v>201</v>
      </c>
      <c r="B17" s="161">
        <v>2</v>
      </c>
      <c r="C17" s="161">
        <v>21</v>
      </c>
      <c r="D17" s="161">
        <v>44</v>
      </c>
      <c r="E17" s="161">
        <v>49</v>
      </c>
      <c r="F17" s="84">
        <v>36</v>
      </c>
    </row>
    <row r="18" spans="1:6" s="39" customFormat="1" ht="15" customHeight="1">
      <c r="A18" s="158" t="s">
        <v>202</v>
      </c>
      <c r="B18" s="161">
        <v>2</v>
      </c>
      <c r="C18" s="161">
        <v>1</v>
      </c>
      <c r="D18" s="161">
        <v>1</v>
      </c>
      <c r="E18" s="161"/>
      <c r="F18" s="84">
        <v>1</v>
      </c>
    </row>
    <row r="19" spans="1:6" s="39" customFormat="1" ht="15" customHeight="1">
      <c r="A19" s="158" t="s">
        <v>203</v>
      </c>
      <c r="B19" s="161"/>
      <c r="C19" s="161">
        <v>2</v>
      </c>
      <c r="D19" s="161">
        <v>5</v>
      </c>
      <c r="E19" s="161"/>
      <c r="F19" s="84"/>
    </row>
    <row r="20" spans="1:6" s="39" customFormat="1" ht="15" customHeight="1">
      <c r="A20" s="158" t="s">
        <v>204</v>
      </c>
      <c r="B20" s="159">
        <v>8</v>
      </c>
      <c r="C20" s="159">
        <v>9</v>
      </c>
      <c r="D20" s="161">
        <v>2</v>
      </c>
      <c r="E20" s="161">
        <v>4</v>
      </c>
      <c r="F20" s="84">
        <v>13</v>
      </c>
    </row>
    <row r="21" spans="1:6" s="39" customFormat="1" ht="15" customHeight="1">
      <c r="A21" s="158" t="s">
        <v>205</v>
      </c>
      <c r="B21" s="161">
        <v>5</v>
      </c>
      <c r="C21" s="161">
        <v>12</v>
      </c>
      <c r="D21" s="161">
        <v>13</v>
      </c>
      <c r="E21" s="161">
        <v>6</v>
      </c>
      <c r="F21" s="84">
        <v>13</v>
      </c>
    </row>
    <row r="22" spans="1:6" s="39" customFormat="1" ht="15" customHeight="1">
      <c r="A22" s="158" t="s">
        <v>206</v>
      </c>
      <c r="B22" s="159">
        <v>6</v>
      </c>
      <c r="C22" s="159">
        <v>9</v>
      </c>
      <c r="D22" s="159">
        <v>6</v>
      </c>
      <c r="E22" s="159">
        <v>11</v>
      </c>
      <c r="F22" s="84">
        <v>3</v>
      </c>
    </row>
    <row r="23" spans="1:6" s="39" customFormat="1" ht="15" customHeight="1">
      <c r="A23" s="158" t="s">
        <v>207</v>
      </c>
      <c r="B23" s="159">
        <v>8</v>
      </c>
      <c r="C23" s="159">
        <v>9</v>
      </c>
      <c r="D23" s="161">
        <v>3</v>
      </c>
      <c r="E23" s="161">
        <v>3</v>
      </c>
      <c r="F23" s="84">
        <v>15</v>
      </c>
    </row>
    <row r="24" spans="1:6" s="39" customFormat="1" ht="15" customHeight="1">
      <c r="A24" s="158" t="s">
        <v>208</v>
      </c>
      <c r="B24" s="163">
        <v>17</v>
      </c>
      <c r="C24" s="163">
        <v>15</v>
      </c>
      <c r="D24" s="163">
        <v>9</v>
      </c>
      <c r="E24" s="163">
        <v>8</v>
      </c>
      <c r="F24" s="84">
        <v>6</v>
      </c>
    </row>
    <row r="25" spans="1:6" s="39" customFormat="1" ht="15" customHeight="1">
      <c r="A25" s="158" t="s">
        <v>209</v>
      </c>
      <c r="B25" s="149">
        <v>11</v>
      </c>
      <c r="C25" s="149">
        <v>7</v>
      </c>
      <c r="D25" s="149">
        <v>9</v>
      </c>
      <c r="E25" s="149">
        <v>5</v>
      </c>
      <c r="F25" s="84">
        <v>2</v>
      </c>
    </row>
    <row r="26" spans="1:6">
      <c r="A26" s="42" t="s">
        <v>210</v>
      </c>
      <c r="B26" s="164">
        <v>6</v>
      </c>
      <c r="C26" s="164">
        <v>8</v>
      </c>
      <c r="D26" s="164"/>
      <c r="E26" s="83">
        <v>3</v>
      </c>
      <c r="F26" s="83">
        <v>4</v>
      </c>
    </row>
    <row r="27" spans="1:6" s="39" customFormat="1" ht="15" customHeight="1">
      <c r="A27" s="165" t="s">
        <v>211</v>
      </c>
      <c r="B27" s="166">
        <v>21</v>
      </c>
      <c r="C27" s="166">
        <v>31</v>
      </c>
      <c r="D27" s="167">
        <v>34</v>
      </c>
      <c r="E27" s="167">
        <v>24</v>
      </c>
      <c r="F27" s="82">
        <v>29</v>
      </c>
    </row>
    <row r="30" spans="1:6">
      <c r="A30" s="43"/>
      <c r="B30" s="43"/>
      <c r="C30" s="43"/>
    </row>
    <row r="31" spans="1:6">
      <c r="A31" s="43"/>
      <c r="B31" s="43"/>
      <c r="C31" s="43"/>
    </row>
    <row r="32" spans="1:6">
      <c r="A32" s="43"/>
      <c r="B32" s="43"/>
      <c r="C32" s="43"/>
    </row>
    <row r="33" spans="1:3">
      <c r="A33" s="43"/>
      <c r="B33" s="43"/>
      <c r="C33" s="43"/>
    </row>
    <row r="34" spans="1:3">
      <c r="A34" s="43"/>
      <c r="B34" s="43"/>
      <c r="C34" s="43"/>
    </row>
    <row r="35" spans="1:3">
      <c r="A35" s="43"/>
      <c r="B35" s="43"/>
      <c r="C35" s="43"/>
    </row>
  </sheetData>
  <mergeCells count="1">
    <mergeCell ref="A1:E3"/>
  </mergeCells>
  <pageMargins left="0.75" right="0.3" top="0.75" bottom="0.75" header="0.3" footer="0.3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H18" sqref="H18"/>
    </sheetView>
  </sheetViews>
  <sheetFormatPr defaultRowHeight="14.25"/>
  <cols>
    <col min="1" max="1" width="48.85546875" style="26" customWidth="1"/>
    <col min="2" max="2" width="10.85546875" style="27" customWidth="1"/>
    <col min="3" max="3" width="11.5703125" style="27" customWidth="1"/>
    <col min="4" max="4" width="10.85546875" style="27" customWidth="1"/>
    <col min="5" max="16384" width="9.140625" style="26"/>
  </cols>
  <sheetData>
    <row r="1" spans="1:19" ht="31.5" customHeight="1">
      <c r="A1" s="328" t="s">
        <v>212</v>
      </c>
      <c r="B1" s="328"/>
      <c r="C1" s="328"/>
      <c r="D1" s="328"/>
    </row>
    <row r="2" spans="1:19" ht="21" customHeight="1">
      <c r="A2" s="145" t="s">
        <v>0</v>
      </c>
      <c r="B2" s="140">
        <v>2014</v>
      </c>
      <c r="C2" s="140">
        <v>2015</v>
      </c>
      <c r="D2" s="140">
        <v>2016</v>
      </c>
      <c r="E2" s="141">
        <v>2017</v>
      </c>
      <c r="F2" s="194"/>
    </row>
    <row r="3" spans="1:19" ht="15" customHeight="1">
      <c r="A3" s="168" t="s">
        <v>213</v>
      </c>
      <c r="B3" s="143">
        <v>454</v>
      </c>
      <c r="C3" s="169">
        <v>522</v>
      </c>
      <c r="D3" s="156">
        <v>513</v>
      </c>
      <c r="E3" s="83">
        <v>474</v>
      </c>
    </row>
    <row r="4" spans="1:19" ht="15" customHeight="1">
      <c r="A4" s="143" t="s">
        <v>214</v>
      </c>
      <c r="B4" s="143">
        <v>160</v>
      </c>
      <c r="C4" s="169">
        <v>170</v>
      </c>
      <c r="D4" s="156">
        <v>172</v>
      </c>
      <c r="E4" s="83">
        <v>173</v>
      </c>
    </row>
    <row r="5" spans="1:19" ht="25.5" customHeight="1">
      <c r="A5" s="328" t="s">
        <v>215</v>
      </c>
      <c r="B5" s="328"/>
      <c r="C5" s="328"/>
      <c r="D5" s="328"/>
      <c r="E5" s="83"/>
    </row>
    <row r="6" spans="1:19">
      <c r="A6" s="170" t="s">
        <v>216</v>
      </c>
      <c r="B6" s="149">
        <v>19</v>
      </c>
      <c r="C6" s="149">
        <v>22</v>
      </c>
      <c r="D6" s="149">
        <v>20</v>
      </c>
      <c r="E6" s="83">
        <v>34</v>
      </c>
      <c r="H6" s="25"/>
      <c r="I6" s="25"/>
      <c r="J6" s="25"/>
      <c r="K6" s="25"/>
      <c r="L6" s="25"/>
      <c r="M6" s="25"/>
      <c r="N6" s="25"/>
      <c r="O6" s="25"/>
      <c r="S6" s="25"/>
    </row>
    <row r="7" spans="1:19">
      <c r="A7" s="170" t="s">
        <v>217</v>
      </c>
      <c r="B7" s="149">
        <v>204</v>
      </c>
      <c r="C7" s="149">
        <v>222</v>
      </c>
      <c r="D7" s="149">
        <v>227</v>
      </c>
      <c r="E7" s="83">
        <v>190</v>
      </c>
      <c r="H7" s="25"/>
      <c r="I7" s="25"/>
      <c r="J7" s="25"/>
      <c r="K7" s="25"/>
      <c r="L7" s="25"/>
      <c r="M7" s="25"/>
      <c r="N7" s="25"/>
      <c r="O7" s="25"/>
      <c r="S7" s="25"/>
    </row>
    <row r="8" spans="1:19">
      <c r="A8" s="171" t="s">
        <v>218</v>
      </c>
      <c r="B8" s="149">
        <v>150</v>
      </c>
      <c r="C8" s="149">
        <v>187</v>
      </c>
      <c r="D8" s="149">
        <v>178</v>
      </c>
      <c r="E8" s="83">
        <v>167</v>
      </c>
      <c r="H8" s="25"/>
      <c r="I8" s="25"/>
      <c r="J8" s="25"/>
      <c r="K8" s="25"/>
      <c r="L8" s="25"/>
      <c r="M8" s="25"/>
      <c r="N8" s="25"/>
      <c r="O8" s="25"/>
      <c r="S8" s="25"/>
    </row>
    <row r="9" spans="1:19">
      <c r="A9" s="171" t="s">
        <v>219</v>
      </c>
      <c r="B9" s="149">
        <v>81</v>
      </c>
      <c r="C9" s="149">
        <v>91</v>
      </c>
      <c r="D9" s="149">
        <v>88</v>
      </c>
      <c r="E9" s="83">
        <v>83</v>
      </c>
      <c r="H9" s="25"/>
      <c r="I9" s="25"/>
      <c r="J9" s="25"/>
      <c r="K9" s="25"/>
      <c r="L9" s="25"/>
      <c r="M9" s="25"/>
      <c r="N9" s="25"/>
      <c r="O9" s="25"/>
      <c r="S9" s="25"/>
    </row>
    <row r="10" spans="1:19" ht="25.5" customHeight="1">
      <c r="A10" s="328" t="s">
        <v>220</v>
      </c>
      <c r="B10" s="328"/>
      <c r="C10" s="328"/>
      <c r="D10" s="328"/>
      <c r="E10" s="83"/>
      <c r="I10" s="25"/>
      <c r="K10" s="25"/>
      <c r="L10" s="25"/>
      <c r="M10" s="25"/>
    </row>
    <row r="11" spans="1:19">
      <c r="A11" s="171" t="s">
        <v>221</v>
      </c>
      <c r="B11" s="149">
        <v>68</v>
      </c>
      <c r="C11" s="149">
        <v>59</v>
      </c>
      <c r="D11" s="149">
        <v>80</v>
      </c>
      <c r="E11" s="83">
        <v>52</v>
      </c>
      <c r="I11" s="25"/>
      <c r="J11" s="25"/>
      <c r="K11" s="25"/>
      <c r="L11" s="25"/>
      <c r="M11" s="25"/>
    </row>
    <row r="12" spans="1:19">
      <c r="A12" s="171" t="s">
        <v>222</v>
      </c>
      <c r="B12" s="149">
        <v>14</v>
      </c>
      <c r="C12" s="149">
        <v>16</v>
      </c>
      <c r="D12" s="149">
        <v>8</v>
      </c>
      <c r="E12" s="83">
        <v>4</v>
      </c>
      <c r="I12" s="25"/>
      <c r="J12" s="25"/>
      <c r="K12" s="25"/>
      <c r="L12" s="25"/>
      <c r="M12" s="25"/>
    </row>
    <row r="13" spans="1:19">
      <c r="A13" s="171" t="s">
        <v>223</v>
      </c>
      <c r="B13" s="149">
        <v>11</v>
      </c>
      <c r="C13" s="149">
        <v>10</v>
      </c>
      <c r="D13" s="149">
        <v>9</v>
      </c>
      <c r="E13" s="83">
        <v>11</v>
      </c>
      <c r="H13" s="25"/>
      <c r="I13" s="25"/>
      <c r="J13" s="25"/>
      <c r="K13" s="47"/>
      <c r="L13" s="48"/>
      <c r="M13" s="25"/>
    </row>
    <row r="14" spans="1:19">
      <c r="A14" s="171" t="s">
        <v>224</v>
      </c>
      <c r="B14" s="149">
        <v>95</v>
      </c>
      <c r="C14" s="149">
        <v>122</v>
      </c>
      <c r="D14" s="149">
        <v>123</v>
      </c>
      <c r="E14" s="83">
        <v>81</v>
      </c>
      <c r="H14" s="25"/>
      <c r="I14" s="25"/>
      <c r="J14" s="25"/>
      <c r="K14" s="25"/>
      <c r="L14" s="25"/>
      <c r="M14" s="25"/>
      <c r="N14" s="25"/>
    </row>
    <row r="15" spans="1:19">
      <c r="A15" s="171" t="s">
        <v>225</v>
      </c>
      <c r="B15" s="149">
        <v>143</v>
      </c>
      <c r="C15" s="149">
        <v>199</v>
      </c>
      <c r="D15" s="149">
        <v>160</v>
      </c>
      <c r="E15" s="83">
        <v>125</v>
      </c>
      <c r="H15" s="25"/>
      <c r="I15" s="25"/>
      <c r="J15" s="25"/>
      <c r="K15" s="25"/>
      <c r="L15" s="25"/>
      <c r="M15" s="25"/>
      <c r="N15" s="25"/>
    </row>
    <row r="16" spans="1:19">
      <c r="A16" s="171" t="s">
        <v>226</v>
      </c>
      <c r="B16" s="149">
        <v>21</v>
      </c>
      <c r="C16" s="149">
        <v>26</v>
      </c>
      <c r="D16" s="149">
        <v>19</v>
      </c>
      <c r="E16" s="83">
        <v>31</v>
      </c>
      <c r="H16" s="25"/>
      <c r="I16" s="25"/>
      <c r="J16" s="25"/>
      <c r="K16" s="25"/>
      <c r="L16" s="25"/>
      <c r="M16" s="47"/>
      <c r="N16" s="25"/>
    </row>
    <row r="17" spans="1:14">
      <c r="A17" s="171" t="s">
        <v>227</v>
      </c>
      <c r="B17" s="172"/>
      <c r="C17" s="169"/>
      <c r="D17" s="156"/>
      <c r="E17" s="83"/>
      <c r="H17" s="25"/>
      <c r="I17" s="47"/>
      <c r="J17" s="48"/>
      <c r="K17" s="25"/>
      <c r="L17" s="25"/>
      <c r="M17" s="25"/>
      <c r="N17" s="25"/>
    </row>
    <row r="18" spans="1:14">
      <c r="A18" s="171" t="s">
        <v>228</v>
      </c>
      <c r="B18" s="149">
        <v>1</v>
      </c>
      <c r="C18" s="149">
        <v>1</v>
      </c>
      <c r="D18" s="149"/>
      <c r="E18" s="83"/>
      <c r="H18" s="25"/>
      <c r="I18" s="25"/>
      <c r="J18" s="25"/>
      <c r="K18" s="25"/>
      <c r="L18" s="25"/>
      <c r="M18" s="25"/>
    </row>
    <row r="19" spans="1:14">
      <c r="A19" s="171" t="s">
        <v>229</v>
      </c>
      <c r="B19" s="149"/>
      <c r="C19" s="149"/>
      <c r="D19" s="149">
        <v>1</v>
      </c>
      <c r="E19" s="83"/>
      <c r="H19" s="50"/>
      <c r="I19" s="25"/>
      <c r="J19" s="25"/>
      <c r="K19" s="25"/>
      <c r="L19" s="25"/>
      <c r="M19" s="25"/>
    </row>
    <row r="20" spans="1:14">
      <c r="A20" s="171" t="s">
        <v>230</v>
      </c>
      <c r="B20" s="149">
        <v>101</v>
      </c>
      <c r="C20" s="149">
        <v>89</v>
      </c>
      <c r="D20" s="149">
        <v>113</v>
      </c>
      <c r="E20" s="83">
        <v>170</v>
      </c>
      <c r="H20" s="25"/>
      <c r="I20" s="25"/>
      <c r="J20" s="25"/>
      <c r="K20" s="25"/>
      <c r="L20" s="25"/>
      <c r="M20" s="25"/>
    </row>
    <row r="21" spans="1:14">
      <c r="A21" s="171" t="s">
        <v>231</v>
      </c>
      <c r="B21" s="149"/>
      <c r="C21" s="149"/>
      <c r="D21" s="149"/>
      <c r="E21" s="83"/>
      <c r="H21" s="25"/>
      <c r="I21" s="25"/>
      <c r="J21" s="25"/>
      <c r="K21" s="25"/>
      <c r="L21" s="25"/>
      <c r="M21" s="25"/>
    </row>
    <row r="22" spans="1:14" ht="22.5" customHeight="1">
      <c r="A22" s="329" t="s">
        <v>232</v>
      </c>
      <c r="B22" s="329"/>
      <c r="C22" s="329"/>
      <c r="D22" s="329"/>
      <c r="E22" s="83"/>
      <c r="H22" s="25"/>
      <c r="I22" s="25"/>
    </row>
    <row r="23" spans="1:14">
      <c r="A23" s="144" t="s">
        <v>233</v>
      </c>
      <c r="B23" s="149">
        <v>34</v>
      </c>
      <c r="C23" s="169">
        <v>34</v>
      </c>
      <c r="D23" s="169">
        <v>24</v>
      </c>
      <c r="E23" s="83">
        <v>35</v>
      </c>
      <c r="I23" s="25"/>
      <c r="J23" s="46"/>
    </row>
    <row r="24" spans="1:14">
      <c r="A24" s="144" t="s">
        <v>234</v>
      </c>
      <c r="B24" s="149">
        <v>158</v>
      </c>
      <c r="C24" s="169">
        <v>166</v>
      </c>
      <c r="D24" s="169">
        <v>183</v>
      </c>
      <c r="E24" s="83">
        <v>203</v>
      </c>
      <c r="I24" s="51"/>
      <c r="J24" s="46"/>
    </row>
    <row r="25" spans="1:14">
      <c r="A25" s="52"/>
      <c r="B25" s="53"/>
      <c r="C25" s="53"/>
      <c r="D25" s="53"/>
      <c r="E25" s="52"/>
    </row>
  </sheetData>
  <mergeCells count="4">
    <mergeCell ref="A1:D1"/>
    <mergeCell ref="A5:D5"/>
    <mergeCell ref="A10:D10"/>
    <mergeCell ref="A22:D22"/>
  </mergeCells>
  <pageMargins left="0.75" right="0.23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F8" sqref="F7:F8"/>
    </sheetView>
  </sheetViews>
  <sheetFormatPr defaultRowHeight="15"/>
  <cols>
    <col min="1" max="1" width="44.28515625" customWidth="1"/>
    <col min="2" max="2" width="11" customWidth="1"/>
    <col min="3" max="3" width="10.7109375" customWidth="1"/>
    <col min="4" max="4" width="10.140625" customWidth="1"/>
    <col min="5" max="5" width="8" customWidth="1"/>
  </cols>
  <sheetData>
    <row r="1" spans="1:14" s="26" customFormat="1" ht="31.5" customHeight="1">
      <c r="A1" s="330" t="s">
        <v>235</v>
      </c>
      <c r="B1" s="330"/>
      <c r="C1" s="330"/>
      <c r="D1" s="330"/>
    </row>
    <row r="2" spans="1:14" s="26" customFormat="1" ht="23.25" customHeight="1">
      <c r="A2" s="145" t="s">
        <v>0</v>
      </c>
      <c r="B2" s="140">
        <v>2014</v>
      </c>
      <c r="C2" s="140">
        <v>2015</v>
      </c>
      <c r="D2" s="140">
        <v>2016</v>
      </c>
      <c r="E2" s="141">
        <v>2017</v>
      </c>
    </row>
    <row r="3" spans="1:14" s="26" customFormat="1" ht="14.25" customHeight="1">
      <c r="A3" s="22" t="s">
        <v>236</v>
      </c>
      <c r="B3" s="14">
        <v>403</v>
      </c>
      <c r="C3" s="44">
        <v>489</v>
      </c>
      <c r="D3" s="44">
        <v>424</v>
      </c>
      <c r="E3" s="83">
        <v>351</v>
      </c>
    </row>
    <row r="4" spans="1:14" s="26" customFormat="1" ht="14.25" customHeight="1">
      <c r="A4" s="22" t="s">
        <v>93</v>
      </c>
      <c r="B4" s="14"/>
      <c r="C4" s="44"/>
      <c r="D4" s="44"/>
      <c r="E4" s="83"/>
    </row>
    <row r="5" spans="1:14" s="26" customFormat="1" ht="14.25">
      <c r="A5" s="22" t="s">
        <v>237</v>
      </c>
      <c r="B5" s="54">
        <v>38</v>
      </c>
      <c r="C5" s="44">
        <v>55</v>
      </c>
      <c r="D5" s="44">
        <v>36</v>
      </c>
      <c r="E5" s="83">
        <v>36</v>
      </c>
    </row>
    <row r="6" spans="1:14" s="26" customFormat="1" ht="25.5" customHeight="1">
      <c r="A6" s="330" t="s">
        <v>238</v>
      </c>
      <c r="B6" s="330"/>
      <c r="C6" s="330"/>
      <c r="D6" s="330"/>
      <c r="E6" s="83"/>
      <c r="H6" s="25"/>
    </row>
    <row r="7" spans="1:14" s="26" customFormat="1" ht="14.25">
      <c r="A7" s="45" t="s">
        <v>239</v>
      </c>
      <c r="B7" s="25">
        <v>11</v>
      </c>
      <c r="C7" s="25">
        <v>10</v>
      </c>
      <c r="D7" s="25">
        <v>1</v>
      </c>
      <c r="E7" s="73">
        <v>10</v>
      </c>
      <c r="F7" s="25"/>
      <c r="H7" s="25"/>
      <c r="I7" s="25"/>
      <c r="J7" s="32"/>
      <c r="K7" s="32"/>
      <c r="L7" s="25"/>
      <c r="M7" s="25"/>
    </row>
    <row r="8" spans="1:14" s="26" customFormat="1" ht="14.25">
      <c r="A8" s="45" t="s">
        <v>240</v>
      </c>
      <c r="B8" s="25">
        <v>198</v>
      </c>
      <c r="C8" s="25">
        <f>16+126+130</f>
        <v>272</v>
      </c>
      <c r="D8" s="25">
        <v>220</v>
      </c>
      <c r="E8" s="73">
        <v>151</v>
      </c>
      <c r="F8" s="25"/>
      <c r="H8" s="25"/>
      <c r="I8" s="25"/>
      <c r="J8" s="32"/>
      <c r="K8" s="25"/>
      <c r="L8" s="25"/>
      <c r="M8" s="25"/>
    </row>
    <row r="9" spans="1:14" s="26" customFormat="1" ht="14.25">
      <c r="A9" s="46" t="s">
        <v>241</v>
      </c>
      <c r="B9" s="25">
        <v>163</v>
      </c>
      <c r="C9" s="25">
        <f>63+55+36+34</f>
        <v>188</v>
      </c>
      <c r="D9" s="25">
        <v>175</v>
      </c>
      <c r="E9" s="83">
        <v>160</v>
      </c>
      <c r="H9" s="25"/>
      <c r="I9" s="25"/>
      <c r="J9" s="32"/>
      <c r="K9" s="25"/>
      <c r="L9" s="25"/>
      <c r="M9" s="25"/>
    </row>
    <row r="10" spans="1:14" s="26" customFormat="1" ht="14.25">
      <c r="A10" s="46" t="s">
        <v>219</v>
      </c>
      <c r="B10" s="25">
        <v>31</v>
      </c>
      <c r="C10" s="25">
        <f>12+2+5</f>
        <v>19</v>
      </c>
      <c r="D10" s="25">
        <v>28</v>
      </c>
      <c r="E10" s="83">
        <v>24</v>
      </c>
      <c r="H10" s="25"/>
      <c r="I10" s="25"/>
      <c r="J10" s="32"/>
      <c r="K10" s="25"/>
      <c r="L10" s="25"/>
      <c r="M10" s="25"/>
    </row>
    <row r="11" spans="1:14" s="26" customFormat="1" ht="25.5" customHeight="1">
      <c r="A11" s="330" t="s">
        <v>242</v>
      </c>
      <c r="B11" s="330"/>
      <c r="C11" s="330"/>
      <c r="D11" s="330"/>
      <c r="E11" s="83"/>
      <c r="H11" s="32"/>
      <c r="I11" s="32"/>
      <c r="J11" s="19"/>
      <c r="K11" s="19"/>
      <c r="L11" s="19"/>
      <c r="M11" s="19"/>
      <c r="N11" s="19"/>
    </row>
    <row r="12" spans="1:14" s="26" customFormat="1" ht="14.25">
      <c r="A12" s="46" t="s">
        <v>221</v>
      </c>
      <c r="B12" s="25">
        <v>28</v>
      </c>
      <c r="C12" s="14">
        <v>18</v>
      </c>
      <c r="D12" s="14">
        <v>28</v>
      </c>
      <c r="E12" s="83">
        <v>23</v>
      </c>
      <c r="G12" s="32"/>
      <c r="H12" s="32"/>
      <c r="I12" s="32"/>
      <c r="J12" s="22"/>
      <c r="K12" s="14"/>
      <c r="L12" s="44"/>
      <c r="M12" s="44"/>
      <c r="N12" s="42"/>
    </row>
    <row r="13" spans="1:14" s="26" customFormat="1" ht="14.25">
      <c r="A13" s="46" t="s">
        <v>222</v>
      </c>
      <c r="B13" s="25">
        <v>2</v>
      </c>
      <c r="C13" s="14">
        <v>6</v>
      </c>
      <c r="D13" s="14">
        <v>3</v>
      </c>
      <c r="E13" s="83">
        <v>5</v>
      </c>
      <c r="G13" s="32"/>
      <c r="H13" s="32"/>
      <c r="I13" s="32"/>
      <c r="J13" s="22"/>
      <c r="K13" s="14"/>
      <c r="L13" s="44"/>
      <c r="M13" s="44"/>
      <c r="N13" s="42"/>
    </row>
    <row r="14" spans="1:14" s="26" customFormat="1" ht="14.25">
      <c r="A14" s="46" t="s">
        <v>223</v>
      </c>
      <c r="B14" s="25">
        <v>10</v>
      </c>
      <c r="C14" s="14">
        <v>5</v>
      </c>
      <c r="D14" s="14">
        <v>4</v>
      </c>
      <c r="E14" s="83">
        <v>9</v>
      </c>
      <c r="G14" s="32"/>
      <c r="H14" s="32"/>
      <c r="I14" s="32"/>
      <c r="J14" s="22"/>
      <c r="K14" s="54"/>
      <c r="L14" s="44"/>
      <c r="M14" s="44"/>
      <c r="N14" s="42"/>
    </row>
    <row r="15" spans="1:14" s="26" customFormat="1" ht="14.25">
      <c r="A15" s="46" t="s">
        <v>224</v>
      </c>
      <c r="B15" s="25">
        <v>57</v>
      </c>
      <c r="C15" s="14">
        <v>69</v>
      </c>
      <c r="D15" s="14">
        <v>58</v>
      </c>
      <c r="E15" s="83">
        <v>40</v>
      </c>
      <c r="G15" s="32"/>
      <c r="H15" s="32"/>
      <c r="I15" s="32"/>
      <c r="J15" s="330"/>
      <c r="K15" s="330"/>
      <c r="L15" s="330"/>
      <c r="M15" s="330"/>
      <c r="N15" s="42"/>
    </row>
    <row r="16" spans="1:14" s="26" customFormat="1" ht="14.25">
      <c r="A16" s="46" t="s">
        <v>225</v>
      </c>
      <c r="B16" s="25">
        <v>101</v>
      </c>
      <c r="C16" s="14">
        <v>169</v>
      </c>
      <c r="D16" s="14">
        <v>82</v>
      </c>
      <c r="E16" s="83">
        <v>110</v>
      </c>
      <c r="G16" s="32"/>
      <c r="H16" s="32"/>
      <c r="I16" s="32"/>
      <c r="J16" s="45"/>
      <c r="K16" s="25"/>
      <c r="L16" s="25"/>
      <c r="M16" s="25"/>
      <c r="N16" s="25"/>
    </row>
    <row r="17" spans="1:14" s="26" customFormat="1" ht="14.25">
      <c r="A17" s="46" t="s">
        <v>226</v>
      </c>
      <c r="B17" s="25">
        <v>21</v>
      </c>
      <c r="C17" s="14">
        <v>32</v>
      </c>
      <c r="D17" s="14">
        <v>14</v>
      </c>
      <c r="E17" s="83">
        <v>15</v>
      </c>
      <c r="G17" s="32"/>
      <c r="H17" s="46"/>
      <c r="I17" s="32"/>
      <c r="J17" s="45"/>
      <c r="K17" s="25"/>
      <c r="L17" s="25"/>
      <c r="M17" s="25"/>
      <c r="N17" s="25"/>
    </row>
    <row r="18" spans="1:14" s="26" customFormat="1" ht="14.25">
      <c r="A18" s="46" t="s">
        <v>227</v>
      </c>
      <c r="B18" s="49">
        <v>1</v>
      </c>
      <c r="C18" s="14"/>
      <c r="D18" s="14">
        <v>1</v>
      </c>
      <c r="E18" s="83">
        <v>1</v>
      </c>
      <c r="G18" s="32"/>
      <c r="H18" s="46"/>
      <c r="I18" s="32"/>
      <c r="J18" s="46"/>
      <c r="K18" s="25"/>
      <c r="L18" s="25"/>
      <c r="M18" s="25"/>
      <c r="N18" s="42"/>
    </row>
    <row r="19" spans="1:14" s="26" customFormat="1" ht="14.25">
      <c r="A19" s="46" t="s">
        <v>228</v>
      </c>
      <c r="B19" s="25">
        <v>2</v>
      </c>
      <c r="C19" s="14">
        <v>2</v>
      </c>
      <c r="D19" s="14">
        <v>24</v>
      </c>
      <c r="E19" s="83">
        <v>4</v>
      </c>
      <c r="G19" s="32"/>
      <c r="H19" s="46"/>
      <c r="I19" s="32"/>
      <c r="J19" s="46"/>
      <c r="K19" s="25"/>
      <c r="L19" s="25"/>
      <c r="M19" s="25"/>
      <c r="N19" s="42"/>
    </row>
    <row r="20" spans="1:14" s="26" customFormat="1" ht="14.25">
      <c r="A20" s="46" t="s">
        <v>229</v>
      </c>
      <c r="B20" s="25">
        <v>1</v>
      </c>
      <c r="C20" s="14"/>
      <c r="D20" s="14">
        <v>2</v>
      </c>
      <c r="E20" s="83"/>
      <c r="G20" s="32"/>
      <c r="H20" s="46"/>
      <c r="I20" s="32"/>
      <c r="J20" s="330"/>
      <c r="K20" s="330"/>
      <c r="L20" s="330"/>
      <c r="M20" s="330"/>
      <c r="N20" s="42"/>
    </row>
    <row r="21" spans="1:14" s="26" customFormat="1" ht="14.25">
      <c r="A21" s="46" t="s">
        <v>230</v>
      </c>
      <c r="B21" s="25">
        <v>180</v>
      </c>
      <c r="C21" s="14">
        <v>188</v>
      </c>
      <c r="D21" s="14">
        <v>208</v>
      </c>
      <c r="E21" s="83">
        <v>144</v>
      </c>
      <c r="G21" s="32"/>
      <c r="H21" s="46"/>
      <c r="I21" s="32"/>
      <c r="J21" s="46"/>
      <c r="K21" s="25"/>
      <c r="L21" s="14"/>
      <c r="M21" s="14"/>
      <c r="N21" s="42"/>
    </row>
    <row r="22" spans="1:14" s="26" customFormat="1" ht="25.5" customHeight="1">
      <c r="A22" s="330" t="s">
        <v>243</v>
      </c>
      <c r="B22" s="330"/>
      <c r="C22" s="330"/>
      <c r="D22" s="330"/>
      <c r="E22" s="83"/>
      <c r="J22" s="46"/>
      <c r="K22" s="25"/>
      <c r="L22" s="14"/>
      <c r="M22" s="14"/>
      <c r="N22" s="42"/>
    </row>
    <row r="23" spans="1:14" s="26" customFormat="1" ht="14.25">
      <c r="A23" s="46" t="s">
        <v>244</v>
      </c>
      <c r="B23" s="14">
        <v>44</v>
      </c>
      <c r="C23" s="14">
        <v>43</v>
      </c>
      <c r="D23" s="14">
        <v>46</v>
      </c>
      <c r="E23" s="83">
        <v>50</v>
      </c>
      <c r="G23" s="51"/>
      <c r="H23" s="51"/>
      <c r="I23" s="46"/>
      <c r="J23" s="46"/>
      <c r="K23" s="25"/>
      <c r="L23" s="14"/>
      <c r="M23" s="14"/>
      <c r="N23" s="42"/>
    </row>
    <row r="24" spans="1:14" s="26" customFormat="1" ht="14.25">
      <c r="A24" s="46" t="s">
        <v>245</v>
      </c>
      <c r="B24" s="14">
        <v>20</v>
      </c>
      <c r="C24" s="14">
        <v>17</v>
      </c>
      <c r="D24" s="14">
        <v>5</v>
      </c>
      <c r="E24" s="83">
        <v>10</v>
      </c>
      <c r="G24" s="51"/>
      <c r="H24" s="51"/>
      <c r="I24" s="46"/>
      <c r="J24" s="46"/>
      <c r="K24" s="25"/>
      <c r="L24" s="14"/>
      <c r="M24" s="14"/>
      <c r="N24" s="42"/>
    </row>
    <row r="25" spans="1:14" s="26" customFormat="1" ht="14.25">
      <c r="A25" s="46" t="s">
        <v>246</v>
      </c>
      <c r="B25" s="14">
        <v>96</v>
      </c>
      <c r="C25" s="14">
        <v>114</v>
      </c>
      <c r="D25" s="14">
        <v>106</v>
      </c>
      <c r="E25" s="83">
        <v>119</v>
      </c>
      <c r="G25" s="51"/>
      <c r="H25" s="51"/>
      <c r="I25" s="46"/>
      <c r="J25" s="46"/>
      <c r="K25" s="25"/>
      <c r="L25" s="14"/>
      <c r="M25" s="14"/>
      <c r="N25" s="42"/>
    </row>
    <row r="26" spans="1:14" s="26" customFormat="1" ht="14.25">
      <c r="A26" s="46" t="s">
        <v>247</v>
      </c>
      <c r="B26" s="14">
        <v>115</v>
      </c>
      <c r="C26" s="14">
        <v>148</v>
      </c>
      <c r="D26" s="14">
        <v>122</v>
      </c>
      <c r="E26" s="83">
        <v>79</v>
      </c>
      <c r="G26" s="51"/>
      <c r="H26" s="51"/>
      <c r="I26" s="46"/>
      <c r="J26" s="46"/>
      <c r="K26" s="25"/>
      <c r="L26" s="14"/>
      <c r="M26" s="14"/>
      <c r="N26" s="42"/>
    </row>
    <row r="27" spans="1:14" s="26" customFormat="1" ht="14.25">
      <c r="A27" s="46" t="s">
        <v>248</v>
      </c>
      <c r="B27" s="14">
        <v>92</v>
      </c>
      <c r="C27" s="14">
        <v>129</v>
      </c>
      <c r="D27" s="14">
        <v>101</v>
      </c>
      <c r="E27" s="83">
        <v>80</v>
      </c>
      <c r="G27" s="51"/>
      <c r="H27" s="51"/>
      <c r="I27" s="46"/>
      <c r="J27" s="46"/>
      <c r="K27" s="49"/>
      <c r="L27" s="14"/>
      <c r="M27" s="14"/>
      <c r="N27" s="42"/>
    </row>
    <row r="28" spans="1:14" s="26" customFormat="1" ht="14.25">
      <c r="A28" s="55" t="s">
        <v>249</v>
      </c>
      <c r="B28" s="56">
        <v>36</v>
      </c>
      <c r="C28" s="56">
        <v>38</v>
      </c>
      <c r="D28" s="56">
        <v>44</v>
      </c>
      <c r="E28" s="81">
        <v>13</v>
      </c>
      <c r="G28" s="51"/>
      <c r="H28" s="51"/>
      <c r="I28" s="46"/>
      <c r="J28" s="46"/>
      <c r="K28" s="25"/>
      <c r="L28" s="14"/>
      <c r="M28" s="14"/>
      <c r="N28" s="42"/>
    </row>
    <row r="29" spans="1:14" s="26" customFormat="1" ht="14.25">
      <c r="B29" s="27"/>
      <c r="C29" s="27"/>
      <c r="D29" s="27"/>
      <c r="J29" s="46"/>
      <c r="K29" s="25"/>
      <c r="L29" s="14"/>
      <c r="M29" s="14"/>
      <c r="N29" s="42"/>
    </row>
    <row r="30" spans="1:14" s="26" customFormat="1" ht="14.25">
      <c r="B30" s="27"/>
      <c r="C30" s="27"/>
      <c r="D30" s="27"/>
      <c r="J30" s="46"/>
      <c r="K30" s="25"/>
      <c r="L30" s="14"/>
      <c r="M30" s="14"/>
      <c r="N30" s="42"/>
    </row>
    <row r="31" spans="1:14" s="26" customFormat="1" ht="14.25">
      <c r="B31" s="27"/>
      <c r="C31" s="27"/>
      <c r="D31" s="27"/>
      <c r="J31" s="330"/>
      <c r="K31" s="330"/>
      <c r="L31" s="330"/>
      <c r="M31" s="330"/>
      <c r="N31" s="42"/>
    </row>
    <row r="32" spans="1:14" s="26" customFormat="1" ht="14.25">
      <c r="B32" s="27"/>
      <c r="C32" s="27"/>
      <c r="D32" s="27"/>
      <c r="J32" s="46"/>
      <c r="K32" s="14"/>
      <c r="L32" s="14"/>
      <c r="M32" s="14"/>
      <c r="N32" s="42"/>
    </row>
    <row r="33" spans="2:14" s="26" customFormat="1" ht="14.25">
      <c r="B33" s="27"/>
      <c r="C33" s="27"/>
      <c r="D33" s="27"/>
      <c r="J33" s="46"/>
      <c r="K33" s="14"/>
      <c r="L33" s="14"/>
      <c r="M33" s="14"/>
      <c r="N33" s="42"/>
    </row>
    <row r="34" spans="2:14">
      <c r="J34" s="46"/>
      <c r="K34" s="14"/>
      <c r="L34" s="14"/>
      <c r="M34" s="14"/>
      <c r="N34" s="42"/>
    </row>
    <row r="35" spans="2:14">
      <c r="J35" s="46"/>
      <c r="K35" s="14"/>
      <c r="L35" s="14"/>
      <c r="M35" s="14"/>
      <c r="N35" s="42"/>
    </row>
    <row r="36" spans="2:14">
      <c r="J36" s="46"/>
      <c r="K36" s="14"/>
      <c r="L36" s="14"/>
      <c r="M36" s="14"/>
      <c r="N36" s="42"/>
    </row>
    <row r="37" spans="2:14">
      <c r="J37" s="55"/>
      <c r="K37" s="56"/>
      <c r="L37" s="56"/>
      <c r="M37" s="56"/>
      <c r="N37" s="52"/>
    </row>
  </sheetData>
  <mergeCells count="7">
    <mergeCell ref="J31:M31"/>
    <mergeCell ref="A1:D1"/>
    <mergeCell ref="A6:D6"/>
    <mergeCell ref="A11:D11"/>
    <mergeCell ref="J15:M15"/>
    <mergeCell ref="J20:M20"/>
    <mergeCell ref="A22:D22"/>
  </mergeCells>
  <pageMargins left="0.75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9" sqref="K9"/>
    </sheetView>
  </sheetViews>
  <sheetFormatPr defaultRowHeight="15"/>
  <cols>
    <col min="1" max="1" width="35.28515625" customWidth="1"/>
    <col min="2" max="7" width="8.5703125" customWidth="1"/>
    <col min="8" max="8" width="10.42578125" bestFit="1" customWidth="1"/>
  </cols>
  <sheetData>
    <row r="1" spans="1:14" s="26" customFormat="1" ht="25.5" customHeight="1">
      <c r="A1" s="328" t="s">
        <v>250</v>
      </c>
      <c r="B1" s="328"/>
      <c r="C1" s="328"/>
      <c r="D1" s="328"/>
      <c r="E1" s="328"/>
      <c r="F1" s="328"/>
      <c r="G1" s="328"/>
    </row>
    <row r="2" spans="1:14" s="26" customFormat="1" ht="24.75" customHeight="1">
      <c r="A2" s="339" t="s">
        <v>0</v>
      </c>
      <c r="B2" s="341">
        <v>2014</v>
      </c>
      <c r="C2" s="342"/>
      <c r="D2" s="343">
        <v>2015</v>
      </c>
      <c r="E2" s="344"/>
      <c r="F2" s="345">
        <v>2016</v>
      </c>
      <c r="G2" s="346"/>
      <c r="H2" s="347">
        <v>2017</v>
      </c>
      <c r="I2" s="348"/>
      <c r="J2" s="42"/>
    </row>
    <row r="3" spans="1:14" s="26" customFormat="1" ht="24.75" customHeight="1">
      <c r="A3" s="340"/>
      <c r="B3" s="231" t="s">
        <v>251</v>
      </c>
      <c r="C3" s="232" t="s">
        <v>252</v>
      </c>
      <c r="D3" s="233" t="s">
        <v>251</v>
      </c>
      <c r="E3" s="232" t="s">
        <v>252</v>
      </c>
      <c r="F3" s="232" t="s">
        <v>251</v>
      </c>
      <c r="G3" s="232" t="s">
        <v>252</v>
      </c>
      <c r="H3" s="232" t="s">
        <v>251</v>
      </c>
      <c r="I3" s="232" t="s">
        <v>252</v>
      </c>
      <c r="J3" s="42"/>
      <c r="N3" s="57"/>
    </row>
    <row r="4" spans="1:14" s="26" customFormat="1" ht="14.25">
      <c r="A4" s="170" t="s">
        <v>253</v>
      </c>
      <c r="B4" s="149">
        <v>171</v>
      </c>
      <c r="C4" s="149">
        <v>134</v>
      </c>
      <c r="D4" s="149">
        <v>168</v>
      </c>
      <c r="E4" s="83">
        <v>150</v>
      </c>
      <c r="F4" s="83">
        <v>134</v>
      </c>
      <c r="G4" s="83">
        <v>132</v>
      </c>
      <c r="H4" s="83">
        <v>111</v>
      </c>
      <c r="I4" s="83">
        <v>108</v>
      </c>
      <c r="K4" s="25"/>
      <c r="L4" s="25"/>
    </row>
    <row r="5" spans="1:14" s="26" customFormat="1" ht="14.25">
      <c r="A5" s="170" t="s">
        <v>254</v>
      </c>
      <c r="B5" s="149">
        <v>4</v>
      </c>
      <c r="C5" s="149">
        <v>3</v>
      </c>
      <c r="D5" s="149">
        <v>2</v>
      </c>
      <c r="E5" s="83">
        <v>1</v>
      </c>
      <c r="F5" s="83">
        <v>1</v>
      </c>
      <c r="G5" s="83">
        <v>1</v>
      </c>
      <c r="H5" s="83"/>
      <c r="I5" s="83"/>
      <c r="K5" s="25"/>
      <c r="L5" s="25"/>
    </row>
    <row r="6" spans="1:14" s="26" customFormat="1" ht="14.25">
      <c r="A6" s="171" t="s">
        <v>255</v>
      </c>
      <c r="B6" s="149">
        <v>45</v>
      </c>
      <c r="C6" s="149">
        <v>98</v>
      </c>
      <c r="D6" s="149">
        <v>77</v>
      </c>
      <c r="E6" s="83">
        <v>156</v>
      </c>
      <c r="F6" s="83">
        <v>28</v>
      </c>
      <c r="G6" s="83">
        <v>57</v>
      </c>
      <c r="H6" s="83">
        <v>28</v>
      </c>
      <c r="I6" s="83">
        <v>51</v>
      </c>
      <c r="J6" s="25"/>
      <c r="K6" s="25"/>
      <c r="L6" s="25"/>
    </row>
    <row r="7" spans="1:14" s="26" customFormat="1" ht="14.25">
      <c r="A7" s="171" t="s">
        <v>256</v>
      </c>
      <c r="B7" s="149">
        <v>35</v>
      </c>
      <c r="C7" s="149">
        <v>11</v>
      </c>
      <c r="D7" s="149">
        <v>21</v>
      </c>
      <c r="E7" s="83">
        <v>26</v>
      </c>
      <c r="F7" s="83">
        <v>15</v>
      </c>
      <c r="G7" s="83">
        <v>14</v>
      </c>
      <c r="H7" s="83">
        <v>21</v>
      </c>
      <c r="I7" s="83">
        <v>22</v>
      </c>
      <c r="J7" s="25"/>
      <c r="K7" s="25"/>
      <c r="L7" s="25"/>
      <c r="N7" s="42"/>
    </row>
    <row r="8" spans="1:14" s="26" customFormat="1" ht="14.25">
      <c r="A8" s="171" t="s">
        <v>257</v>
      </c>
      <c r="B8" s="149"/>
      <c r="C8" s="149">
        <v>14</v>
      </c>
      <c r="D8" s="149">
        <v>59</v>
      </c>
      <c r="E8" s="83">
        <v>55</v>
      </c>
      <c r="F8" s="83">
        <v>35</v>
      </c>
      <c r="G8" s="83">
        <v>36</v>
      </c>
      <c r="H8" s="83">
        <v>35</v>
      </c>
      <c r="I8" s="83">
        <v>36</v>
      </c>
      <c r="J8" s="25"/>
      <c r="K8" s="25"/>
      <c r="L8" s="25"/>
    </row>
    <row r="9" spans="1:14" s="26" customFormat="1" ht="24.75" customHeight="1">
      <c r="A9" s="173" t="s">
        <v>258</v>
      </c>
      <c r="B9" s="283">
        <v>9931</v>
      </c>
      <c r="C9" s="283"/>
      <c r="D9" s="335">
        <v>9566</v>
      </c>
      <c r="E9" s="335"/>
      <c r="F9" s="283">
        <v>6814</v>
      </c>
      <c r="G9" s="283"/>
      <c r="H9" s="336">
        <v>8661</v>
      </c>
      <c r="I9" s="336"/>
    </row>
    <row r="10" spans="1:14" s="26" customFormat="1" ht="24" customHeight="1">
      <c r="A10" s="328" t="s">
        <v>259</v>
      </c>
      <c r="B10" s="328"/>
      <c r="C10" s="328"/>
      <c r="D10" s="328"/>
      <c r="E10" s="328"/>
      <c r="F10" s="328"/>
      <c r="G10" s="328"/>
      <c r="H10" s="83"/>
      <c r="I10" s="83"/>
    </row>
    <row r="11" spans="1:14" s="26" customFormat="1" ht="14.25" customHeight="1">
      <c r="A11" s="144" t="s">
        <v>260</v>
      </c>
      <c r="B11" s="283">
        <v>329</v>
      </c>
      <c r="C11" s="283"/>
      <c r="D11" s="335">
        <v>254</v>
      </c>
      <c r="E11" s="335"/>
      <c r="F11" s="336">
        <v>20</v>
      </c>
      <c r="G11" s="336"/>
      <c r="H11" s="337">
        <v>90</v>
      </c>
      <c r="I11" s="337"/>
    </row>
    <row r="12" spans="1:14" s="26" customFormat="1" ht="14.25" customHeight="1">
      <c r="A12" s="144" t="s">
        <v>261</v>
      </c>
      <c r="B12" s="283">
        <v>1658</v>
      </c>
      <c r="C12" s="283"/>
      <c r="D12" s="335">
        <v>1324</v>
      </c>
      <c r="E12" s="335"/>
      <c r="F12" s="336">
        <v>1221</v>
      </c>
      <c r="G12" s="336"/>
      <c r="H12" s="337">
        <v>1424</v>
      </c>
      <c r="I12" s="337"/>
    </row>
    <row r="13" spans="1:14" s="26" customFormat="1" ht="25.5" customHeight="1">
      <c r="A13" s="328" t="s">
        <v>262</v>
      </c>
      <c r="B13" s="328"/>
      <c r="C13" s="328"/>
      <c r="D13" s="328"/>
      <c r="E13" s="328"/>
      <c r="F13" s="328"/>
      <c r="G13" s="328"/>
      <c r="H13" s="84"/>
      <c r="I13" s="83"/>
    </row>
    <row r="14" spans="1:14" s="26" customFormat="1" ht="14.25">
      <c r="A14" s="170" t="s">
        <v>263</v>
      </c>
      <c r="B14" s="338">
        <v>8924</v>
      </c>
      <c r="C14" s="338"/>
      <c r="D14" s="338">
        <v>8730</v>
      </c>
      <c r="E14" s="338"/>
      <c r="F14" s="336">
        <v>6553</v>
      </c>
      <c r="G14" s="336"/>
      <c r="H14" s="337">
        <v>8355</v>
      </c>
      <c r="I14" s="337"/>
      <c r="K14" s="25"/>
      <c r="L14" s="25"/>
    </row>
    <row r="15" spans="1:14" s="26" customFormat="1" ht="14.25">
      <c r="A15" s="174" t="s">
        <v>264</v>
      </c>
      <c r="B15" s="331">
        <v>51002.5</v>
      </c>
      <c r="C15" s="331"/>
      <c r="D15" s="332">
        <v>48670</v>
      </c>
      <c r="E15" s="332"/>
      <c r="F15" s="333">
        <v>185512.1</v>
      </c>
      <c r="G15" s="333"/>
      <c r="H15" s="334">
        <v>310000</v>
      </c>
      <c r="I15" s="334"/>
      <c r="K15" s="25"/>
      <c r="L15" s="25"/>
    </row>
    <row r="16" spans="1:14" s="26" customFormat="1" ht="14.25">
      <c r="A16" s="58"/>
      <c r="B16" s="27"/>
      <c r="C16" s="27"/>
      <c r="D16" s="27"/>
      <c r="H16" s="59"/>
      <c r="I16" s="59"/>
    </row>
    <row r="17" spans="2:4" s="26" customFormat="1" ht="14.25">
      <c r="B17" s="27"/>
      <c r="C17" s="27"/>
      <c r="D17" s="27"/>
    </row>
    <row r="18" spans="2:4" s="26" customFormat="1" ht="14.25">
      <c r="B18" s="27"/>
      <c r="C18" s="27"/>
      <c r="D18" s="27"/>
    </row>
    <row r="19" spans="2:4" s="26" customFormat="1" ht="14.25">
      <c r="B19" s="27"/>
      <c r="C19" s="27"/>
      <c r="D19" s="27"/>
    </row>
  </sheetData>
  <mergeCells count="28">
    <mergeCell ref="B11:C11"/>
    <mergeCell ref="D11:E11"/>
    <mergeCell ref="F11:G11"/>
    <mergeCell ref="H11:I11"/>
    <mergeCell ref="A1:G1"/>
    <mergeCell ref="A2:A3"/>
    <mergeCell ref="B2:C2"/>
    <mergeCell ref="D2:E2"/>
    <mergeCell ref="F2:G2"/>
    <mergeCell ref="H2:I2"/>
    <mergeCell ref="B9:C9"/>
    <mergeCell ref="D9:E9"/>
    <mergeCell ref="F9:G9"/>
    <mergeCell ref="H9:I9"/>
    <mergeCell ref="A10:G10"/>
    <mergeCell ref="B15:C15"/>
    <mergeCell ref="D15:E15"/>
    <mergeCell ref="F15:G15"/>
    <mergeCell ref="H15:I15"/>
    <mergeCell ref="B12:C12"/>
    <mergeCell ref="D12:E12"/>
    <mergeCell ref="F12:G12"/>
    <mergeCell ref="H12:I12"/>
    <mergeCell ref="A13:G13"/>
    <mergeCell ref="B14:C14"/>
    <mergeCell ref="D14:E14"/>
    <mergeCell ref="F14:G14"/>
    <mergeCell ref="H14:I14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28" workbookViewId="0">
      <selection activeCell="K45" sqref="K45"/>
    </sheetView>
  </sheetViews>
  <sheetFormatPr defaultRowHeight="14.25"/>
  <cols>
    <col min="1" max="1" width="5.28515625" style="68" customWidth="1"/>
    <col min="2" max="2" width="2.5703125" style="68" customWidth="1"/>
    <col min="3" max="3" width="20.85546875" style="68" customWidth="1"/>
    <col min="4" max="4" width="17.140625" style="68" customWidth="1"/>
    <col min="5" max="5" width="17.42578125" style="68" customWidth="1"/>
    <col min="6" max="6" width="13.140625" style="68" customWidth="1"/>
    <col min="7" max="7" width="14" style="68" customWidth="1"/>
    <col min="8" max="256" width="9.140625" style="68"/>
    <col min="257" max="257" width="5.28515625" style="68" customWidth="1"/>
    <col min="258" max="258" width="2.5703125" style="68" customWidth="1"/>
    <col min="259" max="259" width="20.85546875" style="68" customWidth="1"/>
    <col min="260" max="260" width="17.140625" style="68" customWidth="1"/>
    <col min="261" max="261" width="17.42578125" style="68" customWidth="1"/>
    <col min="262" max="262" width="13.140625" style="68" customWidth="1"/>
    <col min="263" max="263" width="14" style="68" customWidth="1"/>
    <col min="264" max="512" width="9.140625" style="68"/>
    <col min="513" max="513" width="5.28515625" style="68" customWidth="1"/>
    <col min="514" max="514" width="2.5703125" style="68" customWidth="1"/>
    <col min="515" max="515" width="20.85546875" style="68" customWidth="1"/>
    <col min="516" max="516" width="17.140625" style="68" customWidth="1"/>
    <col min="517" max="517" width="17.42578125" style="68" customWidth="1"/>
    <col min="518" max="518" width="13.140625" style="68" customWidth="1"/>
    <col min="519" max="519" width="14" style="68" customWidth="1"/>
    <col min="520" max="768" width="9.140625" style="68"/>
    <col min="769" max="769" width="5.28515625" style="68" customWidth="1"/>
    <col min="770" max="770" width="2.5703125" style="68" customWidth="1"/>
    <col min="771" max="771" width="20.85546875" style="68" customWidth="1"/>
    <col min="772" max="772" width="17.140625" style="68" customWidth="1"/>
    <col min="773" max="773" width="17.42578125" style="68" customWidth="1"/>
    <col min="774" max="774" width="13.140625" style="68" customWidth="1"/>
    <col min="775" max="775" width="14" style="68" customWidth="1"/>
    <col min="776" max="1024" width="9.140625" style="68"/>
    <col min="1025" max="1025" width="5.28515625" style="68" customWidth="1"/>
    <col min="1026" max="1026" width="2.5703125" style="68" customWidth="1"/>
    <col min="1027" max="1027" width="20.85546875" style="68" customWidth="1"/>
    <col min="1028" max="1028" width="17.140625" style="68" customWidth="1"/>
    <col min="1029" max="1029" width="17.42578125" style="68" customWidth="1"/>
    <col min="1030" max="1030" width="13.140625" style="68" customWidth="1"/>
    <col min="1031" max="1031" width="14" style="68" customWidth="1"/>
    <col min="1032" max="1280" width="9.140625" style="68"/>
    <col min="1281" max="1281" width="5.28515625" style="68" customWidth="1"/>
    <col min="1282" max="1282" width="2.5703125" style="68" customWidth="1"/>
    <col min="1283" max="1283" width="20.85546875" style="68" customWidth="1"/>
    <col min="1284" max="1284" width="17.140625" style="68" customWidth="1"/>
    <col min="1285" max="1285" width="17.42578125" style="68" customWidth="1"/>
    <col min="1286" max="1286" width="13.140625" style="68" customWidth="1"/>
    <col min="1287" max="1287" width="14" style="68" customWidth="1"/>
    <col min="1288" max="1536" width="9.140625" style="68"/>
    <col min="1537" max="1537" width="5.28515625" style="68" customWidth="1"/>
    <col min="1538" max="1538" width="2.5703125" style="68" customWidth="1"/>
    <col min="1539" max="1539" width="20.85546875" style="68" customWidth="1"/>
    <col min="1540" max="1540" width="17.140625" style="68" customWidth="1"/>
    <col min="1541" max="1541" width="17.42578125" style="68" customWidth="1"/>
    <col min="1542" max="1542" width="13.140625" style="68" customWidth="1"/>
    <col min="1543" max="1543" width="14" style="68" customWidth="1"/>
    <col min="1544" max="1792" width="9.140625" style="68"/>
    <col min="1793" max="1793" width="5.28515625" style="68" customWidth="1"/>
    <col min="1794" max="1794" width="2.5703125" style="68" customWidth="1"/>
    <col min="1795" max="1795" width="20.85546875" style="68" customWidth="1"/>
    <col min="1796" max="1796" width="17.140625" style="68" customWidth="1"/>
    <col min="1797" max="1797" width="17.42578125" style="68" customWidth="1"/>
    <col min="1798" max="1798" width="13.140625" style="68" customWidth="1"/>
    <col min="1799" max="1799" width="14" style="68" customWidth="1"/>
    <col min="1800" max="2048" width="9.140625" style="68"/>
    <col min="2049" max="2049" width="5.28515625" style="68" customWidth="1"/>
    <col min="2050" max="2050" width="2.5703125" style="68" customWidth="1"/>
    <col min="2051" max="2051" width="20.85546875" style="68" customWidth="1"/>
    <col min="2052" max="2052" width="17.140625" style="68" customWidth="1"/>
    <col min="2053" max="2053" width="17.42578125" style="68" customWidth="1"/>
    <col min="2054" max="2054" width="13.140625" style="68" customWidth="1"/>
    <col min="2055" max="2055" width="14" style="68" customWidth="1"/>
    <col min="2056" max="2304" width="9.140625" style="68"/>
    <col min="2305" max="2305" width="5.28515625" style="68" customWidth="1"/>
    <col min="2306" max="2306" width="2.5703125" style="68" customWidth="1"/>
    <col min="2307" max="2307" width="20.85546875" style="68" customWidth="1"/>
    <col min="2308" max="2308" width="17.140625" style="68" customWidth="1"/>
    <col min="2309" max="2309" width="17.42578125" style="68" customWidth="1"/>
    <col min="2310" max="2310" width="13.140625" style="68" customWidth="1"/>
    <col min="2311" max="2311" width="14" style="68" customWidth="1"/>
    <col min="2312" max="2560" width="9.140625" style="68"/>
    <col min="2561" max="2561" width="5.28515625" style="68" customWidth="1"/>
    <col min="2562" max="2562" width="2.5703125" style="68" customWidth="1"/>
    <col min="2563" max="2563" width="20.85546875" style="68" customWidth="1"/>
    <col min="2564" max="2564" width="17.140625" style="68" customWidth="1"/>
    <col min="2565" max="2565" width="17.42578125" style="68" customWidth="1"/>
    <col min="2566" max="2566" width="13.140625" style="68" customWidth="1"/>
    <col min="2567" max="2567" width="14" style="68" customWidth="1"/>
    <col min="2568" max="2816" width="9.140625" style="68"/>
    <col min="2817" max="2817" width="5.28515625" style="68" customWidth="1"/>
    <col min="2818" max="2818" width="2.5703125" style="68" customWidth="1"/>
    <col min="2819" max="2819" width="20.85546875" style="68" customWidth="1"/>
    <col min="2820" max="2820" width="17.140625" style="68" customWidth="1"/>
    <col min="2821" max="2821" width="17.42578125" style="68" customWidth="1"/>
    <col min="2822" max="2822" width="13.140625" style="68" customWidth="1"/>
    <col min="2823" max="2823" width="14" style="68" customWidth="1"/>
    <col min="2824" max="3072" width="9.140625" style="68"/>
    <col min="3073" max="3073" width="5.28515625" style="68" customWidth="1"/>
    <col min="3074" max="3074" width="2.5703125" style="68" customWidth="1"/>
    <col min="3075" max="3075" width="20.85546875" style="68" customWidth="1"/>
    <col min="3076" max="3076" width="17.140625" style="68" customWidth="1"/>
    <col min="3077" max="3077" width="17.42578125" style="68" customWidth="1"/>
    <col min="3078" max="3078" width="13.140625" style="68" customWidth="1"/>
    <col min="3079" max="3079" width="14" style="68" customWidth="1"/>
    <col min="3080" max="3328" width="9.140625" style="68"/>
    <col min="3329" max="3329" width="5.28515625" style="68" customWidth="1"/>
    <col min="3330" max="3330" width="2.5703125" style="68" customWidth="1"/>
    <col min="3331" max="3331" width="20.85546875" style="68" customWidth="1"/>
    <col min="3332" max="3332" width="17.140625" style="68" customWidth="1"/>
    <col min="3333" max="3333" width="17.42578125" style="68" customWidth="1"/>
    <col min="3334" max="3334" width="13.140625" style="68" customWidth="1"/>
    <col min="3335" max="3335" width="14" style="68" customWidth="1"/>
    <col min="3336" max="3584" width="9.140625" style="68"/>
    <col min="3585" max="3585" width="5.28515625" style="68" customWidth="1"/>
    <col min="3586" max="3586" width="2.5703125" style="68" customWidth="1"/>
    <col min="3587" max="3587" width="20.85546875" style="68" customWidth="1"/>
    <col min="3588" max="3588" width="17.140625" style="68" customWidth="1"/>
    <col min="3589" max="3589" width="17.42578125" style="68" customWidth="1"/>
    <col min="3590" max="3590" width="13.140625" style="68" customWidth="1"/>
    <col min="3591" max="3591" width="14" style="68" customWidth="1"/>
    <col min="3592" max="3840" width="9.140625" style="68"/>
    <col min="3841" max="3841" width="5.28515625" style="68" customWidth="1"/>
    <col min="3842" max="3842" width="2.5703125" style="68" customWidth="1"/>
    <col min="3843" max="3843" width="20.85546875" style="68" customWidth="1"/>
    <col min="3844" max="3844" width="17.140625" style="68" customWidth="1"/>
    <col min="3845" max="3845" width="17.42578125" style="68" customWidth="1"/>
    <col min="3846" max="3846" width="13.140625" style="68" customWidth="1"/>
    <col min="3847" max="3847" width="14" style="68" customWidth="1"/>
    <col min="3848" max="4096" width="9.140625" style="68"/>
    <col min="4097" max="4097" width="5.28515625" style="68" customWidth="1"/>
    <col min="4098" max="4098" width="2.5703125" style="68" customWidth="1"/>
    <col min="4099" max="4099" width="20.85546875" style="68" customWidth="1"/>
    <col min="4100" max="4100" width="17.140625" style="68" customWidth="1"/>
    <col min="4101" max="4101" width="17.42578125" style="68" customWidth="1"/>
    <col min="4102" max="4102" width="13.140625" style="68" customWidth="1"/>
    <col min="4103" max="4103" width="14" style="68" customWidth="1"/>
    <col min="4104" max="4352" width="9.140625" style="68"/>
    <col min="4353" max="4353" width="5.28515625" style="68" customWidth="1"/>
    <col min="4354" max="4354" width="2.5703125" style="68" customWidth="1"/>
    <col min="4355" max="4355" width="20.85546875" style="68" customWidth="1"/>
    <col min="4356" max="4356" width="17.140625" style="68" customWidth="1"/>
    <col min="4357" max="4357" width="17.42578125" style="68" customWidth="1"/>
    <col min="4358" max="4358" width="13.140625" style="68" customWidth="1"/>
    <col min="4359" max="4359" width="14" style="68" customWidth="1"/>
    <col min="4360" max="4608" width="9.140625" style="68"/>
    <col min="4609" max="4609" width="5.28515625" style="68" customWidth="1"/>
    <col min="4610" max="4610" width="2.5703125" style="68" customWidth="1"/>
    <col min="4611" max="4611" width="20.85546875" style="68" customWidth="1"/>
    <col min="4612" max="4612" width="17.140625" style="68" customWidth="1"/>
    <col min="4613" max="4613" width="17.42578125" style="68" customWidth="1"/>
    <col min="4614" max="4614" width="13.140625" style="68" customWidth="1"/>
    <col min="4615" max="4615" width="14" style="68" customWidth="1"/>
    <col min="4616" max="4864" width="9.140625" style="68"/>
    <col min="4865" max="4865" width="5.28515625" style="68" customWidth="1"/>
    <col min="4866" max="4866" width="2.5703125" style="68" customWidth="1"/>
    <col min="4867" max="4867" width="20.85546875" style="68" customWidth="1"/>
    <col min="4868" max="4868" width="17.140625" style="68" customWidth="1"/>
    <col min="4869" max="4869" width="17.42578125" style="68" customWidth="1"/>
    <col min="4870" max="4870" width="13.140625" style="68" customWidth="1"/>
    <col min="4871" max="4871" width="14" style="68" customWidth="1"/>
    <col min="4872" max="5120" width="9.140625" style="68"/>
    <col min="5121" max="5121" width="5.28515625" style="68" customWidth="1"/>
    <col min="5122" max="5122" width="2.5703125" style="68" customWidth="1"/>
    <col min="5123" max="5123" width="20.85546875" style="68" customWidth="1"/>
    <col min="5124" max="5124" width="17.140625" style="68" customWidth="1"/>
    <col min="5125" max="5125" width="17.42578125" style="68" customWidth="1"/>
    <col min="5126" max="5126" width="13.140625" style="68" customWidth="1"/>
    <col min="5127" max="5127" width="14" style="68" customWidth="1"/>
    <col min="5128" max="5376" width="9.140625" style="68"/>
    <col min="5377" max="5377" width="5.28515625" style="68" customWidth="1"/>
    <col min="5378" max="5378" width="2.5703125" style="68" customWidth="1"/>
    <col min="5379" max="5379" width="20.85546875" style="68" customWidth="1"/>
    <col min="5380" max="5380" width="17.140625" style="68" customWidth="1"/>
    <col min="5381" max="5381" width="17.42578125" style="68" customWidth="1"/>
    <col min="5382" max="5382" width="13.140625" style="68" customWidth="1"/>
    <col min="5383" max="5383" width="14" style="68" customWidth="1"/>
    <col min="5384" max="5632" width="9.140625" style="68"/>
    <col min="5633" max="5633" width="5.28515625" style="68" customWidth="1"/>
    <col min="5634" max="5634" width="2.5703125" style="68" customWidth="1"/>
    <col min="5635" max="5635" width="20.85546875" style="68" customWidth="1"/>
    <col min="5636" max="5636" width="17.140625" style="68" customWidth="1"/>
    <col min="5637" max="5637" width="17.42578125" style="68" customWidth="1"/>
    <col min="5638" max="5638" width="13.140625" style="68" customWidth="1"/>
    <col min="5639" max="5639" width="14" style="68" customWidth="1"/>
    <col min="5640" max="5888" width="9.140625" style="68"/>
    <col min="5889" max="5889" width="5.28515625" style="68" customWidth="1"/>
    <col min="5890" max="5890" width="2.5703125" style="68" customWidth="1"/>
    <col min="5891" max="5891" width="20.85546875" style="68" customWidth="1"/>
    <col min="5892" max="5892" width="17.140625" style="68" customWidth="1"/>
    <col min="5893" max="5893" width="17.42578125" style="68" customWidth="1"/>
    <col min="5894" max="5894" width="13.140625" style="68" customWidth="1"/>
    <col min="5895" max="5895" width="14" style="68" customWidth="1"/>
    <col min="5896" max="6144" width="9.140625" style="68"/>
    <col min="6145" max="6145" width="5.28515625" style="68" customWidth="1"/>
    <col min="6146" max="6146" width="2.5703125" style="68" customWidth="1"/>
    <col min="6147" max="6147" width="20.85546875" style="68" customWidth="1"/>
    <col min="6148" max="6148" width="17.140625" style="68" customWidth="1"/>
    <col min="6149" max="6149" width="17.42578125" style="68" customWidth="1"/>
    <col min="6150" max="6150" width="13.140625" style="68" customWidth="1"/>
    <col min="6151" max="6151" width="14" style="68" customWidth="1"/>
    <col min="6152" max="6400" width="9.140625" style="68"/>
    <col min="6401" max="6401" width="5.28515625" style="68" customWidth="1"/>
    <col min="6402" max="6402" width="2.5703125" style="68" customWidth="1"/>
    <col min="6403" max="6403" width="20.85546875" style="68" customWidth="1"/>
    <col min="6404" max="6404" width="17.140625" style="68" customWidth="1"/>
    <col min="6405" max="6405" width="17.42578125" style="68" customWidth="1"/>
    <col min="6406" max="6406" width="13.140625" style="68" customWidth="1"/>
    <col min="6407" max="6407" width="14" style="68" customWidth="1"/>
    <col min="6408" max="6656" width="9.140625" style="68"/>
    <col min="6657" max="6657" width="5.28515625" style="68" customWidth="1"/>
    <col min="6658" max="6658" width="2.5703125" style="68" customWidth="1"/>
    <col min="6659" max="6659" width="20.85546875" style="68" customWidth="1"/>
    <col min="6660" max="6660" width="17.140625" style="68" customWidth="1"/>
    <col min="6661" max="6661" width="17.42578125" style="68" customWidth="1"/>
    <col min="6662" max="6662" width="13.140625" style="68" customWidth="1"/>
    <col min="6663" max="6663" width="14" style="68" customWidth="1"/>
    <col min="6664" max="6912" width="9.140625" style="68"/>
    <col min="6913" max="6913" width="5.28515625" style="68" customWidth="1"/>
    <col min="6914" max="6914" width="2.5703125" style="68" customWidth="1"/>
    <col min="6915" max="6915" width="20.85546875" style="68" customWidth="1"/>
    <col min="6916" max="6916" width="17.140625" style="68" customWidth="1"/>
    <col min="6917" max="6917" width="17.42578125" style="68" customWidth="1"/>
    <col min="6918" max="6918" width="13.140625" style="68" customWidth="1"/>
    <col min="6919" max="6919" width="14" style="68" customWidth="1"/>
    <col min="6920" max="7168" width="9.140625" style="68"/>
    <col min="7169" max="7169" width="5.28515625" style="68" customWidth="1"/>
    <col min="7170" max="7170" width="2.5703125" style="68" customWidth="1"/>
    <col min="7171" max="7171" width="20.85546875" style="68" customWidth="1"/>
    <col min="7172" max="7172" width="17.140625" style="68" customWidth="1"/>
    <col min="7173" max="7173" width="17.42578125" style="68" customWidth="1"/>
    <col min="7174" max="7174" width="13.140625" style="68" customWidth="1"/>
    <col min="7175" max="7175" width="14" style="68" customWidth="1"/>
    <col min="7176" max="7424" width="9.140625" style="68"/>
    <col min="7425" max="7425" width="5.28515625" style="68" customWidth="1"/>
    <col min="7426" max="7426" width="2.5703125" style="68" customWidth="1"/>
    <col min="7427" max="7427" width="20.85546875" style="68" customWidth="1"/>
    <col min="7428" max="7428" width="17.140625" style="68" customWidth="1"/>
    <col min="7429" max="7429" width="17.42578125" style="68" customWidth="1"/>
    <col min="7430" max="7430" width="13.140625" style="68" customWidth="1"/>
    <col min="7431" max="7431" width="14" style="68" customWidth="1"/>
    <col min="7432" max="7680" width="9.140625" style="68"/>
    <col min="7681" max="7681" width="5.28515625" style="68" customWidth="1"/>
    <col min="7682" max="7682" width="2.5703125" style="68" customWidth="1"/>
    <col min="7683" max="7683" width="20.85546875" style="68" customWidth="1"/>
    <col min="7684" max="7684" width="17.140625" style="68" customWidth="1"/>
    <col min="7685" max="7685" width="17.42578125" style="68" customWidth="1"/>
    <col min="7686" max="7686" width="13.140625" style="68" customWidth="1"/>
    <col min="7687" max="7687" width="14" style="68" customWidth="1"/>
    <col min="7688" max="7936" width="9.140625" style="68"/>
    <col min="7937" max="7937" width="5.28515625" style="68" customWidth="1"/>
    <col min="7938" max="7938" width="2.5703125" style="68" customWidth="1"/>
    <col min="7939" max="7939" width="20.85546875" style="68" customWidth="1"/>
    <col min="7940" max="7940" width="17.140625" style="68" customWidth="1"/>
    <col min="7941" max="7941" width="17.42578125" style="68" customWidth="1"/>
    <col min="7942" max="7942" width="13.140625" style="68" customWidth="1"/>
    <col min="7943" max="7943" width="14" style="68" customWidth="1"/>
    <col min="7944" max="8192" width="9.140625" style="68"/>
    <col min="8193" max="8193" width="5.28515625" style="68" customWidth="1"/>
    <col min="8194" max="8194" width="2.5703125" style="68" customWidth="1"/>
    <col min="8195" max="8195" width="20.85546875" style="68" customWidth="1"/>
    <col min="8196" max="8196" width="17.140625" style="68" customWidth="1"/>
    <col min="8197" max="8197" width="17.42578125" style="68" customWidth="1"/>
    <col min="8198" max="8198" width="13.140625" style="68" customWidth="1"/>
    <col min="8199" max="8199" width="14" style="68" customWidth="1"/>
    <col min="8200" max="8448" width="9.140625" style="68"/>
    <col min="8449" max="8449" width="5.28515625" style="68" customWidth="1"/>
    <col min="8450" max="8450" width="2.5703125" style="68" customWidth="1"/>
    <col min="8451" max="8451" width="20.85546875" style="68" customWidth="1"/>
    <col min="8452" max="8452" width="17.140625" style="68" customWidth="1"/>
    <col min="8453" max="8453" width="17.42578125" style="68" customWidth="1"/>
    <col min="8454" max="8454" width="13.140625" style="68" customWidth="1"/>
    <col min="8455" max="8455" width="14" style="68" customWidth="1"/>
    <col min="8456" max="8704" width="9.140625" style="68"/>
    <col min="8705" max="8705" width="5.28515625" style="68" customWidth="1"/>
    <col min="8706" max="8706" width="2.5703125" style="68" customWidth="1"/>
    <col min="8707" max="8707" width="20.85546875" style="68" customWidth="1"/>
    <col min="8708" max="8708" width="17.140625" style="68" customWidth="1"/>
    <col min="8709" max="8709" width="17.42578125" style="68" customWidth="1"/>
    <col min="8710" max="8710" width="13.140625" style="68" customWidth="1"/>
    <col min="8711" max="8711" width="14" style="68" customWidth="1"/>
    <col min="8712" max="8960" width="9.140625" style="68"/>
    <col min="8961" max="8961" width="5.28515625" style="68" customWidth="1"/>
    <col min="8962" max="8962" width="2.5703125" style="68" customWidth="1"/>
    <col min="8963" max="8963" width="20.85546875" style="68" customWidth="1"/>
    <col min="8964" max="8964" width="17.140625" style="68" customWidth="1"/>
    <col min="8965" max="8965" width="17.42578125" style="68" customWidth="1"/>
    <col min="8966" max="8966" width="13.140625" style="68" customWidth="1"/>
    <col min="8967" max="8967" width="14" style="68" customWidth="1"/>
    <col min="8968" max="9216" width="9.140625" style="68"/>
    <col min="9217" max="9217" width="5.28515625" style="68" customWidth="1"/>
    <col min="9218" max="9218" width="2.5703125" style="68" customWidth="1"/>
    <col min="9219" max="9219" width="20.85546875" style="68" customWidth="1"/>
    <col min="9220" max="9220" width="17.140625" style="68" customWidth="1"/>
    <col min="9221" max="9221" width="17.42578125" style="68" customWidth="1"/>
    <col min="9222" max="9222" width="13.140625" style="68" customWidth="1"/>
    <col min="9223" max="9223" width="14" style="68" customWidth="1"/>
    <col min="9224" max="9472" width="9.140625" style="68"/>
    <col min="9473" max="9473" width="5.28515625" style="68" customWidth="1"/>
    <col min="9474" max="9474" width="2.5703125" style="68" customWidth="1"/>
    <col min="9475" max="9475" width="20.85546875" style="68" customWidth="1"/>
    <col min="9476" max="9476" width="17.140625" style="68" customWidth="1"/>
    <col min="9477" max="9477" width="17.42578125" style="68" customWidth="1"/>
    <col min="9478" max="9478" width="13.140625" style="68" customWidth="1"/>
    <col min="9479" max="9479" width="14" style="68" customWidth="1"/>
    <col min="9480" max="9728" width="9.140625" style="68"/>
    <col min="9729" max="9729" width="5.28515625" style="68" customWidth="1"/>
    <col min="9730" max="9730" width="2.5703125" style="68" customWidth="1"/>
    <col min="9731" max="9731" width="20.85546875" style="68" customWidth="1"/>
    <col min="9732" max="9732" width="17.140625" style="68" customWidth="1"/>
    <col min="9733" max="9733" width="17.42578125" style="68" customWidth="1"/>
    <col min="9734" max="9734" width="13.140625" style="68" customWidth="1"/>
    <col min="9735" max="9735" width="14" style="68" customWidth="1"/>
    <col min="9736" max="9984" width="9.140625" style="68"/>
    <col min="9985" max="9985" width="5.28515625" style="68" customWidth="1"/>
    <col min="9986" max="9986" width="2.5703125" style="68" customWidth="1"/>
    <col min="9987" max="9987" width="20.85546875" style="68" customWidth="1"/>
    <col min="9988" max="9988" width="17.140625" style="68" customWidth="1"/>
    <col min="9989" max="9989" width="17.42578125" style="68" customWidth="1"/>
    <col min="9990" max="9990" width="13.140625" style="68" customWidth="1"/>
    <col min="9991" max="9991" width="14" style="68" customWidth="1"/>
    <col min="9992" max="10240" width="9.140625" style="68"/>
    <col min="10241" max="10241" width="5.28515625" style="68" customWidth="1"/>
    <col min="10242" max="10242" width="2.5703125" style="68" customWidth="1"/>
    <col min="10243" max="10243" width="20.85546875" style="68" customWidth="1"/>
    <col min="10244" max="10244" width="17.140625" style="68" customWidth="1"/>
    <col min="10245" max="10245" width="17.42578125" style="68" customWidth="1"/>
    <col min="10246" max="10246" width="13.140625" style="68" customWidth="1"/>
    <col min="10247" max="10247" width="14" style="68" customWidth="1"/>
    <col min="10248" max="10496" width="9.140625" style="68"/>
    <col min="10497" max="10497" width="5.28515625" style="68" customWidth="1"/>
    <col min="10498" max="10498" width="2.5703125" style="68" customWidth="1"/>
    <col min="10499" max="10499" width="20.85546875" style="68" customWidth="1"/>
    <col min="10500" max="10500" width="17.140625" style="68" customWidth="1"/>
    <col min="10501" max="10501" width="17.42578125" style="68" customWidth="1"/>
    <col min="10502" max="10502" width="13.140625" style="68" customWidth="1"/>
    <col min="10503" max="10503" width="14" style="68" customWidth="1"/>
    <col min="10504" max="10752" width="9.140625" style="68"/>
    <col min="10753" max="10753" width="5.28515625" style="68" customWidth="1"/>
    <col min="10754" max="10754" width="2.5703125" style="68" customWidth="1"/>
    <col min="10755" max="10755" width="20.85546875" style="68" customWidth="1"/>
    <col min="10756" max="10756" width="17.140625" style="68" customWidth="1"/>
    <col min="10757" max="10757" width="17.42578125" style="68" customWidth="1"/>
    <col min="10758" max="10758" width="13.140625" style="68" customWidth="1"/>
    <col min="10759" max="10759" width="14" style="68" customWidth="1"/>
    <col min="10760" max="11008" width="9.140625" style="68"/>
    <col min="11009" max="11009" width="5.28515625" style="68" customWidth="1"/>
    <col min="11010" max="11010" width="2.5703125" style="68" customWidth="1"/>
    <col min="11011" max="11011" width="20.85546875" style="68" customWidth="1"/>
    <col min="11012" max="11012" width="17.140625" style="68" customWidth="1"/>
    <col min="11013" max="11013" width="17.42578125" style="68" customWidth="1"/>
    <col min="11014" max="11014" width="13.140625" style="68" customWidth="1"/>
    <col min="11015" max="11015" width="14" style="68" customWidth="1"/>
    <col min="11016" max="11264" width="9.140625" style="68"/>
    <col min="11265" max="11265" width="5.28515625" style="68" customWidth="1"/>
    <col min="11266" max="11266" width="2.5703125" style="68" customWidth="1"/>
    <col min="11267" max="11267" width="20.85546875" style="68" customWidth="1"/>
    <col min="11268" max="11268" width="17.140625" style="68" customWidth="1"/>
    <col min="11269" max="11269" width="17.42578125" style="68" customWidth="1"/>
    <col min="11270" max="11270" width="13.140625" style="68" customWidth="1"/>
    <col min="11271" max="11271" width="14" style="68" customWidth="1"/>
    <col min="11272" max="11520" width="9.140625" style="68"/>
    <col min="11521" max="11521" width="5.28515625" style="68" customWidth="1"/>
    <col min="11522" max="11522" width="2.5703125" style="68" customWidth="1"/>
    <col min="11523" max="11523" width="20.85546875" style="68" customWidth="1"/>
    <col min="11524" max="11524" width="17.140625" style="68" customWidth="1"/>
    <col min="11525" max="11525" width="17.42578125" style="68" customWidth="1"/>
    <col min="11526" max="11526" width="13.140625" style="68" customWidth="1"/>
    <col min="11527" max="11527" width="14" style="68" customWidth="1"/>
    <col min="11528" max="11776" width="9.140625" style="68"/>
    <col min="11777" max="11777" width="5.28515625" style="68" customWidth="1"/>
    <col min="11778" max="11778" width="2.5703125" style="68" customWidth="1"/>
    <col min="11779" max="11779" width="20.85546875" style="68" customWidth="1"/>
    <col min="11780" max="11780" width="17.140625" style="68" customWidth="1"/>
    <col min="11781" max="11781" width="17.42578125" style="68" customWidth="1"/>
    <col min="11782" max="11782" width="13.140625" style="68" customWidth="1"/>
    <col min="11783" max="11783" width="14" style="68" customWidth="1"/>
    <col min="11784" max="12032" width="9.140625" style="68"/>
    <col min="12033" max="12033" width="5.28515625" style="68" customWidth="1"/>
    <col min="12034" max="12034" width="2.5703125" style="68" customWidth="1"/>
    <col min="12035" max="12035" width="20.85546875" style="68" customWidth="1"/>
    <col min="12036" max="12036" width="17.140625" style="68" customWidth="1"/>
    <col min="12037" max="12037" width="17.42578125" style="68" customWidth="1"/>
    <col min="12038" max="12038" width="13.140625" style="68" customWidth="1"/>
    <col min="12039" max="12039" width="14" style="68" customWidth="1"/>
    <col min="12040" max="12288" width="9.140625" style="68"/>
    <col min="12289" max="12289" width="5.28515625" style="68" customWidth="1"/>
    <col min="12290" max="12290" width="2.5703125" style="68" customWidth="1"/>
    <col min="12291" max="12291" width="20.85546875" style="68" customWidth="1"/>
    <col min="12292" max="12292" width="17.140625" style="68" customWidth="1"/>
    <col min="12293" max="12293" width="17.42578125" style="68" customWidth="1"/>
    <col min="12294" max="12294" width="13.140625" style="68" customWidth="1"/>
    <col min="12295" max="12295" width="14" style="68" customWidth="1"/>
    <col min="12296" max="12544" width="9.140625" style="68"/>
    <col min="12545" max="12545" width="5.28515625" style="68" customWidth="1"/>
    <col min="12546" max="12546" width="2.5703125" style="68" customWidth="1"/>
    <col min="12547" max="12547" width="20.85546875" style="68" customWidth="1"/>
    <col min="12548" max="12548" width="17.140625" style="68" customWidth="1"/>
    <col min="12549" max="12549" width="17.42578125" style="68" customWidth="1"/>
    <col min="12550" max="12550" width="13.140625" style="68" customWidth="1"/>
    <col min="12551" max="12551" width="14" style="68" customWidth="1"/>
    <col min="12552" max="12800" width="9.140625" style="68"/>
    <col min="12801" max="12801" width="5.28515625" style="68" customWidth="1"/>
    <col min="12802" max="12802" width="2.5703125" style="68" customWidth="1"/>
    <col min="12803" max="12803" width="20.85546875" style="68" customWidth="1"/>
    <col min="12804" max="12804" width="17.140625" style="68" customWidth="1"/>
    <col min="12805" max="12805" width="17.42578125" style="68" customWidth="1"/>
    <col min="12806" max="12806" width="13.140625" style="68" customWidth="1"/>
    <col min="12807" max="12807" width="14" style="68" customWidth="1"/>
    <col min="12808" max="13056" width="9.140625" style="68"/>
    <col min="13057" max="13057" width="5.28515625" style="68" customWidth="1"/>
    <col min="13058" max="13058" width="2.5703125" style="68" customWidth="1"/>
    <col min="13059" max="13059" width="20.85546875" style="68" customWidth="1"/>
    <col min="13060" max="13060" width="17.140625" style="68" customWidth="1"/>
    <col min="13061" max="13061" width="17.42578125" style="68" customWidth="1"/>
    <col min="13062" max="13062" width="13.140625" style="68" customWidth="1"/>
    <col min="13063" max="13063" width="14" style="68" customWidth="1"/>
    <col min="13064" max="13312" width="9.140625" style="68"/>
    <col min="13313" max="13313" width="5.28515625" style="68" customWidth="1"/>
    <col min="13314" max="13314" width="2.5703125" style="68" customWidth="1"/>
    <col min="13315" max="13315" width="20.85546875" style="68" customWidth="1"/>
    <col min="13316" max="13316" width="17.140625" style="68" customWidth="1"/>
    <col min="13317" max="13317" width="17.42578125" style="68" customWidth="1"/>
    <col min="13318" max="13318" width="13.140625" style="68" customWidth="1"/>
    <col min="13319" max="13319" width="14" style="68" customWidth="1"/>
    <col min="13320" max="13568" width="9.140625" style="68"/>
    <col min="13569" max="13569" width="5.28515625" style="68" customWidth="1"/>
    <col min="13570" max="13570" width="2.5703125" style="68" customWidth="1"/>
    <col min="13571" max="13571" width="20.85546875" style="68" customWidth="1"/>
    <col min="13572" max="13572" width="17.140625" style="68" customWidth="1"/>
    <col min="13573" max="13573" width="17.42578125" style="68" customWidth="1"/>
    <col min="13574" max="13574" width="13.140625" style="68" customWidth="1"/>
    <col min="13575" max="13575" width="14" style="68" customWidth="1"/>
    <col min="13576" max="13824" width="9.140625" style="68"/>
    <col min="13825" max="13825" width="5.28515625" style="68" customWidth="1"/>
    <col min="13826" max="13826" width="2.5703125" style="68" customWidth="1"/>
    <col min="13827" max="13827" width="20.85546875" style="68" customWidth="1"/>
    <col min="13828" max="13828" width="17.140625" style="68" customWidth="1"/>
    <col min="13829" max="13829" width="17.42578125" style="68" customWidth="1"/>
    <col min="13830" max="13830" width="13.140625" style="68" customWidth="1"/>
    <col min="13831" max="13831" width="14" style="68" customWidth="1"/>
    <col min="13832" max="14080" width="9.140625" style="68"/>
    <col min="14081" max="14081" width="5.28515625" style="68" customWidth="1"/>
    <col min="14082" max="14082" width="2.5703125" style="68" customWidth="1"/>
    <col min="14083" max="14083" width="20.85546875" style="68" customWidth="1"/>
    <col min="14084" max="14084" width="17.140625" style="68" customWidth="1"/>
    <col min="14085" max="14085" width="17.42578125" style="68" customWidth="1"/>
    <col min="14086" max="14086" width="13.140625" style="68" customWidth="1"/>
    <col min="14087" max="14087" width="14" style="68" customWidth="1"/>
    <col min="14088" max="14336" width="9.140625" style="68"/>
    <col min="14337" max="14337" width="5.28515625" style="68" customWidth="1"/>
    <col min="14338" max="14338" width="2.5703125" style="68" customWidth="1"/>
    <col min="14339" max="14339" width="20.85546875" style="68" customWidth="1"/>
    <col min="14340" max="14340" width="17.140625" style="68" customWidth="1"/>
    <col min="14341" max="14341" width="17.42578125" style="68" customWidth="1"/>
    <col min="14342" max="14342" width="13.140625" style="68" customWidth="1"/>
    <col min="14343" max="14343" width="14" style="68" customWidth="1"/>
    <col min="14344" max="14592" width="9.140625" style="68"/>
    <col min="14593" max="14593" width="5.28515625" style="68" customWidth="1"/>
    <col min="14594" max="14594" width="2.5703125" style="68" customWidth="1"/>
    <col min="14595" max="14595" width="20.85546875" style="68" customWidth="1"/>
    <col min="14596" max="14596" width="17.140625" style="68" customWidth="1"/>
    <col min="14597" max="14597" width="17.42578125" style="68" customWidth="1"/>
    <col min="14598" max="14598" width="13.140625" style="68" customWidth="1"/>
    <col min="14599" max="14599" width="14" style="68" customWidth="1"/>
    <col min="14600" max="14848" width="9.140625" style="68"/>
    <col min="14849" max="14849" width="5.28515625" style="68" customWidth="1"/>
    <col min="14850" max="14850" width="2.5703125" style="68" customWidth="1"/>
    <col min="14851" max="14851" width="20.85546875" style="68" customWidth="1"/>
    <col min="14852" max="14852" width="17.140625" style="68" customWidth="1"/>
    <col min="14853" max="14853" width="17.42578125" style="68" customWidth="1"/>
    <col min="14854" max="14854" width="13.140625" style="68" customWidth="1"/>
    <col min="14855" max="14855" width="14" style="68" customWidth="1"/>
    <col min="14856" max="15104" width="9.140625" style="68"/>
    <col min="15105" max="15105" width="5.28515625" style="68" customWidth="1"/>
    <col min="15106" max="15106" width="2.5703125" style="68" customWidth="1"/>
    <col min="15107" max="15107" width="20.85546875" style="68" customWidth="1"/>
    <col min="15108" max="15108" width="17.140625" style="68" customWidth="1"/>
    <col min="15109" max="15109" width="17.42578125" style="68" customWidth="1"/>
    <col min="15110" max="15110" width="13.140625" style="68" customWidth="1"/>
    <col min="15111" max="15111" width="14" style="68" customWidth="1"/>
    <col min="15112" max="15360" width="9.140625" style="68"/>
    <col min="15361" max="15361" width="5.28515625" style="68" customWidth="1"/>
    <col min="15362" max="15362" width="2.5703125" style="68" customWidth="1"/>
    <col min="15363" max="15363" width="20.85546875" style="68" customWidth="1"/>
    <col min="15364" max="15364" width="17.140625" style="68" customWidth="1"/>
    <col min="15365" max="15365" width="17.42578125" style="68" customWidth="1"/>
    <col min="15366" max="15366" width="13.140625" style="68" customWidth="1"/>
    <col min="15367" max="15367" width="14" style="68" customWidth="1"/>
    <col min="15368" max="15616" width="9.140625" style="68"/>
    <col min="15617" max="15617" width="5.28515625" style="68" customWidth="1"/>
    <col min="15618" max="15618" width="2.5703125" style="68" customWidth="1"/>
    <col min="15619" max="15619" width="20.85546875" style="68" customWidth="1"/>
    <col min="15620" max="15620" width="17.140625" style="68" customWidth="1"/>
    <col min="15621" max="15621" width="17.42578125" style="68" customWidth="1"/>
    <col min="15622" max="15622" width="13.140625" style="68" customWidth="1"/>
    <col min="15623" max="15623" width="14" style="68" customWidth="1"/>
    <col min="15624" max="15872" width="9.140625" style="68"/>
    <col min="15873" max="15873" width="5.28515625" style="68" customWidth="1"/>
    <col min="15874" max="15874" width="2.5703125" style="68" customWidth="1"/>
    <col min="15875" max="15875" width="20.85546875" style="68" customWidth="1"/>
    <col min="15876" max="15876" width="17.140625" style="68" customWidth="1"/>
    <col min="15877" max="15877" width="17.42578125" style="68" customWidth="1"/>
    <col min="15878" max="15878" width="13.140625" style="68" customWidth="1"/>
    <col min="15879" max="15879" width="14" style="68" customWidth="1"/>
    <col min="15880" max="16128" width="9.140625" style="68"/>
    <col min="16129" max="16129" width="5.28515625" style="68" customWidth="1"/>
    <col min="16130" max="16130" width="2.5703125" style="68" customWidth="1"/>
    <col min="16131" max="16131" width="20.85546875" style="68" customWidth="1"/>
    <col min="16132" max="16132" width="17.140625" style="68" customWidth="1"/>
    <col min="16133" max="16133" width="17.42578125" style="68" customWidth="1"/>
    <col min="16134" max="16134" width="13.140625" style="68" customWidth="1"/>
    <col min="16135" max="16135" width="14" style="68" customWidth="1"/>
    <col min="16136" max="16384" width="9.140625" style="68"/>
  </cols>
  <sheetData>
    <row r="1" spans="1:7" ht="15" customHeight="1">
      <c r="A1" s="351" t="s">
        <v>327</v>
      </c>
      <c r="B1" s="351"/>
      <c r="C1" s="351"/>
      <c r="D1" s="351"/>
      <c r="E1" s="351"/>
      <c r="F1" s="351"/>
      <c r="G1" s="351"/>
    </row>
    <row r="2" spans="1:7" ht="7.5" customHeight="1"/>
    <row r="3" spans="1:7" ht="19.5" customHeight="1">
      <c r="A3" s="352" t="s">
        <v>328</v>
      </c>
      <c r="B3" s="354" t="s">
        <v>329</v>
      </c>
      <c r="C3" s="355"/>
      <c r="D3" s="358">
        <v>2016</v>
      </c>
      <c r="E3" s="358">
        <v>2017</v>
      </c>
      <c r="F3" s="360" t="s">
        <v>330</v>
      </c>
      <c r="G3" s="361"/>
    </row>
    <row r="4" spans="1:7" ht="40.5" customHeight="1">
      <c r="A4" s="353"/>
      <c r="B4" s="356"/>
      <c r="C4" s="357"/>
      <c r="D4" s="359"/>
      <c r="E4" s="359"/>
      <c r="F4" s="235" t="s">
        <v>331</v>
      </c>
      <c r="G4" s="236" t="s">
        <v>332</v>
      </c>
    </row>
    <row r="5" spans="1:7" ht="12" customHeight="1">
      <c r="A5" s="175">
        <v>1</v>
      </c>
      <c r="B5" s="362" t="s">
        <v>333</v>
      </c>
      <c r="C5" s="363"/>
      <c r="D5" s="176">
        <v>972727.27300000004</v>
      </c>
      <c r="E5" s="234">
        <v>800000</v>
      </c>
      <c r="F5" s="178">
        <f>E5/D5*100</f>
        <v>82.242990631146824</v>
      </c>
      <c r="G5" s="179">
        <f>E5-D5</f>
        <v>-172727.27300000004</v>
      </c>
    </row>
    <row r="6" spans="1:7" ht="12" customHeight="1">
      <c r="A6" s="180">
        <v>2</v>
      </c>
      <c r="B6" s="349" t="s">
        <v>334</v>
      </c>
      <c r="C6" s="350"/>
      <c r="D6" s="181">
        <v>869230.76899999997</v>
      </c>
      <c r="E6" s="177">
        <v>763000</v>
      </c>
      <c r="F6" s="178">
        <f t="shared" ref="F6:F39" si="0">E6/D6*100</f>
        <v>87.778761085251006</v>
      </c>
      <c r="G6" s="179">
        <f t="shared" ref="G6:G39" si="1">E6-D6</f>
        <v>-106230.76899999997</v>
      </c>
    </row>
    <row r="7" spans="1:7" ht="12" customHeight="1">
      <c r="A7" s="180">
        <v>3</v>
      </c>
      <c r="B7" s="349" t="s">
        <v>335</v>
      </c>
      <c r="C7" s="350"/>
      <c r="D7" s="181">
        <v>750000</v>
      </c>
      <c r="E7" s="177">
        <v>656000</v>
      </c>
      <c r="F7" s="178">
        <f t="shared" si="0"/>
        <v>87.466666666666669</v>
      </c>
      <c r="G7" s="179">
        <f t="shared" si="1"/>
        <v>-94000</v>
      </c>
    </row>
    <row r="8" spans="1:7" ht="12" customHeight="1">
      <c r="A8" s="180">
        <v>4</v>
      </c>
      <c r="B8" s="349" t="s">
        <v>336</v>
      </c>
      <c r="C8" s="350"/>
      <c r="D8" s="181">
        <v>503846.15399999998</v>
      </c>
      <c r="E8" s="177">
        <v>468000</v>
      </c>
      <c r="F8" s="178">
        <f t="shared" si="0"/>
        <v>92.885496154844134</v>
      </c>
      <c r="G8" s="179">
        <f t="shared" si="1"/>
        <v>-35846.15399999998</v>
      </c>
    </row>
    <row r="9" spans="1:7" ht="12" customHeight="1">
      <c r="A9" s="180">
        <v>5</v>
      </c>
      <c r="B9" s="349" t="s">
        <v>337</v>
      </c>
      <c r="C9" s="350"/>
      <c r="D9" s="181">
        <v>500000</v>
      </c>
      <c r="E9" s="177">
        <v>429000</v>
      </c>
      <c r="F9" s="178">
        <f t="shared" si="0"/>
        <v>85.8</v>
      </c>
      <c r="G9" s="179">
        <f t="shared" si="1"/>
        <v>-71000</v>
      </c>
    </row>
    <row r="10" spans="1:7" ht="12" customHeight="1">
      <c r="A10" s="180">
        <v>6</v>
      </c>
      <c r="B10" s="349" t="s">
        <v>338</v>
      </c>
      <c r="C10" s="350"/>
      <c r="D10" s="181">
        <v>236363.636</v>
      </c>
      <c r="E10" s="177">
        <v>204000</v>
      </c>
      <c r="F10" s="178">
        <f t="shared" si="0"/>
        <v>86.307692440473375</v>
      </c>
      <c r="G10" s="179">
        <f t="shared" si="1"/>
        <v>-32363.635999999999</v>
      </c>
    </row>
    <row r="11" spans="1:7" ht="12" customHeight="1">
      <c r="A11" s="180">
        <v>7</v>
      </c>
      <c r="B11" s="349" t="s">
        <v>339</v>
      </c>
      <c r="C11" s="350"/>
      <c r="D11" s="181">
        <v>236363.636</v>
      </c>
      <c r="E11" s="177">
        <v>193000</v>
      </c>
      <c r="F11" s="178">
        <f t="shared" si="0"/>
        <v>81.653846279467459</v>
      </c>
      <c r="G11" s="179">
        <f t="shared" si="1"/>
        <v>-43363.635999999999</v>
      </c>
    </row>
    <row r="12" spans="1:7" ht="12" customHeight="1">
      <c r="A12" s="180">
        <v>8</v>
      </c>
      <c r="B12" s="349" t="s">
        <v>340</v>
      </c>
      <c r="C12" s="350"/>
      <c r="D12" s="181">
        <v>718823.52899999998</v>
      </c>
      <c r="E12" s="177">
        <v>667000</v>
      </c>
      <c r="F12" s="178">
        <f t="shared" si="0"/>
        <v>92.790507418128783</v>
      </c>
      <c r="G12" s="179">
        <f t="shared" si="1"/>
        <v>-51823.52899999998</v>
      </c>
    </row>
    <row r="13" spans="1:7" ht="12" customHeight="1">
      <c r="A13" s="180">
        <v>9</v>
      </c>
      <c r="B13" s="349" t="s">
        <v>341</v>
      </c>
      <c r="C13" s="350"/>
      <c r="D13" s="181">
        <v>591190.47600000002</v>
      </c>
      <c r="E13" s="177">
        <v>556000</v>
      </c>
      <c r="F13" s="178">
        <f t="shared" si="0"/>
        <v>94.047523187772057</v>
      </c>
      <c r="G13" s="179">
        <f t="shared" si="1"/>
        <v>-35190.476000000024</v>
      </c>
    </row>
    <row r="14" spans="1:7" ht="12" customHeight="1">
      <c r="A14" s="180">
        <v>10</v>
      </c>
      <c r="B14" s="349" t="s">
        <v>342</v>
      </c>
      <c r="C14" s="350"/>
      <c r="D14" s="181">
        <v>560000</v>
      </c>
      <c r="E14" s="177">
        <v>521000</v>
      </c>
      <c r="F14" s="178">
        <f t="shared" si="0"/>
        <v>93.035714285714292</v>
      </c>
      <c r="G14" s="179">
        <f t="shared" si="1"/>
        <v>-39000</v>
      </c>
    </row>
    <row r="15" spans="1:7" ht="12" customHeight="1">
      <c r="A15" s="180">
        <v>11</v>
      </c>
      <c r="B15" s="349" t="s">
        <v>343</v>
      </c>
      <c r="C15" s="350"/>
      <c r="D15" s="181">
        <v>409047.61900000001</v>
      </c>
      <c r="E15" s="177">
        <v>379000</v>
      </c>
      <c r="F15" s="178">
        <f t="shared" si="0"/>
        <v>92.654249137678022</v>
      </c>
      <c r="G15" s="179">
        <f t="shared" si="1"/>
        <v>-30047.619000000006</v>
      </c>
    </row>
    <row r="16" spans="1:7" ht="12" customHeight="1">
      <c r="A16" s="180">
        <v>12</v>
      </c>
      <c r="B16" s="349" t="s">
        <v>344</v>
      </c>
      <c r="C16" s="350"/>
      <c r="D16" s="181">
        <v>396190.47600000002</v>
      </c>
      <c r="E16" s="177">
        <v>370000</v>
      </c>
      <c r="F16" s="178">
        <f t="shared" si="0"/>
        <v>93.389423121821835</v>
      </c>
      <c r="G16" s="179">
        <f t="shared" si="1"/>
        <v>-26190.476000000024</v>
      </c>
    </row>
    <row r="17" spans="1:7" ht="12" customHeight="1">
      <c r="A17" s="180">
        <v>13</v>
      </c>
      <c r="B17" s="349" t="s">
        <v>345</v>
      </c>
      <c r="C17" s="350"/>
      <c r="D17" s="181">
        <v>178125</v>
      </c>
      <c r="E17" s="177">
        <v>174000</v>
      </c>
      <c r="F17" s="178">
        <f t="shared" si="0"/>
        <v>97.68421052631578</v>
      </c>
      <c r="G17" s="179">
        <f t="shared" si="1"/>
        <v>-4125</v>
      </c>
    </row>
    <row r="18" spans="1:7" ht="12" customHeight="1">
      <c r="A18" s="180">
        <v>14</v>
      </c>
      <c r="B18" s="349" t="s">
        <v>346</v>
      </c>
      <c r="C18" s="350"/>
      <c r="D18" s="181">
        <v>178125</v>
      </c>
      <c r="E18" s="177">
        <v>170000</v>
      </c>
      <c r="F18" s="178">
        <f t="shared" si="0"/>
        <v>95.438596491228068</v>
      </c>
      <c r="G18" s="179">
        <f t="shared" si="1"/>
        <v>-8125</v>
      </c>
    </row>
    <row r="19" spans="1:7" ht="12" customHeight="1">
      <c r="A19" s="180">
        <v>15</v>
      </c>
      <c r="B19" s="349" t="s">
        <v>347</v>
      </c>
      <c r="C19" s="350"/>
      <c r="D19" s="181">
        <v>776315.78899999999</v>
      </c>
      <c r="E19" s="177">
        <v>669000</v>
      </c>
      <c r="F19" s="178">
        <f t="shared" si="0"/>
        <v>86.17627123902281</v>
      </c>
      <c r="G19" s="179">
        <f t="shared" si="1"/>
        <v>-107315.78899999999</v>
      </c>
    </row>
    <row r="20" spans="1:7" ht="12" customHeight="1">
      <c r="A20" s="180">
        <v>16</v>
      </c>
      <c r="B20" s="349" t="s">
        <v>348</v>
      </c>
      <c r="C20" s="350"/>
      <c r="D20" s="181">
        <v>737727.27300000004</v>
      </c>
      <c r="E20" s="177">
        <v>617000</v>
      </c>
      <c r="F20" s="178">
        <f t="shared" si="0"/>
        <v>83.635243345544581</v>
      </c>
      <c r="G20" s="179">
        <f t="shared" si="1"/>
        <v>-120727.27300000004</v>
      </c>
    </row>
    <row r="21" spans="1:7" ht="12" customHeight="1">
      <c r="A21" s="180">
        <v>17</v>
      </c>
      <c r="B21" s="349" t="s">
        <v>349</v>
      </c>
      <c r="C21" s="350"/>
      <c r="D21" s="181">
        <v>575000</v>
      </c>
      <c r="E21" s="177">
        <v>512000</v>
      </c>
      <c r="F21" s="178">
        <f t="shared" si="0"/>
        <v>89.043478260869563</v>
      </c>
      <c r="G21" s="179">
        <f t="shared" si="1"/>
        <v>-63000</v>
      </c>
    </row>
    <row r="22" spans="1:7" ht="12" customHeight="1">
      <c r="A22" s="180">
        <v>18</v>
      </c>
      <c r="B22" s="349" t="s">
        <v>350</v>
      </c>
      <c r="C22" s="350"/>
      <c r="D22" s="181">
        <v>386666.66700000002</v>
      </c>
      <c r="E22" s="177">
        <v>377000</v>
      </c>
      <c r="F22" s="178">
        <f t="shared" si="0"/>
        <v>97.49999991594828</v>
      </c>
      <c r="G22" s="179">
        <f t="shared" si="1"/>
        <v>-9666.6670000000158</v>
      </c>
    </row>
    <row r="23" spans="1:7" ht="12" customHeight="1">
      <c r="A23" s="180">
        <v>19</v>
      </c>
      <c r="B23" s="349" t="s">
        <v>351</v>
      </c>
      <c r="C23" s="350"/>
      <c r="D23" s="181">
        <v>377142.85700000002</v>
      </c>
      <c r="E23" s="177">
        <v>368000</v>
      </c>
      <c r="F23" s="178">
        <f t="shared" si="0"/>
        <v>97.575757612718078</v>
      </c>
      <c r="G23" s="179">
        <f t="shared" si="1"/>
        <v>-9142.8570000000182</v>
      </c>
    </row>
    <row r="24" spans="1:7" ht="12" customHeight="1">
      <c r="A24" s="180">
        <v>20</v>
      </c>
      <c r="B24" s="349" t="s">
        <v>352</v>
      </c>
      <c r="C24" s="350"/>
      <c r="D24" s="181">
        <v>142941.17600000001</v>
      </c>
      <c r="E24" s="177">
        <v>134000</v>
      </c>
      <c r="F24" s="178">
        <f t="shared" si="0"/>
        <v>93.744856275703228</v>
      </c>
      <c r="G24" s="179">
        <f t="shared" si="1"/>
        <v>-8941.1760000000068</v>
      </c>
    </row>
    <row r="25" spans="1:7" ht="12" customHeight="1">
      <c r="A25" s="180">
        <v>21</v>
      </c>
      <c r="B25" s="349" t="s">
        <v>353</v>
      </c>
      <c r="C25" s="350"/>
      <c r="D25" s="181">
        <v>142352.94099999999</v>
      </c>
      <c r="E25" s="177">
        <v>134000</v>
      </c>
      <c r="F25" s="178">
        <f t="shared" si="0"/>
        <v>94.132231521651534</v>
      </c>
      <c r="G25" s="179">
        <f t="shared" si="1"/>
        <v>-8352.9409999999916</v>
      </c>
    </row>
    <row r="26" spans="1:7" ht="12" customHeight="1">
      <c r="A26" s="180">
        <v>22</v>
      </c>
      <c r="B26" s="349" t="s">
        <v>354</v>
      </c>
      <c r="C26" s="350"/>
      <c r="D26" s="181">
        <v>136764.70600000001</v>
      </c>
      <c r="E26" s="177">
        <v>133000</v>
      </c>
      <c r="F26" s="178">
        <f t="shared" si="0"/>
        <v>97.247311744303389</v>
      </c>
      <c r="G26" s="179">
        <f t="shared" si="1"/>
        <v>-3764.7060000000056</v>
      </c>
    </row>
    <row r="27" spans="1:7" ht="12" customHeight="1">
      <c r="A27" s="180">
        <v>23</v>
      </c>
      <c r="B27" s="349" t="s">
        <v>355</v>
      </c>
      <c r="C27" s="350"/>
      <c r="D27" s="181">
        <v>112363.636</v>
      </c>
      <c r="E27" s="177">
        <v>102000</v>
      </c>
      <c r="F27" s="178">
        <f t="shared" si="0"/>
        <v>90.776699322901948</v>
      </c>
      <c r="G27" s="179">
        <f t="shared" si="1"/>
        <v>-10363.635999999999</v>
      </c>
    </row>
    <row r="28" spans="1:7" ht="12" customHeight="1">
      <c r="A28" s="180">
        <v>24</v>
      </c>
      <c r="B28" s="349" t="s">
        <v>356</v>
      </c>
      <c r="C28" s="350"/>
      <c r="D28" s="181">
        <v>81136.364000000001</v>
      </c>
      <c r="E28" s="177">
        <v>77000</v>
      </c>
      <c r="F28" s="178">
        <f t="shared" si="0"/>
        <v>94.901960358982805</v>
      </c>
      <c r="G28" s="179">
        <f t="shared" si="1"/>
        <v>-4136.3640000000014</v>
      </c>
    </row>
    <row r="29" spans="1:7" ht="12" customHeight="1">
      <c r="A29" s="180">
        <v>25</v>
      </c>
      <c r="B29" s="349" t="s">
        <v>357</v>
      </c>
      <c r="C29" s="350"/>
      <c r="D29" s="181">
        <v>54181.817999999999</v>
      </c>
      <c r="E29" s="177">
        <v>52000</v>
      </c>
      <c r="F29" s="178">
        <f t="shared" si="0"/>
        <v>95.97315468447367</v>
      </c>
      <c r="G29" s="179">
        <f t="shared" si="1"/>
        <v>-2181.8179999999993</v>
      </c>
    </row>
    <row r="30" spans="1:7" ht="12" customHeight="1">
      <c r="A30" s="180">
        <v>26</v>
      </c>
      <c r="B30" s="349" t="s">
        <v>358</v>
      </c>
      <c r="C30" s="350"/>
      <c r="D30" s="181">
        <v>54181.817999999999</v>
      </c>
      <c r="E30" s="177">
        <v>52000</v>
      </c>
      <c r="F30" s="178">
        <f t="shared" si="0"/>
        <v>95.97315468447367</v>
      </c>
      <c r="G30" s="179">
        <f t="shared" si="1"/>
        <v>-2181.8179999999993</v>
      </c>
    </row>
    <row r="31" spans="1:7" ht="12" customHeight="1">
      <c r="A31" s="180">
        <v>27</v>
      </c>
      <c r="B31" s="349" t="s">
        <v>359</v>
      </c>
      <c r="C31" s="350"/>
      <c r="D31" s="181">
        <v>26555.556</v>
      </c>
      <c r="E31" s="177">
        <v>26000</v>
      </c>
      <c r="F31" s="178">
        <f t="shared" si="0"/>
        <v>97.907948152168231</v>
      </c>
      <c r="G31" s="179">
        <f t="shared" si="1"/>
        <v>-555.55600000000049</v>
      </c>
    </row>
    <row r="32" spans="1:7" ht="12" customHeight="1">
      <c r="A32" s="180">
        <v>28</v>
      </c>
      <c r="B32" s="349" t="s">
        <v>360</v>
      </c>
      <c r="C32" s="350"/>
      <c r="D32" s="181">
        <v>26277.777999999998</v>
      </c>
      <c r="E32" s="177">
        <v>25000</v>
      </c>
      <c r="F32" s="178">
        <f t="shared" si="0"/>
        <v>95.137419914271291</v>
      </c>
      <c r="G32" s="179">
        <f t="shared" si="1"/>
        <v>-1277.7779999999984</v>
      </c>
    </row>
    <row r="33" spans="1:8" ht="12" customHeight="1">
      <c r="A33" s="180">
        <v>29</v>
      </c>
      <c r="B33" s="349" t="s">
        <v>361</v>
      </c>
      <c r="C33" s="350"/>
      <c r="D33" s="181">
        <v>102789.474</v>
      </c>
      <c r="E33" s="177">
        <v>110000</v>
      </c>
      <c r="F33" s="178">
        <f t="shared" si="0"/>
        <v>107.01484862156217</v>
      </c>
      <c r="G33" s="179">
        <f t="shared" si="1"/>
        <v>7210.525999999998</v>
      </c>
    </row>
    <row r="34" spans="1:8" ht="12" customHeight="1">
      <c r="A34" s="180">
        <v>30</v>
      </c>
      <c r="B34" s="349" t="s">
        <v>362</v>
      </c>
      <c r="C34" s="350"/>
      <c r="D34" s="181">
        <v>81136.364000000001</v>
      </c>
      <c r="E34" s="177">
        <v>73000</v>
      </c>
      <c r="F34" s="178">
        <f t="shared" si="0"/>
        <v>89.971988392282398</v>
      </c>
      <c r="G34" s="179">
        <f t="shared" si="1"/>
        <v>-8136.3640000000014</v>
      </c>
    </row>
    <row r="35" spans="1:8" ht="12" customHeight="1">
      <c r="A35" s="180">
        <v>31</v>
      </c>
      <c r="B35" s="349" t="s">
        <v>363</v>
      </c>
      <c r="C35" s="350"/>
      <c r="D35" s="181">
        <v>59666.667000000001</v>
      </c>
      <c r="E35" s="177">
        <v>53000</v>
      </c>
      <c r="F35" s="178">
        <f t="shared" si="0"/>
        <v>88.826815146218905</v>
      </c>
      <c r="G35" s="179">
        <f t="shared" si="1"/>
        <v>-6666.6670000000013</v>
      </c>
    </row>
    <row r="36" spans="1:8" ht="12" customHeight="1">
      <c r="A36" s="180">
        <v>32</v>
      </c>
      <c r="B36" s="349" t="s">
        <v>364</v>
      </c>
      <c r="C36" s="350"/>
      <c r="D36" s="181">
        <v>36857.142999999996</v>
      </c>
      <c r="E36" s="177">
        <v>33000</v>
      </c>
      <c r="F36" s="178">
        <f t="shared" si="0"/>
        <v>89.534883373895809</v>
      </c>
      <c r="G36" s="242">
        <f t="shared" si="1"/>
        <v>-3857.1429999999964</v>
      </c>
    </row>
    <row r="37" spans="1:8" ht="12" customHeight="1">
      <c r="A37" s="180">
        <v>33</v>
      </c>
      <c r="B37" s="349" t="s">
        <v>365</v>
      </c>
      <c r="C37" s="350"/>
      <c r="D37" s="181">
        <v>35476.19</v>
      </c>
      <c r="E37" s="177">
        <v>32000</v>
      </c>
      <c r="F37" s="178">
        <f t="shared" si="0"/>
        <v>90.201343492635473</v>
      </c>
      <c r="G37" s="179">
        <f t="shared" si="1"/>
        <v>-3476.1900000000023</v>
      </c>
    </row>
    <row r="38" spans="1:8" ht="12" customHeight="1">
      <c r="A38" s="180">
        <v>34</v>
      </c>
      <c r="B38" s="349" t="s">
        <v>366</v>
      </c>
      <c r="C38" s="350"/>
      <c r="D38" s="181">
        <v>17647.059000000001</v>
      </c>
      <c r="E38" s="177">
        <v>19000</v>
      </c>
      <c r="F38" s="178">
        <f t="shared" si="0"/>
        <v>107.66666558999999</v>
      </c>
      <c r="G38" s="179">
        <f t="shared" si="1"/>
        <v>1352.9409999999989</v>
      </c>
    </row>
    <row r="39" spans="1:8" ht="12" customHeight="1">
      <c r="A39" s="241">
        <v>35</v>
      </c>
      <c r="B39" s="366" t="s">
        <v>367</v>
      </c>
      <c r="C39" s="367"/>
      <c r="D39" s="237">
        <v>17812.5</v>
      </c>
      <c r="E39" s="238">
        <v>19000</v>
      </c>
      <c r="F39" s="239">
        <f t="shared" si="0"/>
        <v>106.66666666666667</v>
      </c>
      <c r="G39" s="240">
        <f t="shared" si="1"/>
        <v>1187.5</v>
      </c>
    </row>
    <row r="42" spans="1:8" s="1" customFormat="1" ht="15" customHeight="1">
      <c r="A42" s="351" t="s">
        <v>368</v>
      </c>
      <c r="B42" s="351"/>
      <c r="C42" s="351"/>
      <c r="D42" s="351"/>
      <c r="E42" s="351"/>
      <c r="F42" s="351"/>
      <c r="G42" s="351"/>
    </row>
    <row r="43" spans="1:8" s="1" customFormat="1" ht="15"/>
    <row r="44" spans="1:8" s="1" customFormat="1" ht="17.25" customHeight="1">
      <c r="A44" s="352" t="s">
        <v>328</v>
      </c>
      <c r="B44" s="354" t="s">
        <v>329</v>
      </c>
      <c r="C44" s="355"/>
      <c r="D44" s="358">
        <v>2016</v>
      </c>
      <c r="E44" s="358">
        <v>2017</v>
      </c>
      <c r="F44" s="360" t="s">
        <v>330</v>
      </c>
      <c r="G44" s="361"/>
      <c r="H44" s="86"/>
    </row>
    <row r="45" spans="1:8" s="1" customFormat="1" ht="40.5" customHeight="1">
      <c r="A45" s="353"/>
      <c r="B45" s="356"/>
      <c r="C45" s="357"/>
      <c r="D45" s="359"/>
      <c r="E45" s="359"/>
      <c r="F45" s="235" t="s">
        <v>331</v>
      </c>
      <c r="G45" s="236" t="s">
        <v>332</v>
      </c>
      <c r="H45" s="86"/>
    </row>
    <row r="46" spans="1:8" s="1" customFormat="1" ht="12.75" customHeight="1">
      <c r="A46" s="27">
        <v>1</v>
      </c>
      <c r="B46" s="364" t="s">
        <v>369</v>
      </c>
      <c r="C46" s="365"/>
      <c r="D46" s="179"/>
      <c r="E46" s="234">
        <v>1400</v>
      </c>
      <c r="F46" s="178" t="s">
        <v>117</v>
      </c>
      <c r="G46" s="179" t="s">
        <v>117</v>
      </c>
    </row>
    <row r="47" spans="1:8" s="1" customFormat="1" ht="12.75" customHeight="1">
      <c r="A47" s="27">
        <v>2</v>
      </c>
      <c r="B47" s="368" t="s">
        <v>370</v>
      </c>
      <c r="C47" s="369"/>
      <c r="D47" s="179">
        <v>40000</v>
      </c>
      <c r="E47" s="177">
        <v>55000</v>
      </c>
      <c r="F47" s="178">
        <f t="shared" ref="F47:F55" si="2">E47/D47*100</f>
        <v>137.5</v>
      </c>
      <c r="G47" s="253">
        <f>E47-D47</f>
        <v>15000</v>
      </c>
    </row>
    <row r="48" spans="1:8" s="1" customFormat="1" ht="12.75" customHeight="1">
      <c r="A48" s="27">
        <v>3</v>
      </c>
      <c r="B48" s="368" t="s">
        <v>371</v>
      </c>
      <c r="C48" s="369"/>
      <c r="D48" s="179">
        <v>40000</v>
      </c>
      <c r="E48" s="177">
        <v>55000</v>
      </c>
      <c r="F48" s="178">
        <f t="shared" si="2"/>
        <v>137.5</v>
      </c>
      <c r="G48" s="253">
        <f t="shared" ref="G48:G56" si="3">E48-D48</f>
        <v>15000</v>
      </c>
    </row>
    <row r="49" spans="1:7" s="1" customFormat="1" ht="12.75" customHeight="1">
      <c r="A49" s="27">
        <v>4</v>
      </c>
      <c r="B49" s="368" t="s">
        <v>372</v>
      </c>
      <c r="C49" s="369"/>
      <c r="D49" s="26"/>
      <c r="E49" s="177" t="s">
        <v>117</v>
      </c>
      <c r="F49" s="178" t="s">
        <v>117</v>
      </c>
      <c r="G49" s="253" t="s">
        <v>117</v>
      </c>
    </row>
    <row r="50" spans="1:7" s="1" customFormat="1" ht="12.75" customHeight="1">
      <c r="A50" s="27">
        <v>5</v>
      </c>
      <c r="B50" s="368" t="s">
        <v>373</v>
      </c>
      <c r="C50" s="369"/>
      <c r="D50" s="179">
        <v>4000</v>
      </c>
      <c r="E50" s="177">
        <v>6000</v>
      </c>
      <c r="F50" s="178">
        <f t="shared" si="2"/>
        <v>150</v>
      </c>
      <c r="G50" s="253">
        <f t="shared" si="3"/>
        <v>2000</v>
      </c>
    </row>
    <row r="51" spans="1:7" s="1" customFormat="1" ht="12.75" customHeight="1">
      <c r="A51" s="27">
        <v>6</v>
      </c>
      <c r="B51" s="368" t="s">
        <v>374</v>
      </c>
      <c r="C51" s="369"/>
      <c r="D51" s="179">
        <v>7000</v>
      </c>
      <c r="E51" s="177">
        <v>8000</v>
      </c>
      <c r="F51" s="178">
        <f t="shared" si="2"/>
        <v>114.28571428571428</v>
      </c>
      <c r="G51" s="253">
        <f t="shared" si="3"/>
        <v>1000</v>
      </c>
    </row>
    <row r="52" spans="1:7" s="1" customFormat="1" ht="12.75" customHeight="1">
      <c r="A52" s="27">
        <v>7</v>
      </c>
      <c r="B52" s="368" t="s">
        <v>375</v>
      </c>
      <c r="C52" s="369"/>
      <c r="D52" s="179">
        <v>15000</v>
      </c>
      <c r="E52" s="177">
        <v>15000</v>
      </c>
      <c r="F52" s="178">
        <f t="shared" si="2"/>
        <v>100</v>
      </c>
      <c r="G52" s="253">
        <f t="shared" si="3"/>
        <v>0</v>
      </c>
    </row>
    <row r="53" spans="1:7" s="1" customFormat="1" ht="12.75" customHeight="1">
      <c r="A53" s="27">
        <v>8</v>
      </c>
      <c r="B53" s="368" t="s">
        <v>376</v>
      </c>
      <c r="C53" s="369"/>
      <c r="D53" s="179"/>
      <c r="E53" s="177">
        <v>15000</v>
      </c>
      <c r="F53" s="178" t="s">
        <v>117</v>
      </c>
      <c r="G53" s="253">
        <f t="shared" si="3"/>
        <v>15000</v>
      </c>
    </row>
    <row r="54" spans="1:7" s="1" customFormat="1" ht="12.75" customHeight="1">
      <c r="A54" s="27">
        <v>9</v>
      </c>
      <c r="B54" s="368" t="s">
        <v>377</v>
      </c>
      <c r="C54" s="369"/>
      <c r="D54" s="179">
        <v>15000</v>
      </c>
      <c r="E54" s="177">
        <v>20000</v>
      </c>
      <c r="F54" s="178">
        <f t="shared" si="2"/>
        <v>133.33333333333331</v>
      </c>
      <c r="G54" s="253">
        <f t="shared" si="3"/>
        <v>5000</v>
      </c>
    </row>
    <row r="55" spans="1:7" s="1" customFormat="1" ht="12.75" customHeight="1">
      <c r="A55" s="27">
        <v>10</v>
      </c>
      <c r="B55" s="368" t="s">
        <v>378</v>
      </c>
      <c r="C55" s="369"/>
      <c r="D55" s="179">
        <v>200</v>
      </c>
      <c r="E55" s="177">
        <v>3000</v>
      </c>
      <c r="F55" s="178">
        <f t="shared" si="2"/>
        <v>1500</v>
      </c>
      <c r="G55" s="253">
        <f t="shared" si="3"/>
        <v>2800</v>
      </c>
    </row>
    <row r="56" spans="1:7">
      <c r="A56" s="254">
        <v>11</v>
      </c>
      <c r="B56" s="370" t="s">
        <v>379</v>
      </c>
      <c r="C56" s="371"/>
      <c r="D56" s="69"/>
      <c r="E56" s="238">
        <v>500</v>
      </c>
      <c r="F56" s="239" t="s">
        <v>117</v>
      </c>
      <c r="G56" s="240">
        <f t="shared" si="3"/>
        <v>500</v>
      </c>
    </row>
  </sheetData>
  <mergeCells count="58"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  <mergeCell ref="B46:C46"/>
    <mergeCell ref="B35:C35"/>
    <mergeCell ref="B36:C36"/>
    <mergeCell ref="B37:C37"/>
    <mergeCell ref="B38:C38"/>
    <mergeCell ref="B39:C39"/>
    <mergeCell ref="A42:G42"/>
    <mergeCell ref="A44:A45"/>
    <mergeCell ref="B44:C45"/>
    <mergeCell ref="D44:D45"/>
    <mergeCell ref="E44:E45"/>
    <mergeCell ref="F44:G44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1:G1"/>
    <mergeCell ref="A3:A4"/>
    <mergeCell ref="B3:C4"/>
    <mergeCell ref="D3:D4"/>
    <mergeCell ref="E3:E4"/>
    <mergeCell ref="F3:G3"/>
    <mergeCell ref="B5:C5"/>
    <mergeCell ref="B6:C6"/>
    <mergeCell ref="B7:C7"/>
    <mergeCell ref="B8:C8"/>
    <mergeCell ref="B9:C9"/>
  </mergeCells>
  <pageMargins left="0.75" right="0" top="1" bottom="0.5" header="1" footer="1"/>
  <pageSetup paperSize="9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topLeftCell="A4" workbookViewId="0">
      <selection activeCell="Z8" sqref="Z8"/>
    </sheetView>
  </sheetViews>
  <sheetFormatPr defaultRowHeight="12.75"/>
  <cols>
    <col min="1" max="1" width="16.140625" style="100" customWidth="1"/>
    <col min="2" max="2" width="11.85546875" style="100" customWidth="1"/>
    <col min="3" max="3" width="12" style="100" customWidth="1"/>
    <col min="4" max="4" width="9.28515625" style="121" customWidth="1"/>
    <col min="5" max="5" width="11.42578125" style="100" customWidth="1"/>
    <col min="6" max="6" width="11" style="100" customWidth="1"/>
    <col min="7" max="7" width="7" style="100" customWidth="1"/>
    <col min="8" max="8" width="10.5703125" style="100" bestFit="1" customWidth="1"/>
    <col min="9" max="9" width="10.5703125" style="100" customWidth="1"/>
    <col min="10" max="20" width="9.140625" style="100" hidden="1" customWidth="1"/>
    <col min="21" max="23" width="0" style="100" hidden="1" customWidth="1"/>
    <col min="24" max="27" width="9.140625" style="100"/>
    <col min="28" max="28" width="10.42578125" style="100" bestFit="1" customWidth="1"/>
    <col min="29" max="161" width="9.140625" style="100"/>
    <col min="162" max="162" width="16.7109375" style="100" customWidth="1"/>
    <col min="163" max="168" width="9.7109375" style="100" customWidth="1"/>
    <col min="169" max="417" width="9.140625" style="100"/>
    <col min="418" max="418" width="16.7109375" style="100" customWidth="1"/>
    <col min="419" max="424" width="9.7109375" style="100" customWidth="1"/>
    <col min="425" max="673" width="9.140625" style="100"/>
    <col min="674" max="674" width="16.7109375" style="100" customWidth="1"/>
    <col min="675" max="680" width="9.7109375" style="100" customWidth="1"/>
    <col min="681" max="929" width="9.140625" style="100"/>
    <col min="930" max="930" width="16.7109375" style="100" customWidth="1"/>
    <col min="931" max="936" width="9.7109375" style="100" customWidth="1"/>
    <col min="937" max="1185" width="9.140625" style="100"/>
    <col min="1186" max="1186" width="16.7109375" style="100" customWidth="1"/>
    <col min="1187" max="1192" width="9.7109375" style="100" customWidth="1"/>
    <col min="1193" max="1441" width="9.140625" style="100"/>
    <col min="1442" max="1442" width="16.7109375" style="100" customWidth="1"/>
    <col min="1443" max="1448" width="9.7109375" style="100" customWidth="1"/>
    <col min="1449" max="1697" width="9.140625" style="100"/>
    <col min="1698" max="1698" width="16.7109375" style="100" customWidth="1"/>
    <col min="1699" max="1704" width="9.7109375" style="100" customWidth="1"/>
    <col min="1705" max="1953" width="9.140625" style="100"/>
    <col min="1954" max="1954" width="16.7109375" style="100" customWidth="1"/>
    <col min="1955" max="1960" width="9.7109375" style="100" customWidth="1"/>
    <col min="1961" max="2209" width="9.140625" style="100"/>
    <col min="2210" max="2210" width="16.7109375" style="100" customWidth="1"/>
    <col min="2211" max="2216" width="9.7109375" style="100" customWidth="1"/>
    <col min="2217" max="2465" width="9.140625" style="100"/>
    <col min="2466" max="2466" width="16.7109375" style="100" customWidth="1"/>
    <col min="2467" max="2472" width="9.7109375" style="100" customWidth="1"/>
    <col min="2473" max="2721" width="9.140625" style="100"/>
    <col min="2722" max="2722" width="16.7109375" style="100" customWidth="1"/>
    <col min="2723" max="2728" width="9.7109375" style="100" customWidth="1"/>
    <col min="2729" max="2977" width="9.140625" style="100"/>
    <col min="2978" max="2978" width="16.7109375" style="100" customWidth="1"/>
    <col min="2979" max="2984" width="9.7109375" style="100" customWidth="1"/>
    <col min="2985" max="3233" width="9.140625" style="100"/>
    <col min="3234" max="3234" width="16.7109375" style="100" customWidth="1"/>
    <col min="3235" max="3240" width="9.7109375" style="100" customWidth="1"/>
    <col min="3241" max="3489" width="9.140625" style="100"/>
    <col min="3490" max="3490" width="16.7109375" style="100" customWidth="1"/>
    <col min="3491" max="3496" width="9.7109375" style="100" customWidth="1"/>
    <col min="3497" max="3745" width="9.140625" style="100"/>
    <col min="3746" max="3746" width="16.7109375" style="100" customWidth="1"/>
    <col min="3747" max="3752" width="9.7109375" style="100" customWidth="1"/>
    <col min="3753" max="4001" width="9.140625" style="100"/>
    <col min="4002" max="4002" width="16.7109375" style="100" customWidth="1"/>
    <col min="4003" max="4008" width="9.7109375" style="100" customWidth="1"/>
    <col min="4009" max="4257" width="9.140625" style="100"/>
    <col min="4258" max="4258" width="16.7109375" style="100" customWidth="1"/>
    <col min="4259" max="4264" width="9.7109375" style="100" customWidth="1"/>
    <col min="4265" max="4513" width="9.140625" style="100"/>
    <col min="4514" max="4514" width="16.7109375" style="100" customWidth="1"/>
    <col min="4515" max="4520" width="9.7109375" style="100" customWidth="1"/>
    <col min="4521" max="4769" width="9.140625" style="100"/>
    <col min="4770" max="4770" width="16.7109375" style="100" customWidth="1"/>
    <col min="4771" max="4776" width="9.7109375" style="100" customWidth="1"/>
    <col min="4777" max="5025" width="9.140625" style="100"/>
    <col min="5026" max="5026" width="16.7109375" style="100" customWidth="1"/>
    <col min="5027" max="5032" width="9.7109375" style="100" customWidth="1"/>
    <col min="5033" max="5281" width="9.140625" style="100"/>
    <col min="5282" max="5282" width="16.7109375" style="100" customWidth="1"/>
    <col min="5283" max="5288" width="9.7109375" style="100" customWidth="1"/>
    <col min="5289" max="5537" width="9.140625" style="100"/>
    <col min="5538" max="5538" width="16.7109375" style="100" customWidth="1"/>
    <col min="5539" max="5544" width="9.7109375" style="100" customWidth="1"/>
    <col min="5545" max="5793" width="9.140625" style="100"/>
    <col min="5794" max="5794" width="16.7109375" style="100" customWidth="1"/>
    <col min="5795" max="5800" width="9.7109375" style="100" customWidth="1"/>
    <col min="5801" max="6049" width="9.140625" style="100"/>
    <col min="6050" max="6050" width="16.7109375" style="100" customWidth="1"/>
    <col min="6051" max="6056" width="9.7109375" style="100" customWidth="1"/>
    <col min="6057" max="6305" width="9.140625" style="100"/>
    <col min="6306" max="6306" width="16.7109375" style="100" customWidth="1"/>
    <col min="6307" max="6312" width="9.7109375" style="100" customWidth="1"/>
    <col min="6313" max="6561" width="9.140625" style="100"/>
    <col min="6562" max="6562" width="16.7109375" style="100" customWidth="1"/>
    <col min="6563" max="6568" width="9.7109375" style="100" customWidth="1"/>
    <col min="6569" max="6817" width="9.140625" style="100"/>
    <col min="6818" max="6818" width="16.7109375" style="100" customWidth="1"/>
    <col min="6819" max="6824" width="9.7109375" style="100" customWidth="1"/>
    <col min="6825" max="7073" width="9.140625" style="100"/>
    <col min="7074" max="7074" width="16.7109375" style="100" customWidth="1"/>
    <col min="7075" max="7080" width="9.7109375" style="100" customWidth="1"/>
    <col min="7081" max="7329" width="9.140625" style="100"/>
    <col min="7330" max="7330" width="16.7109375" style="100" customWidth="1"/>
    <col min="7331" max="7336" width="9.7109375" style="100" customWidth="1"/>
    <col min="7337" max="7585" width="9.140625" style="100"/>
    <col min="7586" max="7586" width="16.7109375" style="100" customWidth="1"/>
    <col min="7587" max="7592" width="9.7109375" style="100" customWidth="1"/>
    <col min="7593" max="7841" width="9.140625" style="100"/>
    <col min="7842" max="7842" width="16.7109375" style="100" customWidth="1"/>
    <col min="7843" max="7848" width="9.7109375" style="100" customWidth="1"/>
    <col min="7849" max="8097" width="9.140625" style="100"/>
    <col min="8098" max="8098" width="16.7109375" style="100" customWidth="1"/>
    <col min="8099" max="8104" width="9.7109375" style="100" customWidth="1"/>
    <col min="8105" max="8353" width="9.140625" style="100"/>
    <col min="8354" max="8354" width="16.7109375" style="100" customWidth="1"/>
    <col min="8355" max="8360" width="9.7109375" style="100" customWidth="1"/>
    <col min="8361" max="8609" width="9.140625" style="100"/>
    <col min="8610" max="8610" width="16.7109375" style="100" customWidth="1"/>
    <col min="8611" max="8616" width="9.7109375" style="100" customWidth="1"/>
    <col min="8617" max="8865" width="9.140625" style="100"/>
    <col min="8866" max="8866" width="16.7109375" style="100" customWidth="1"/>
    <col min="8867" max="8872" width="9.7109375" style="100" customWidth="1"/>
    <col min="8873" max="9121" width="9.140625" style="100"/>
    <col min="9122" max="9122" width="16.7109375" style="100" customWidth="1"/>
    <col min="9123" max="9128" width="9.7109375" style="100" customWidth="1"/>
    <col min="9129" max="9377" width="9.140625" style="100"/>
    <col min="9378" max="9378" width="16.7109375" style="100" customWidth="1"/>
    <col min="9379" max="9384" width="9.7109375" style="100" customWidth="1"/>
    <col min="9385" max="9633" width="9.140625" style="100"/>
    <col min="9634" max="9634" width="16.7109375" style="100" customWidth="1"/>
    <col min="9635" max="9640" width="9.7109375" style="100" customWidth="1"/>
    <col min="9641" max="9889" width="9.140625" style="100"/>
    <col min="9890" max="9890" width="16.7109375" style="100" customWidth="1"/>
    <col min="9891" max="9896" width="9.7109375" style="100" customWidth="1"/>
    <col min="9897" max="10145" width="9.140625" style="100"/>
    <col min="10146" max="10146" width="16.7109375" style="100" customWidth="1"/>
    <col min="10147" max="10152" width="9.7109375" style="100" customWidth="1"/>
    <col min="10153" max="10401" width="9.140625" style="100"/>
    <col min="10402" max="10402" width="16.7109375" style="100" customWidth="1"/>
    <col min="10403" max="10408" width="9.7109375" style="100" customWidth="1"/>
    <col min="10409" max="10657" width="9.140625" style="100"/>
    <col min="10658" max="10658" width="16.7109375" style="100" customWidth="1"/>
    <col min="10659" max="10664" width="9.7109375" style="100" customWidth="1"/>
    <col min="10665" max="10913" width="9.140625" style="100"/>
    <col min="10914" max="10914" width="16.7109375" style="100" customWidth="1"/>
    <col min="10915" max="10920" width="9.7109375" style="100" customWidth="1"/>
    <col min="10921" max="11169" width="9.140625" style="100"/>
    <col min="11170" max="11170" width="16.7109375" style="100" customWidth="1"/>
    <col min="11171" max="11176" width="9.7109375" style="100" customWidth="1"/>
    <col min="11177" max="11425" width="9.140625" style="100"/>
    <col min="11426" max="11426" width="16.7109375" style="100" customWidth="1"/>
    <col min="11427" max="11432" width="9.7109375" style="100" customWidth="1"/>
    <col min="11433" max="11681" width="9.140625" style="100"/>
    <col min="11682" max="11682" width="16.7109375" style="100" customWidth="1"/>
    <col min="11683" max="11688" width="9.7109375" style="100" customWidth="1"/>
    <col min="11689" max="11937" width="9.140625" style="100"/>
    <col min="11938" max="11938" width="16.7109375" style="100" customWidth="1"/>
    <col min="11939" max="11944" width="9.7109375" style="100" customWidth="1"/>
    <col min="11945" max="12193" width="9.140625" style="100"/>
    <col min="12194" max="12194" width="16.7109375" style="100" customWidth="1"/>
    <col min="12195" max="12200" width="9.7109375" style="100" customWidth="1"/>
    <col min="12201" max="12449" width="9.140625" style="100"/>
    <col min="12450" max="12450" width="16.7109375" style="100" customWidth="1"/>
    <col min="12451" max="12456" width="9.7109375" style="100" customWidth="1"/>
    <col min="12457" max="12705" width="9.140625" style="100"/>
    <col min="12706" max="12706" width="16.7109375" style="100" customWidth="1"/>
    <col min="12707" max="12712" width="9.7109375" style="100" customWidth="1"/>
    <col min="12713" max="12961" width="9.140625" style="100"/>
    <col min="12962" max="12962" width="16.7109375" style="100" customWidth="1"/>
    <col min="12963" max="12968" width="9.7109375" style="100" customWidth="1"/>
    <col min="12969" max="13217" width="9.140625" style="100"/>
    <col min="13218" max="13218" width="16.7109375" style="100" customWidth="1"/>
    <col min="13219" max="13224" width="9.7109375" style="100" customWidth="1"/>
    <col min="13225" max="13473" width="9.140625" style="100"/>
    <col min="13474" max="13474" width="16.7109375" style="100" customWidth="1"/>
    <col min="13475" max="13480" width="9.7109375" style="100" customWidth="1"/>
    <col min="13481" max="13729" width="9.140625" style="100"/>
    <col min="13730" max="13730" width="16.7109375" style="100" customWidth="1"/>
    <col min="13731" max="13736" width="9.7109375" style="100" customWidth="1"/>
    <col min="13737" max="13985" width="9.140625" style="100"/>
    <col min="13986" max="13986" width="16.7109375" style="100" customWidth="1"/>
    <col min="13987" max="13992" width="9.7109375" style="100" customWidth="1"/>
    <col min="13993" max="14241" width="9.140625" style="100"/>
    <col min="14242" max="14242" width="16.7109375" style="100" customWidth="1"/>
    <col min="14243" max="14248" width="9.7109375" style="100" customWidth="1"/>
    <col min="14249" max="14497" width="9.140625" style="100"/>
    <col min="14498" max="14498" width="16.7109375" style="100" customWidth="1"/>
    <col min="14499" max="14504" width="9.7109375" style="100" customWidth="1"/>
    <col min="14505" max="14753" width="9.140625" style="100"/>
    <col min="14754" max="14754" width="16.7109375" style="100" customWidth="1"/>
    <col min="14755" max="14760" width="9.7109375" style="100" customWidth="1"/>
    <col min="14761" max="15009" width="9.140625" style="100"/>
    <col min="15010" max="15010" width="16.7109375" style="100" customWidth="1"/>
    <col min="15011" max="15016" width="9.7109375" style="100" customWidth="1"/>
    <col min="15017" max="15265" width="9.140625" style="100"/>
    <col min="15266" max="15266" width="16.7109375" style="100" customWidth="1"/>
    <col min="15267" max="15272" width="9.7109375" style="100" customWidth="1"/>
    <col min="15273" max="15521" width="9.140625" style="100"/>
    <col min="15522" max="15522" width="16.7109375" style="100" customWidth="1"/>
    <col min="15523" max="15528" width="9.7109375" style="100" customWidth="1"/>
    <col min="15529" max="15777" width="9.140625" style="100"/>
    <col min="15778" max="15778" width="16.7109375" style="100" customWidth="1"/>
    <col min="15779" max="15784" width="9.7109375" style="100" customWidth="1"/>
    <col min="15785" max="16033" width="9.140625" style="100"/>
    <col min="16034" max="16034" width="16.7109375" style="100" customWidth="1"/>
    <col min="16035" max="16040" width="9.7109375" style="100" customWidth="1"/>
    <col min="16041" max="16384" width="9.140625" style="100"/>
  </cols>
  <sheetData>
    <row r="1" spans="1:30">
      <c r="A1" s="372" t="s">
        <v>265</v>
      </c>
      <c r="B1" s="372"/>
      <c r="C1" s="372"/>
      <c r="D1" s="372"/>
      <c r="E1" s="372"/>
      <c r="F1" s="372"/>
      <c r="G1" s="372"/>
      <c r="H1" s="372"/>
      <c r="I1" s="372"/>
    </row>
    <row r="2" spans="1:30" ht="14.25" customHeight="1">
      <c r="A2" s="5"/>
      <c r="B2" s="5"/>
      <c r="C2" s="5"/>
      <c r="D2" s="98"/>
    </row>
    <row r="3" spans="1:30" ht="28.5" customHeight="1">
      <c r="A3" s="373" t="s">
        <v>266</v>
      </c>
      <c r="B3" s="375">
        <v>2016</v>
      </c>
      <c r="C3" s="375"/>
      <c r="D3" s="375"/>
      <c r="E3" s="375">
        <v>2017</v>
      </c>
      <c r="F3" s="375"/>
      <c r="G3" s="375"/>
      <c r="H3" s="376" t="s">
        <v>267</v>
      </c>
      <c r="I3" s="377"/>
    </row>
    <row r="4" spans="1:30" ht="38.25" customHeight="1">
      <c r="A4" s="374"/>
      <c r="B4" s="113" t="s">
        <v>268</v>
      </c>
      <c r="C4" s="114" t="s">
        <v>269</v>
      </c>
      <c r="D4" s="115" t="s">
        <v>1</v>
      </c>
      <c r="E4" s="113" t="s">
        <v>268</v>
      </c>
      <c r="F4" s="114" t="s">
        <v>269</v>
      </c>
      <c r="G4" s="115" t="s">
        <v>1</v>
      </c>
      <c r="H4" s="113" t="s">
        <v>268</v>
      </c>
      <c r="I4" s="116" t="s">
        <v>269</v>
      </c>
      <c r="J4" s="5"/>
    </row>
    <row r="5" spans="1:30" ht="22.5" customHeight="1">
      <c r="A5" s="117" t="s">
        <v>123</v>
      </c>
      <c r="B5" s="99">
        <f>SUM(B6:B29)</f>
        <v>12213268.300000001</v>
      </c>
      <c r="C5" s="99">
        <f>SUM(C6:C29)</f>
        <v>12443501.300000003</v>
      </c>
      <c r="D5" s="99">
        <f>C5/B5*100</f>
        <v>101.885105561793</v>
      </c>
      <c r="E5" s="99">
        <f>SUM(E6:E29)</f>
        <v>13458273.6</v>
      </c>
      <c r="F5" s="99">
        <f>SUM(F6:F29)</f>
        <v>14617703.899999999</v>
      </c>
      <c r="G5" s="99">
        <f>F5/E5*100</f>
        <v>108.61500021815576</v>
      </c>
      <c r="H5" s="99">
        <f>E5-B5</f>
        <v>1245005.2999999989</v>
      </c>
      <c r="I5" s="99">
        <f>F5-C5</f>
        <v>2174202.5999999959</v>
      </c>
      <c r="O5" s="118"/>
      <c r="Y5" s="101"/>
    </row>
    <row r="6" spans="1:30" ht="15.75" customHeight="1">
      <c r="A6" s="3" t="s">
        <v>125</v>
      </c>
      <c r="B6" s="119">
        <v>183322.8</v>
      </c>
      <c r="C6" s="119">
        <v>189031.1</v>
      </c>
      <c r="D6" s="101">
        <f t="shared" ref="D6:D29" si="0">C6/B6*100</f>
        <v>103.11379708361427</v>
      </c>
      <c r="E6" s="101">
        <v>200431.6</v>
      </c>
      <c r="F6" s="101">
        <v>195105.1</v>
      </c>
      <c r="G6" s="101">
        <f t="shared" ref="G6:G29" si="1">F6/E6*100</f>
        <v>97.342484917547935</v>
      </c>
      <c r="H6" s="101">
        <f>E6-B6</f>
        <v>17108.800000000017</v>
      </c>
      <c r="I6" s="101">
        <f>F6-C6</f>
        <v>6074</v>
      </c>
      <c r="K6" s="101">
        <f>F5-C5</f>
        <v>2174202.5999999959</v>
      </c>
      <c r="O6" s="118"/>
      <c r="V6" s="101"/>
      <c r="AC6" s="100">
        <v>2016</v>
      </c>
      <c r="AD6" s="100">
        <v>2017</v>
      </c>
    </row>
    <row r="7" spans="1:30" ht="15.75" customHeight="1">
      <c r="A7" s="3" t="s">
        <v>126</v>
      </c>
      <c r="B7" s="119">
        <v>165377.20000000001</v>
      </c>
      <c r="C7" s="119">
        <v>189698.6</v>
      </c>
      <c r="D7" s="101">
        <f t="shared" si="0"/>
        <v>114.70662219459513</v>
      </c>
      <c r="E7" s="101">
        <v>180811.1</v>
      </c>
      <c r="F7" s="101">
        <v>202293.9</v>
      </c>
      <c r="G7" s="101">
        <f t="shared" si="1"/>
        <v>111.88135020471641</v>
      </c>
      <c r="H7" s="101">
        <f t="shared" ref="H7:I29" si="2">E7-B7</f>
        <v>15433.899999999994</v>
      </c>
      <c r="I7" s="101">
        <f t="shared" si="2"/>
        <v>12595.299999999988</v>
      </c>
      <c r="K7" s="100">
        <f>F5/C5*100</f>
        <v>117.47259511275973</v>
      </c>
      <c r="O7" s="118"/>
      <c r="AB7" s="100" t="s">
        <v>270</v>
      </c>
      <c r="AC7" s="100">
        <v>10853</v>
      </c>
      <c r="AD7" s="100">
        <v>11992</v>
      </c>
    </row>
    <row r="8" spans="1:30" ht="15.75" customHeight="1">
      <c r="A8" s="3" t="s">
        <v>271</v>
      </c>
      <c r="B8" s="119">
        <v>220201.60000000001</v>
      </c>
      <c r="C8" s="119">
        <v>207855.1</v>
      </c>
      <c r="D8" s="101">
        <f t="shared" si="0"/>
        <v>94.393092511589387</v>
      </c>
      <c r="E8" s="101">
        <v>240752.1</v>
      </c>
      <c r="F8" s="101">
        <v>233910</v>
      </c>
      <c r="G8" s="101">
        <f t="shared" si="1"/>
        <v>97.158031020290153</v>
      </c>
      <c r="H8" s="101">
        <f t="shared" si="2"/>
        <v>20550.5</v>
      </c>
      <c r="I8" s="101">
        <f t="shared" si="2"/>
        <v>26054.899999999994</v>
      </c>
      <c r="O8" s="118"/>
      <c r="AB8" s="100" t="s">
        <v>272</v>
      </c>
      <c r="AC8" s="100">
        <v>11893</v>
      </c>
      <c r="AD8" s="100">
        <v>12968</v>
      </c>
    </row>
    <row r="9" spans="1:30" ht="15.75" customHeight="1">
      <c r="A9" s="3" t="s">
        <v>42</v>
      </c>
      <c r="B9" s="119">
        <v>205027.4</v>
      </c>
      <c r="C9" s="119">
        <v>252460.3</v>
      </c>
      <c r="D9" s="101">
        <f t="shared" si="0"/>
        <v>123.13490782207646</v>
      </c>
      <c r="E9" s="101">
        <v>224161.8</v>
      </c>
      <c r="F9" s="101">
        <v>259142.9</v>
      </c>
      <c r="G9" s="101">
        <f t="shared" si="1"/>
        <v>115.60529046429855</v>
      </c>
      <c r="H9" s="101">
        <f t="shared" si="2"/>
        <v>19134.399999999994</v>
      </c>
      <c r="I9" s="101">
        <f t="shared" si="2"/>
        <v>6682.6000000000058</v>
      </c>
      <c r="O9" s="118"/>
    </row>
    <row r="10" spans="1:30" ht="15.75" customHeight="1">
      <c r="A10" s="3" t="s">
        <v>128</v>
      </c>
      <c r="B10" s="119">
        <v>275252</v>
      </c>
      <c r="C10" s="119">
        <v>294752.09999999998</v>
      </c>
      <c r="D10" s="101">
        <f t="shared" si="0"/>
        <v>107.08445351895716</v>
      </c>
      <c r="E10" s="101">
        <v>300940.09999999998</v>
      </c>
      <c r="F10" s="101">
        <v>276350.3</v>
      </c>
      <c r="G10" s="101">
        <f t="shared" si="1"/>
        <v>91.829005174119374</v>
      </c>
      <c r="H10" s="101">
        <f t="shared" si="2"/>
        <v>25688.099999999977</v>
      </c>
      <c r="I10" s="101">
        <f t="shared" si="2"/>
        <v>-18401.799999999988</v>
      </c>
      <c r="O10" s="118"/>
    </row>
    <row r="11" spans="1:30" ht="15.75" customHeight="1">
      <c r="A11" s="3" t="s">
        <v>129</v>
      </c>
      <c r="B11" s="119">
        <v>277373</v>
      </c>
      <c r="C11" s="119">
        <v>291982.5</v>
      </c>
      <c r="D11" s="101">
        <f t="shared" si="0"/>
        <v>105.26709521114168</v>
      </c>
      <c r="E11" s="101">
        <v>303259</v>
      </c>
      <c r="F11" s="101">
        <v>278978.8</v>
      </c>
      <c r="G11" s="101">
        <f t="shared" si="1"/>
        <v>91.993576447854792</v>
      </c>
      <c r="H11" s="101">
        <f t="shared" si="2"/>
        <v>25886</v>
      </c>
      <c r="I11" s="101">
        <f t="shared" si="2"/>
        <v>-13003.700000000012</v>
      </c>
      <c r="O11" s="118"/>
    </row>
    <row r="12" spans="1:30" ht="15.75" customHeight="1">
      <c r="A12" s="3" t="s">
        <v>273</v>
      </c>
      <c r="B12" s="119">
        <v>281889.3</v>
      </c>
      <c r="C12" s="119">
        <v>333126</v>
      </c>
      <c r="D12" s="101">
        <f t="shared" si="0"/>
        <v>118.17617766974482</v>
      </c>
      <c r="E12" s="101">
        <v>308196.8</v>
      </c>
      <c r="F12" s="101">
        <v>314691.20000000001</v>
      </c>
      <c r="G12" s="101">
        <f t="shared" si="1"/>
        <v>102.10722499390002</v>
      </c>
      <c r="H12" s="101">
        <f t="shared" si="2"/>
        <v>26307.5</v>
      </c>
      <c r="I12" s="101">
        <f t="shared" si="2"/>
        <v>-18434.799999999988</v>
      </c>
      <c r="O12" s="118"/>
    </row>
    <row r="13" spans="1:30" ht="15.75" customHeight="1">
      <c r="A13" s="3" t="s">
        <v>274</v>
      </c>
      <c r="B13" s="119">
        <v>278915.40000000002</v>
      </c>
      <c r="C13" s="120">
        <v>287013.90000000002</v>
      </c>
      <c r="D13" s="101">
        <f t="shared" si="0"/>
        <v>102.90356860897604</v>
      </c>
      <c r="E13" s="101">
        <v>304945.40000000002</v>
      </c>
      <c r="F13" s="10">
        <v>293136.59999999998</v>
      </c>
      <c r="G13" s="101">
        <f t="shared" si="1"/>
        <v>96.127569066462371</v>
      </c>
      <c r="H13" s="101">
        <f t="shared" si="2"/>
        <v>26030</v>
      </c>
      <c r="I13" s="101">
        <f t="shared" si="2"/>
        <v>6122.6999999999534</v>
      </c>
      <c r="O13" s="118"/>
    </row>
    <row r="14" spans="1:30" ht="15.75" customHeight="1">
      <c r="A14" s="3" t="s">
        <v>275</v>
      </c>
      <c r="B14" s="119">
        <v>271283.7</v>
      </c>
      <c r="C14" s="120">
        <v>248161.2</v>
      </c>
      <c r="D14" s="101">
        <f t="shared" si="0"/>
        <v>91.476634976594625</v>
      </c>
      <c r="E14" s="101">
        <v>296601.40000000002</v>
      </c>
      <c r="F14" s="10">
        <v>250876</v>
      </c>
      <c r="G14" s="101">
        <f t="shared" si="1"/>
        <v>84.583552201709082</v>
      </c>
      <c r="H14" s="101">
        <f t="shared" si="2"/>
        <v>25317.700000000012</v>
      </c>
      <c r="I14" s="101">
        <f t="shared" si="2"/>
        <v>2714.7999999999884</v>
      </c>
      <c r="O14" s="118"/>
    </row>
    <row r="15" spans="1:30" ht="15.75" customHeight="1">
      <c r="A15" s="3" t="s">
        <v>276</v>
      </c>
      <c r="B15" s="119">
        <v>416347.6</v>
      </c>
      <c r="C15" s="120">
        <v>380618.6</v>
      </c>
      <c r="D15" s="101">
        <f t="shared" si="0"/>
        <v>91.418468606520136</v>
      </c>
      <c r="E15" s="101">
        <v>455203.5</v>
      </c>
      <c r="F15" s="10">
        <v>437145.5</v>
      </c>
      <c r="G15" s="101">
        <f t="shared" si="1"/>
        <v>96.032983050437878</v>
      </c>
      <c r="H15" s="101">
        <f t="shared" si="2"/>
        <v>38855.900000000023</v>
      </c>
      <c r="I15" s="101">
        <f t="shared" si="2"/>
        <v>56526.900000000023</v>
      </c>
      <c r="O15" s="118"/>
    </row>
    <row r="16" spans="1:30" ht="15.75" customHeight="1">
      <c r="A16" s="3" t="s">
        <v>132</v>
      </c>
      <c r="B16" s="119">
        <v>245052.3</v>
      </c>
      <c r="C16" s="120">
        <v>281188.59999999998</v>
      </c>
      <c r="D16" s="101">
        <f t="shared" si="0"/>
        <v>114.7463623071483</v>
      </c>
      <c r="E16" s="101">
        <v>267922</v>
      </c>
      <c r="F16" s="10">
        <v>253497.5</v>
      </c>
      <c r="G16" s="101">
        <f t="shared" si="1"/>
        <v>94.616156941199307</v>
      </c>
      <c r="H16" s="101">
        <f t="shared" si="2"/>
        <v>22869.700000000012</v>
      </c>
      <c r="I16" s="101">
        <f t="shared" si="2"/>
        <v>-27691.099999999977</v>
      </c>
      <c r="O16" s="118"/>
    </row>
    <row r="17" spans="1:15" ht="15.75" customHeight="1">
      <c r="A17" s="3" t="s">
        <v>277</v>
      </c>
      <c r="B17" s="119">
        <v>203995</v>
      </c>
      <c r="C17" s="119">
        <v>227223.1</v>
      </c>
      <c r="D17" s="101">
        <f t="shared" si="0"/>
        <v>111.38660261280916</v>
      </c>
      <c r="E17" s="101">
        <v>223033</v>
      </c>
      <c r="F17" s="101">
        <v>213103.3</v>
      </c>
      <c r="G17" s="101">
        <f t="shared" si="1"/>
        <v>95.547878565055385</v>
      </c>
      <c r="H17" s="101">
        <f t="shared" si="2"/>
        <v>19038</v>
      </c>
      <c r="I17" s="101">
        <f t="shared" si="2"/>
        <v>-14119.800000000017</v>
      </c>
      <c r="O17" s="118"/>
    </row>
    <row r="18" spans="1:15" ht="15.75" customHeight="1">
      <c r="A18" s="3" t="s">
        <v>51</v>
      </c>
      <c r="B18" s="119">
        <v>198068.8</v>
      </c>
      <c r="C18" s="119">
        <v>203435.8</v>
      </c>
      <c r="D18" s="101">
        <f t="shared" si="0"/>
        <v>102.70966452061101</v>
      </c>
      <c r="E18" s="101">
        <v>216553.7</v>
      </c>
      <c r="F18" s="101">
        <v>211028.2</v>
      </c>
      <c r="G18" s="101">
        <f t="shared" si="1"/>
        <v>97.448438886059208</v>
      </c>
      <c r="H18" s="101">
        <f t="shared" si="2"/>
        <v>18484.900000000023</v>
      </c>
      <c r="I18" s="101">
        <f t="shared" si="2"/>
        <v>7592.4000000000233</v>
      </c>
      <c r="O18" s="118"/>
    </row>
    <row r="19" spans="1:15" ht="15.75" customHeight="1">
      <c r="A19" s="3" t="s">
        <v>134</v>
      </c>
      <c r="B19" s="119">
        <v>280638.5</v>
      </c>
      <c r="C19" s="119">
        <v>280026.8</v>
      </c>
      <c r="D19" s="101">
        <f t="shared" si="0"/>
        <v>99.782032757444185</v>
      </c>
      <c r="E19" s="101">
        <v>306829.3</v>
      </c>
      <c r="F19" s="101">
        <v>292246.2</v>
      </c>
      <c r="G19" s="101">
        <f t="shared" si="1"/>
        <v>95.247161858401412</v>
      </c>
      <c r="H19" s="101">
        <f t="shared" si="2"/>
        <v>26190.799999999988</v>
      </c>
      <c r="I19" s="101">
        <f t="shared" si="2"/>
        <v>12219.400000000023</v>
      </c>
      <c r="O19" s="118"/>
    </row>
    <row r="20" spans="1:15" ht="15.75" customHeight="1">
      <c r="A20" s="3" t="s">
        <v>135</v>
      </c>
      <c r="B20" s="119">
        <v>191912.5</v>
      </c>
      <c r="C20" s="119">
        <v>200092.4</v>
      </c>
      <c r="D20" s="101">
        <f t="shared" si="0"/>
        <v>104.26230704096919</v>
      </c>
      <c r="E20" s="101">
        <v>209822.9</v>
      </c>
      <c r="F20" s="101">
        <v>207442.2</v>
      </c>
      <c r="G20" s="101">
        <f t="shared" si="1"/>
        <v>98.865376467487593</v>
      </c>
      <c r="H20" s="101">
        <f t="shared" si="2"/>
        <v>17910.399999999994</v>
      </c>
      <c r="I20" s="101">
        <f t="shared" si="2"/>
        <v>7349.8000000000175</v>
      </c>
      <c r="O20" s="118"/>
    </row>
    <row r="21" spans="1:15" ht="15.75" customHeight="1">
      <c r="A21" s="3" t="s">
        <v>278</v>
      </c>
      <c r="B21" s="119">
        <v>265134.90000000002</v>
      </c>
      <c r="C21" s="119">
        <v>277267.3</v>
      </c>
      <c r="D21" s="101">
        <f t="shared" si="0"/>
        <v>104.57593474114498</v>
      </c>
      <c r="E21" s="101">
        <v>289878.8</v>
      </c>
      <c r="F21" s="101">
        <v>301773.59999999998</v>
      </c>
      <c r="G21" s="101">
        <f t="shared" si="1"/>
        <v>104.10337009812376</v>
      </c>
      <c r="H21" s="101">
        <f t="shared" si="2"/>
        <v>24743.899999999965</v>
      </c>
      <c r="I21" s="101">
        <f t="shared" si="2"/>
        <v>24506.299999999988</v>
      </c>
      <c r="O21" s="118"/>
    </row>
    <row r="22" spans="1:15" ht="15.75" customHeight="1">
      <c r="A22" s="3" t="s">
        <v>279</v>
      </c>
      <c r="B22" s="119">
        <v>193864.3</v>
      </c>
      <c r="C22" s="119">
        <v>179794</v>
      </c>
      <c r="D22" s="101">
        <f t="shared" si="0"/>
        <v>92.742191316297024</v>
      </c>
      <c r="E22" s="101">
        <v>211956.8</v>
      </c>
      <c r="F22" s="101">
        <v>178451.4</v>
      </c>
      <c r="G22" s="101">
        <f t="shared" si="1"/>
        <v>84.192344855178035</v>
      </c>
      <c r="H22" s="101">
        <f t="shared" si="2"/>
        <v>18092.5</v>
      </c>
      <c r="I22" s="101">
        <f t="shared" si="2"/>
        <v>-1342.6000000000058</v>
      </c>
      <c r="O22" s="118"/>
    </row>
    <row r="23" spans="1:15" ht="15.75" customHeight="1">
      <c r="A23" s="3" t="s">
        <v>56</v>
      </c>
      <c r="B23" s="119">
        <v>308843.90000000002</v>
      </c>
      <c r="C23" s="119">
        <v>304246.40000000002</v>
      </c>
      <c r="D23" s="101">
        <f t="shared" si="0"/>
        <v>98.51138390623872</v>
      </c>
      <c r="E23" s="101">
        <v>337666.9</v>
      </c>
      <c r="F23" s="101">
        <v>282934.5</v>
      </c>
      <c r="G23" s="101">
        <f t="shared" si="1"/>
        <v>83.791008239184833</v>
      </c>
      <c r="H23" s="101">
        <f t="shared" si="2"/>
        <v>28823</v>
      </c>
      <c r="I23" s="101">
        <f t="shared" si="2"/>
        <v>-21311.900000000023</v>
      </c>
      <c r="O23" s="118"/>
    </row>
    <row r="24" spans="1:15" ht="15.75" customHeight="1">
      <c r="A24" s="3" t="s">
        <v>280</v>
      </c>
      <c r="B24" s="119">
        <v>215188.2</v>
      </c>
      <c r="C24" s="119">
        <v>300000</v>
      </c>
      <c r="D24" s="101">
        <f t="shared" si="0"/>
        <v>139.41284884580099</v>
      </c>
      <c r="E24" s="101">
        <v>235270.8</v>
      </c>
      <c r="F24" s="101">
        <v>200675</v>
      </c>
      <c r="G24" s="101">
        <f t="shared" si="1"/>
        <v>85.295327766981714</v>
      </c>
      <c r="H24" s="101">
        <f t="shared" si="2"/>
        <v>20082.599999999977</v>
      </c>
      <c r="I24" s="101">
        <f t="shared" si="2"/>
        <v>-99325</v>
      </c>
      <c r="O24" s="118"/>
    </row>
    <row r="25" spans="1:15" ht="15.75" customHeight="1">
      <c r="A25" s="3" t="s">
        <v>281</v>
      </c>
      <c r="B25" s="119">
        <v>225880.3</v>
      </c>
      <c r="C25" s="119">
        <v>228613.7</v>
      </c>
      <c r="D25" s="101">
        <f t="shared" si="0"/>
        <v>101.2101099564681</v>
      </c>
      <c r="E25" s="101">
        <v>246960.7</v>
      </c>
      <c r="F25" s="101">
        <v>234498.8</v>
      </c>
      <c r="G25" s="101">
        <f t="shared" si="1"/>
        <v>94.95389347373893</v>
      </c>
      <c r="H25" s="101">
        <f t="shared" si="2"/>
        <v>21080.400000000023</v>
      </c>
      <c r="I25" s="101">
        <f t="shared" si="2"/>
        <v>5885.0999999999767</v>
      </c>
      <c r="O25" s="118"/>
    </row>
    <row r="26" spans="1:15" ht="15.75" customHeight="1">
      <c r="A26" s="3" t="s">
        <v>59</v>
      </c>
      <c r="B26" s="119">
        <v>259286.7</v>
      </c>
      <c r="C26" s="119">
        <v>269354.40000000002</v>
      </c>
      <c r="D26" s="101">
        <f t="shared" si="0"/>
        <v>103.88284474290428</v>
      </c>
      <c r="E26" s="101">
        <v>283484.79999999999</v>
      </c>
      <c r="F26" s="101">
        <v>276907</v>
      </c>
      <c r="G26" s="101">
        <f t="shared" si="1"/>
        <v>97.67966395376402</v>
      </c>
      <c r="H26" s="101">
        <f t="shared" si="2"/>
        <v>24198.099999999977</v>
      </c>
      <c r="I26" s="101">
        <f t="shared" si="2"/>
        <v>7552.5999999999767</v>
      </c>
      <c r="O26" s="118"/>
    </row>
    <row r="27" spans="1:15" ht="15.75" customHeight="1">
      <c r="A27" s="3" t="s">
        <v>282</v>
      </c>
      <c r="B27" s="119">
        <v>6599732.4000000004</v>
      </c>
      <c r="C27" s="119">
        <v>6628915.5</v>
      </c>
      <c r="D27" s="101">
        <f t="shared" si="0"/>
        <v>100.44218611045501</v>
      </c>
      <c r="E27" s="101">
        <v>7320850.5</v>
      </c>
      <c r="F27" s="101">
        <v>8791972.0999999996</v>
      </c>
      <c r="G27" s="101">
        <f t="shared" si="1"/>
        <v>120.09495481433474</v>
      </c>
      <c r="H27" s="101">
        <f t="shared" si="2"/>
        <v>721118.09999999963</v>
      </c>
      <c r="I27" s="101">
        <f t="shared" si="2"/>
        <v>2163056.5999999996</v>
      </c>
      <c r="O27" s="118"/>
    </row>
    <row r="28" spans="1:15" ht="15.75" customHeight="1">
      <c r="A28" s="3" t="s">
        <v>283</v>
      </c>
      <c r="B28" s="119">
        <v>279624.5</v>
      </c>
      <c r="C28" s="119">
        <v>232545.3</v>
      </c>
      <c r="D28" s="101">
        <f t="shared" si="0"/>
        <v>83.163420944874275</v>
      </c>
      <c r="E28" s="101">
        <v>305720.7</v>
      </c>
      <c r="F28" s="101">
        <v>230944.2</v>
      </c>
      <c r="G28" s="101">
        <f t="shared" si="1"/>
        <v>75.540910379964458</v>
      </c>
      <c r="H28" s="101">
        <f t="shared" si="2"/>
        <v>26096.200000000012</v>
      </c>
      <c r="I28" s="101">
        <f t="shared" si="2"/>
        <v>-1601.0999999999767</v>
      </c>
      <c r="O28" s="118"/>
    </row>
    <row r="29" spans="1:15" ht="15.75" customHeight="1">
      <c r="A29" s="243" t="s">
        <v>284</v>
      </c>
      <c r="B29" s="244">
        <v>171056</v>
      </c>
      <c r="C29" s="244">
        <v>156098.6</v>
      </c>
      <c r="D29" s="245">
        <f t="shared" si="0"/>
        <v>91.255846038724158</v>
      </c>
      <c r="E29" s="245">
        <v>187019.9</v>
      </c>
      <c r="F29" s="245">
        <v>200599.6</v>
      </c>
      <c r="G29" s="245">
        <f t="shared" si="1"/>
        <v>107.26109895257136</v>
      </c>
      <c r="H29" s="245">
        <f t="shared" si="2"/>
        <v>15963.899999999994</v>
      </c>
      <c r="I29" s="245">
        <f t="shared" si="2"/>
        <v>44501</v>
      </c>
      <c r="O29" s="118"/>
    </row>
    <row r="32" spans="1:15" hidden="1"/>
    <row r="33" spans="5:7" hidden="1"/>
    <row r="34" spans="5:7" hidden="1"/>
    <row r="35" spans="5:7" hidden="1"/>
    <row r="36" spans="5:7" hidden="1"/>
    <row r="37" spans="5:7" hidden="1"/>
    <row r="38" spans="5:7" hidden="1"/>
    <row r="39" spans="5:7" hidden="1"/>
    <row r="40" spans="5:7" hidden="1"/>
    <row r="41" spans="5:7" hidden="1"/>
    <row r="42" spans="5:7" hidden="1">
      <c r="F42" s="100">
        <v>2015</v>
      </c>
      <c r="G42" s="100">
        <v>2016</v>
      </c>
    </row>
    <row r="43" spans="5:7" hidden="1">
      <c r="E43" s="100" t="s">
        <v>270</v>
      </c>
      <c r="F43" s="100">
        <v>11225.6</v>
      </c>
      <c r="G43" s="100">
        <v>10853.8</v>
      </c>
    </row>
    <row r="44" spans="5:7" hidden="1">
      <c r="E44" s="100" t="s">
        <v>272</v>
      </c>
      <c r="F44" s="100">
        <v>10158.200000000001</v>
      </c>
      <c r="G44" s="100">
        <v>11992.6</v>
      </c>
    </row>
    <row r="45" spans="5:7" hidden="1"/>
    <row r="46" spans="5:7" hidden="1"/>
    <row r="47" spans="5:7" hidden="1"/>
    <row r="48" spans="5:7" hidden="1"/>
    <row r="49" hidden="1"/>
    <row r="50" hidden="1"/>
  </sheetData>
  <mergeCells count="5">
    <mergeCell ref="A1:I1"/>
    <mergeCell ref="A3:A4"/>
    <mergeCell ref="B3:D3"/>
    <mergeCell ref="E3:G3"/>
    <mergeCell ref="H3:I3"/>
  </mergeCells>
  <pageMargins left="0.6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9</xdr:col>
                <xdr:colOff>0</xdr:colOff>
                <xdr:row>29</xdr:row>
                <xdr:rowOff>0</xdr:rowOff>
              </to>
            </anchor>
          </objectPr>
        </oleObject>
      </mc:Choice>
      <mc:Fallback>
        <oleObject progId="Excel.Chart.8" shapeId="1025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14" sqref="G14"/>
    </sheetView>
  </sheetViews>
  <sheetFormatPr defaultRowHeight="12.75"/>
  <cols>
    <col min="1" max="1" width="20.28515625" style="60" customWidth="1"/>
    <col min="2" max="2" width="17" style="60" customWidth="1"/>
    <col min="3" max="3" width="24.5703125" style="60" customWidth="1"/>
    <col min="4" max="4" width="22.28515625" style="60" customWidth="1"/>
    <col min="5" max="189" width="9.140625" style="60"/>
    <col min="190" max="190" width="16.7109375" style="60" customWidth="1"/>
    <col min="191" max="196" width="9.7109375" style="60" customWidth="1"/>
    <col min="197" max="445" width="9.140625" style="60"/>
    <col min="446" max="446" width="16.7109375" style="60" customWidth="1"/>
    <col min="447" max="452" width="9.7109375" style="60" customWidth="1"/>
    <col min="453" max="701" width="9.140625" style="60"/>
    <col min="702" max="702" width="16.7109375" style="60" customWidth="1"/>
    <col min="703" max="708" width="9.7109375" style="60" customWidth="1"/>
    <col min="709" max="957" width="9.140625" style="60"/>
    <col min="958" max="958" width="16.7109375" style="60" customWidth="1"/>
    <col min="959" max="964" width="9.7109375" style="60" customWidth="1"/>
    <col min="965" max="1213" width="9.140625" style="60"/>
    <col min="1214" max="1214" width="16.7109375" style="60" customWidth="1"/>
    <col min="1215" max="1220" width="9.7109375" style="60" customWidth="1"/>
    <col min="1221" max="1469" width="9.140625" style="60"/>
    <col min="1470" max="1470" width="16.7109375" style="60" customWidth="1"/>
    <col min="1471" max="1476" width="9.7109375" style="60" customWidth="1"/>
    <col min="1477" max="1725" width="9.140625" style="60"/>
    <col min="1726" max="1726" width="16.7109375" style="60" customWidth="1"/>
    <col min="1727" max="1732" width="9.7109375" style="60" customWidth="1"/>
    <col min="1733" max="1981" width="9.140625" style="60"/>
    <col min="1982" max="1982" width="16.7109375" style="60" customWidth="1"/>
    <col min="1983" max="1988" width="9.7109375" style="60" customWidth="1"/>
    <col min="1989" max="2237" width="9.140625" style="60"/>
    <col min="2238" max="2238" width="16.7109375" style="60" customWidth="1"/>
    <col min="2239" max="2244" width="9.7109375" style="60" customWidth="1"/>
    <col min="2245" max="2493" width="9.140625" style="60"/>
    <col min="2494" max="2494" width="16.7109375" style="60" customWidth="1"/>
    <col min="2495" max="2500" width="9.7109375" style="60" customWidth="1"/>
    <col min="2501" max="2749" width="9.140625" style="60"/>
    <col min="2750" max="2750" width="16.7109375" style="60" customWidth="1"/>
    <col min="2751" max="2756" width="9.7109375" style="60" customWidth="1"/>
    <col min="2757" max="3005" width="9.140625" style="60"/>
    <col min="3006" max="3006" width="16.7109375" style="60" customWidth="1"/>
    <col min="3007" max="3012" width="9.7109375" style="60" customWidth="1"/>
    <col min="3013" max="3261" width="9.140625" style="60"/>
    <col min="3262" max="3262" width="16.7109375" style="60" customWidth="1"/>
    <col min="3263" max="3268" width="9.7109375" style="60" customWidth="1"/>
    <col min="3269" max="3517" width="9.140625" style="60"/>
    <col min="3518" max="3518" width="16.7109375" style="60" customWidth="1"/>
    <col min="3519" max="3524" width="9.7109375" style="60" customWidth="1"/>
    <col min="3525" max="3773" width="9.140625" style="60"/>
    <col min="3774" max="3774" width="16.7109375" style="60" customWidth="1"/>
    <col min="3775" max="3780" width="9.7109375" style="60" customWidth="1"/>
    <col min="3781" max="4029" width="9.140625" style="60"/>
    <col min="4030" max="4030" width="16.7109375" style="60" customWidth="1"/>
    <col min="4031" max="4036" width="9.7109375" style="60" customWidth="1"/>
    <col min="4037" max="4285" width="9.140625" style="60"/>
    <col min="4286" max="4286" width="16.7109375" style="60" customWidth="1"/>
    <col min="4287" max="4292" width="9.7109375" style="60" customWidth="1"/>
    <col min="4293" max="4541" width="9.140625" style="60"/>
    <col min="4542" max="4542" width="16.7109375" style="60" customWidth="1"/>
    <col min="4543" max="4548" width="9.7109375" style="60" customWidth="1"/>
    <col min="4549" max="4797" width="9.140625" style="60"/>
    <col min="4798" max="4798" width="16.7109375" style="60" customWidth="1"/>
    <col min="4799" max="4804" width="9.7109375" style="60" customWidth="1"/>
    <col min="4805" max="5053" width="9.140625" style="60"/>
    <col min="5054" max="5054" width="16.7109375" style="60" customWidth="1"/>
    <col min="5055" max="5060" width="9.7109375" style="60" customWidth="1"/>
    <col min="5061" max="5309" width="9.140625" style="60"/>
    <col min="5310" max="5310" width="16.7109375" style="60" customWidth="1"/>
    <col min="5311" max="5316" width="9.7109375" style="60" customWidth="1"/>
    <col min="5317" max="5565" width="9.140625" style="60"/>
    <col min="5566" max="5566" width="16.7109375" style="60" customWidth="1"/>
    <col min="5567" max="5572" width="9.7109375" style="60" customWidth="1"/>
    <col min="5573" max="5821" width="9.140625" style="60"/>
    <col min="5822" max="5822" width="16.7109375" style="60" customWidth="1"/>
    <col min="5823" max="5828" width="9.7109375" style="60" customWidth="1"/>
    <col min="5829" max="6077" width="9.140625" style="60"/>
    <col min="6078" max="6078" width="16.7109375" style="60" customWidth="1"/>
    <col min="6079" max="6084" width="9.7109375" style="60" customWidth="1"/>
    <col min="6085" max="6333" width="9.140625" style="60"/>
    <col min="6334" max="6334" width="16.7109375" style="60" customWidth="1"/>
    <col min="6335" max="6340" width="9.7109375" style="60" customWidth="1"/>
    <col min="6341" max="6589" width="9.140625" style="60"/>
    <col min="6590" max="6590" width="16.7109375" style="60" customWidth="1"/>
    <col min="6591" max="6596" width="9.7109375" style="60" customWidth="1"/>
    <col min="6597" max="6845" width="9.140625" style="60"/>
    <col min="6846" max="6846" width="16.7109375" style="60" customWidth="1"/>
    <col min="6847" max="6852" width="9.7109375" style="60" customWidth="1"/>
    <col min="6853" max="7101" width="9.140625" style="60"/>
    <col min="7102" max="7102" width="16.7109375" style="60" customWidth="1"/>
    <col min="7103" max="7108" width="9.7109375" style="60" customWidth="1"/>
    <col min="7109" max="7357" width="9.140625" style="60"/>
    <col min="7358" max="7358" width="16.7109375" style="60" customWidth="1"/>
    <col min="7359" max="7364" width="9.7109375" style="60" customWidth="1"/>
    <col min="7365" max="7613" width="9.140625" style="60"/>
    <col min="7614" max="7614" width="16.7109375" style="60" customWidth="1"/>
    <col min="7615" max="7620" width="9.7109375" style="60" customWidth="1"/>
    <col min="7621" max="7869" width="9.140625" style="60"/>
    <col min="7870" max="7870" width="16.7109375" style="60" customWidth="1"/>
    <col min="7871" max="7876" width="9.7109375" style="60" customWidth="1"/>
    <col min="7877" max="8125" width="9.140625" style="60"/>
    <col min="8126" max="8126" width="16.7109375" style="60" customWidth="1"/>
    <col min="8127" max="8132" width="9.7109375" style="60" customWidth="1"/>
    <col min="8133" max="8381" width="9.140625" style="60"/>
    <col min="8382" max="8382" width="16.7109375" style="60" customWidth="1"/>
    <col min="8383" max="8388" width="9.7109375" style="60" customWidth="1"/>
    <col min="8389" max="8637" width="9.140625" style="60"/>
    <col min="8638" max="8638" width="16.7109375" style="60" customWidth="1"/>
    <col min="8639" max="8644" width="9.7109375" style="60" customWidth="1"/>
    <col min="8645" max="8893" width="9.140625" style="60"/>
    <col min="8894" max="8894" width="16.7109375" style="60" customWidth="1"/>
    <col min="8895" max="8900" width="9.7109375" style="60" customWidth="1"/>
    <col min="8901" max="9149" width="9.140625" style="60"/>
    <col min="9150" max="9150" width="16.7109375" style="60" customWidth="1"/>
    <col min="9151" max="9156" width="9.7109375" style="60" customWidth="1"/>
    <col min="9157" max="9405" width="9.140625" style="60"/>
    <col min="9406" max="9406" width="16.7109375" style="60" customWidth="1"/>
    <col min="9407" max="9412" width="9.7109375" style="60" customWidth="1"/>
    <col min="9413" max="9661" width="9.140625" style="60"/>
    <col min="9662" max="9662" width="16.7109375" style="60" customWidth="1"/>
    <col min="9663" max="9668" width="9.7109375" style="60" customWidth="1"/>
    <col min="9669" max="9917" width="9.140625" style="60"/>
    <col min="9918" max="9918" width="16.7109375" style="60" customWidth="1"/>
    <col min="9919" max="9924" width="9.7109375" style="60" customWidth="1"/>
    <col min="9925" max="10173" width="9.140625" style="60"/>
    <col min="10174" max="10174" width="16.7109375" style="60" customWidth="1"/>
    <col min="10175" max="10180" width="9.7109375" style="60" customWidth="1"/>
    <col min="10181" max="10429" width="9.140625" style="60"/>
    <col min="10430" max="10430" width="16.7109375" style="60" customWidth="1"/>
    <col min="10431" max="10436" width="9.7109375" style="60" customWidth="1"/>
    <col min="10437" max="10685" width="9.140625" style="60"/>
    <col min="10686" max="10686" width="16.7109375" style="60" customWidth="1"/>
    <col min="10687" max="10692" width="9.7109375" style="60" customWidth="1"/>
    <col min="10693" max="10941" width="9.140625" style="60"/>
    <col min="10942" max="10942" width="16.7109375" style="60" customWidth="1"/>
    <col min="10943" max="10948" width="9.7109375" style="60" customWidth="1"/>
    <col min="10949" max="11197" width="9.140625" style="60"/>
    <col min="11198" max="11198" width="16.7109375" style="60" customWidth="1"/>
    <col min="11199" max="11204" width="9.7109375" style="60" customWidth="1"/>
    <col min="11205" max="11453" width="9.140625" style="60"/>
    <col min="11454" max="11454" width="16.7109375" style="60" customWidth="1"/>
    <col min="11455" max="11460" width="9.7109375" style="60" customWidth="1"/>
    <col min="11461" max="11709" width="9.140625" style="60"/>
    <col min="11710" max="11710" width="16.7109375" style="60" customWidth="1"/>
    <col min="11711" max="11716" width="9.7109375" style="60" customWidth="1"/>
    <col min="11717" max="11965" width="9.140625" style="60"/>
    <col min="11966" max="11966" width="16.7109375" style="60" customWidth="1"/>
    <col min="11967" max="11972" width="9.7109375" style="60" customWidth="1"/>
    <col min="11973" max="12221" width="9.140625" style="60"/>
    <col min="12222" max="12222" width="16.7109375" style="60" customWidth="1"/>
    <col min="12223" max="12228" width="9.7109375" style="60" customWidth="1"/>
    <col min="12229" max="12477" width="9.140625" style="60"/>
    <col min="12478" max="12478" width="16.7109375" style="60" customWidth="1"/>
    <col min="12479" max="12484" width="9.7109375" style="60" customWidth="1"/>
    <col min="12485" max="12733" width="9.140625" style="60"/>
    <col min="12734" max="12734" width="16.7109375" style="60" customWidth="1"/>
    <col min="12735" max="12740" width="9.7109375" style="60" customWidth="1"/>
    <col min="12741" max="12989" width="9.140625" style="60"/>
    <col min="12990" max="12990" width="16.7109375" style="60" customWidth="1"/>
    <col min="12991" max="12996" width="9.7109375" style="60" customWidth="1"/>
    <col min="12997" max="13245" width="9.140625" style="60"/>
    <col min="13246" max="13246" width="16.7109375" style="60" customWidth="1"/>
    <col min="13247" max="13252" width="9.7109375" style="60" customWidth="1"/>
    <col min="13253" max="13501" width="9.140625" style="60"/>
    <col min="13502" max="13502" width="16.7109375" style="60" customWidth="1"/>
    <col min="13503" max="13508" width="9.7109375" style="60" customWidth="1"/>
    <col min="13509" max="13757" width="9.140625" style="60"/>
    <col min="13758" max="13758" width="16.7109375" style="60" customWidth="1"/>
    <col min="13759" max="13764" width="9.7109375" style="60" customWidth="1"/>
    <col min="13765" max="14013" width="9.140625" style="60"/>
    <col min="14014" max="14014" width="16.7109375" style="60" customWidth="1"/>
    <col min="14015" max="14020" width="9.7109375" style="60" customWidth="1"/>
    <col min="14021" max="14269" width="9.140625" style="60"/>
    <col min="14270" max="14270" width="16.7109375" style="60" customWidth="1"/>
    <col min="14271" max="14276" width="9.7109375" style="60" customWidth="1"/>
    <col min="14277" max="14525" width="9.140625" style="60"/>
    <col min="14526" max="14526" width="16.7109375" style="60" customWidth="1"/>
    <col min="14527" max="14532" width="9.7109375" style="60" customWidth="1"/>
    <col min="14533" max="14781" width="9.140625" style="60"/>
    <col min="14782" max="14782" width="16.7109375" style="60" customWidth="1"/>
    <col min="14783" max="14788" width="9.7109375" style="60" customWidth="1"/>
    <col min="14789" max="15037" width="9.140625" style="60"/>
    <col min="15038" max="15038" width="16.7109375" style="60" customWidth="1"/>
    <col min="15039" max="15044" width="9.7109375" style="60" customWidth="1"/>
    <col min="15045" max="15293" width="9.140625" style="60"/>
    <col min="15294" max="15294" width="16.7109375" style="60" customWidth="1"/>
    <col min="15295" max="15300" width="9.7109375" style="60" customWidth="1"/>
    <col min="15301" max="15549" width="9.140625" style="60"/>
    <col min="15550" max="15550" width="16.7109375" style="60" customWidth="1"/>
    <col min="15551" max="15556" width="9.7109375" style="60" customWidth="1"/>
    <col min="15557" max="15805" width="9.140625" style="60"/>
    <col min="15806" max="15806" width="16.7109375" style="60" customWidth="1"/>
    <col min="15807" max="15812" width="9.7109375" style="60" customWidth="1"/>
    <col min="15813" max="16061" width="9.140625" style="60"/>
    <col min="16062" max="16062" width="16.7109375" style="60" customWidth="1"/>
    <col min="16063" max="16068" width="9.7109375" style="60" customWidth="1"/>
    <col min="16069" max="16384" width="9.140625" style="60"/>
  </cols>
  <sheetData>
    <row r="1" spans="1:6">
      <c r="A1" s="378" t="s">
        <v>285</v>
      </c>
      <c r="B1" s="378"/>
      <c r="C1" s="378"/>
      <c r="D1" s="378"/>
    </row>
    <row r="2" spans="1:6" ht="14.25" customHeight="1">
      <c r="A2" s="61"/>
      <c r="B2" s="62"/>
      <c r="C2" s="62"/>
      <c r="D2" s="61"/>
    </row>
    <row r="3" spans="1:6" ht="15" customHeight="1">
      <c r="A3" s="379" t="s">
        <v>266</v>
      </c>
      <c r="B3" s="381" t="s">
        <v>286</v>
      </c>
      <c r="C3" s="383" t="s">
        <v>287</v>
      </c>
      <c r="D3" s="384"/>
    </row>
    <row r="4" spans="1:6" ht="19.5" customHeight="1">
      <c r="A4" s="380"/>
      <c r="B4" s="382"/>
      <c r="C4" s="63" t="s">
        <v>288</v>
      </c>
      <c r="D4" s="87" t="s">
        <v>289</v>
      </c>
    </row>
    <row r="5" spans="1:6" ht="22.5" customHeight="1">
      <c r="A5" s="64" t="s">
        <v>123</v>
      </c>
      <c r="B5" s="65">
        <f>C5+D5</f>
        <v>463159.9</v>
      </c>
      <c r="C5" s="66">
        <f>SUM(C6:C29)</f>
        <v>83896.7</v>
      </c>
      <c r="D5" s="66">
        <f>SUM(D6:D29)</f>
        <v>379263.2</v>
      </c>
    </row>
    <row r="6" spans="1:6" ht="15.75" customHeight="1">
      <c r="A6" s="67" t="s">
        <v>125</v>
      </c>
      <c r="B6" s="249">
        <f t="shared" ref="B6:B29" si="0">C6+D6</f>
        <v>5660</v>
      </c>
      <c r="C6" s="250">
        <v>5291</v>
      </c>
      <c r="D6" s="250">
        <v>369</v>
      </c>
    </row>
    <row r="7" spans="1:6" ht="15.75" customHeight="1">
      <c r="A7" s="67" t="s">
        <v>126</v>
      </c>
      <c r="B7" s="249">
        <f t="shared" si="0"/>
        <v>1951.8999999999999</v>
      </c>
      <c r="C7" s="250">
        <v>1795.3</v>
      </c>
      <c r="D7" s="250">
        <v>156.6</v>
      </c>
    </row>
    <row r="8" spans="1:6" ht="15.75" customHeight="1">
      <c r="A8" s="67" t="s">
        <v>271</v>
      </c>
      <c r="B8" s="249">
        <f t="shared" si="0"/>
        <v>725.2</v>
      </c>
      <c r="C8" s="250">
        <v>725.2</v>
      </c>
      <c r="D8" s="250"/>
    </row>
    <row r="9" spans="1:6" ht="15.75" customHeight="1">
      <c r="A9" s="67" t="s">
        <v>42</v>
      </c>
      <c r="B9" s="249">
        <f t="shared" si="0"/>
        <v>2625</v>
      </c>
      <c r="C9" s="250"/>
      <c r="D9" s="250">
        <v>2625</v>
      </c>
    </row>
    <row r="10" spans="1:6" ht="15.75" customHeight="1">
      <c r="A10" s="67" t="s">
        <v>128</v>
      </c>
      <c r="B10" s="249">
        <f t="shared" si="0"/>
        <v>9157.9</v>
      </c>
      <c r="C10" s="250">
        <v>4157.8999999999996</v>
      </c>
      <c r="D10" s="250">
        <v>5000</v>
      </c>
    </row>
    <row r="11" spans="1:6" ht="15.75" customHeight="1">
      <c r="A11" s="67" t="s">
        <v>129</v>
      </c>
      <c r="B11" s="249">
        <f t="shared" si="0"/>
        <v>4399.8999999999996</v>
      </c>
      <c r="C11" s="250">
        <v>186.4</v>
      </c>
      <c r="D11" s="250">
        <v>4213.5</v>
      </c>
    </row>
    <row r="12" spans="1:6" ht="15.75" customHeight="1">
      <c r="A12" s="67" t="s">
        <v>273</v>
      </c>
      <c r="B12" s="249">
        <f t="shared" si="0"/>
        <v>4141.2</v>
      </c>
      <c r="C12" s="250">
        <v>541.20000000000005</v>
      </c>
      <c r="D12" s="250">
        <v>3600</v>
      </c>
    </row>
    <row r="13" spans="1:6" ht="15.75" customHeight="1">
      <c r="A13" s="67" t="s">
        <v>274</v>
      </c>
      <c r="B13" s="249">
        <f t="shared" si="0"/>
        <v>2926</v>
      </c>
      <c r="C13" s="250">
        <v>126</v>
      </c>
      <c r="D13" s="250">
        <v>2800</v>
      </c>
      <c r="F13" s="61"/>
    </row>
    <row r="14" spans="1:6" ht="15.75" customHeight="1">
      <c r="A14" s="67" t="s">
        <v>275</v>
      </c>
      <c r="B14" s="249">
        <f t="shared" si="0"/>
        <v>3336.4</v>
      </c>
      <c r="C14" s="250">
        <v>934.4</v>
      </c>
      <c r="D14" s="250">
        <v>2402</v>
      </c>
      <c r="F14" s="61"/>
    </row>
    <row r="15" spans="1:6" ht="15.75" customHeight="1">
      <c r="A15" s="67" t="s">
        <v>276</v>
      </c>
      <c r="B15" s="249">
        <f t="shared" si="0"/>
        <v>37381.300000000003</v>
      </c>
      <c r="C15" s="250">
        <v>20381.3</v>
      </c>
      <c r="D15" s="250">
        <v>17000</v>
      </c>
      <c r="F15" s="61"/>
    </row>
    <row r="16" spans="1:6" ht="15.75" customHeight="1">
      <c r="A16" s="67" t="s">
        <v>132</v>
      </c>
      <c r="B16" s="249">
        <f t="shared" si="0"/>
        <v>5031.2</v>
      </c>
      <c r="C16" s="250">
        <v>128</v>
      </c>
      <c r="D16" s="250">
        <v>4903.2</v>
      </c>
      <c r="F16" s="61"/>
    </row>
    <row r="17" spans="1:4" ht="15.75" customHeight="1">
      <c r="A17" s="67" t="s">
        <v>277</v>
      </c>
      <c r="B17" s="249">
        <f t="shared" si="0"/>
        <v>1368.2</v>
      </c>
      <c r="C17" s="250">
        <v>268.2</v>
      </c>
      <c r="D17" s="250">
        <v>1100</v>
      </c>
    </row>
    <row r="18" spans="1:4" ht="15.75" customHeight="1">
      <c r="A18" s="67" t="s">
        <v>51</v>
      </c>
      <c r="B18" s="249">
        <f t="shared" si="0"/>
        <v>789.8</v>
      </c>
      <c r="C18" s="250">
        <v>537.79999999999995</v>
      </c>
      <c r="D18" s="250">
        <v>252</v>
      </c>
    </row>
    <row r="19" spans="1:4" ht="15.75" customHeight="1">
      <c r="A19" s="67" t="s">
        <v>134</v>
      </c>
      <c r="B19" s="249">
        <f t="shared" si="0"/>
        <v>10256.299999999999</v>
      </c>
      <c r="C19" s="250">
        <v>1804</v>
      </c>
      <c r="D19" s="250">
        <v>8452.2999999999993</v>
      </c>
    </row>
    <row r="20" spans="1:4" ht="15.75" customHeight="1">
      <c r="A20" s="67" t="s">
        <v>135</v>
      </c>
      <c r="B20" s="249">
        <f t="shared" si="0"/>
        <v>5822</v>
      </c>
      <c r="C20" s="250">
        <v>5440.2</v>
      </c>
      <c r="D20" s="250">
        <v>381.8</v>
      </c>
    </row>
    <row r="21" spans="1:4" ht="15.75" customHeight="1">
      <c r="A21" s="67" t="s">
        <v>278</v>
      </c>
      <c r="B21" s="249">
        <f t="shared" si="0"/>
        <v>4942.2</v>
      </c>
      <c r="C21" s="250">
        <v>1671.8</v>
      </c>
      <c r="D21" s="250">
        <v>3270.4</v>
      </c>
    </row>
    <row r="22" spans="1:4" ht="15.75" customHeight="1">
      <c r="A22" s="67" t="s">
        <v>279</v>
      </c>
      <c r="B22" s="249">
        <f t="shared" si="0"/>
        <v>13636.5</v>
      </c>
      <c r="C22" s="250">
        <v>3436.5</v>
      </c>
      <c r="D22" s="250">
        <v>10200</v>
      </c>
    </row>
    <row r="23" spans="1:4" ht="15.75" customHeight="1">
      <c r="A23" s="67" t="s">
        <v>56</v>
      </c>
      <c r="B23" s="249">
        <f t="shared" si="0"/>
        <v>43720.9</v>
      </c>
      <c r="C23" s="250">
        <v>120.9</v>
      </c>
      <c r="D23" s="250">
        <v>43600</v>
      </c>
    </row>
    <row r="24" spans="1:4" ht="15.75" customHeight="1">
      <c r="A24" s="67" t="s">
        <v>280</v>
      </c>
      <c r="B24" s="249">
        <f t="shared" si="0"/>
        <v>4020.8</v>
      </c>
      <c r="C24" s="250">
        <v>1520.8</v>
      </c>
      <c r="D24" s="250">
        <v>2500</v>
      </c>
    </row>
    <row r="25" spans="1:4" ht="15.75" customHeight="1">
      <c r="A25" s="67" t="s">
        <v>281</v>
      </c>
      <c r="B25" s="249">
        <f t="shared" si="0"/>
        <v>5284.5</v>
      </c>
      <c r="C25" s="250">
        <v>284.5</v>
      </c>
      <c r="D25" s="250">
        <v>5000</v>
      </c>
    </row>
    <row r="26" spans="1:4" ht="15.75" customHeight="1">
      <c r="A26" s="67" t="s">
        <v>59</v>
      </c>
      <c r="B26" s="249">
        <f t="shared" si="0"/>
        <v>278.5</v>
      </c>
      <c r="C26" s="250">
        <v>278.5</v>
      </c>
      <c r="D26" s="250"/>
    </row>
    <row r="27" spans="1:4" ht="15.75" customHeight="1">
      <c r="A27" s="67" t="s">
        <v>282</v>
      </c>
      <c r="B27" s="249">
        <f t="shared" si="0"/>
        <v>293609</v>
      </c>
      <c r="C27" s="250">
        <v>32978</v>
      </c>
      <c r="D27" s="250">
        <v>260631</v>
      </c>
    </row>
    <row r="28" spans="1:4" ht="15.75" customHeight="1">
      <c r="A28" s="67" t="s">
        <v>283</v>
      </c>
      <c r="B28" s="249">
        <f t="shared" si="0"/>
        <v>1060.3</v>
      </c>
      <c r="C28" s="250">
        <v>1060.3</v>
      </c>
      <c r="D28" s="250"/>
    </row>
    <row r="29" spans="1:4" ht="15.75" customHeight="1">
      <c r="A29" s="246" t="s">
        <v>284</v>
      </c>
      <c r="B29" s="251">
        <f t="shared" si="0"/>
        <v>1034.9000000000001</v>
      </c>
      <c r="C29" s="252">
        <v>228.5</v>
      </c>
      <c r="D29" s="252">
        <v>806.4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21" workbookViewId="0">
      <selection activeCell="A27" sqref="A27"/>
    </sheetView>
  </sheetViews>
  <sheetFormatPr defaultRowHeight="15"/>
  <cols>
    <col min="1" max="1" width="62.85546875" style="1" customWidth="1"/>
    <col min="2" max="2" width="13.140625" style="1" customWidth="1"/>
    <col min="3" max="3" width="13.5703125" style="1" customWidth="1"/>
    <col min="4" max="4" width="7.42578125" style="1" customWidth="1"/>
    <col min="5" max="5" width="13.28515625" style="1" customWidth="1"/>
    <col min="6" max="6" width="13.7109375" style="1" customWidth="1"/>
    <col min="7" max="7" width="8.28515625" style="1" customWidth="1"/>
    <col min="8" max="8" width="9.140625" style="1"/>
    <col min="9" max="9" width="18.42578125" style="1" customWidth="1"/>
    <col min="10" max="10" width="20.7109375" style="1" customWidth="1"/>
    <col min="11" max="16384" width="9.140625" style="1"/>
  </cols>
  <sheetData>
    <row r="1" spans="1:7" ht="31.5" customHeight="1">
      <c r="A1" s="279" t="s">
        <v>95</v>
      </c>
      <c r="B1" s="279"/>
      <c r="C1" s="279"/>
      <c r="D1" s="279"/>
      <c r="E1" s="279"/>
      <c r="F1" s="279"/>
      <c r="G1" s="279"/>
    </row>
    <row r="2" spans="1:7" ht="21" customHeight="1">
      <c r="A2" s="280" t="s">
        <v>0</v>
      </c>
      <c r="B2" s="282" t="s">
        <v>118</v>
      </c>
      <c r="C2" s="282"/>
      <c r="D2" s="282"/>
      <c r="E2" s="282" t="s">
        <v>119</v>
      </c>
      <c r="F2" s="282"/>
      <c r="G2" s="282"/>
    </row>
    <row r="3" spans="1:7" ht="18.75" customHeight="1">
      <c r="A3" s="281"/>
      <c r="B3" s="129" t="s">
        <v>2</v>
      </c>
      <c r="C3" s="129" t="s">
        <v>3</v>
      </c>
      <c r="D3" s="130" t="s">
        <v>1</v>
      </c>
      <c r="E3" s="129" t="s">
        <v>2</v>
      </c>
      <c r="F3" s="129" t="s">
        <v>3</v>
      </c>
      <c r="G3" s="130" t="s">
        <v>1</v>
      </c>
    </row>
    <row r="4" spans="1:7" ht="19.5" customHeight="1">
      <c r="A4" s="131" t="s">
        <v>324</v>
      </c>
      <c r="B4" s="132">
        <v>57944231</v>
      </c>
      <c r="C4" s="132">
        <v>57528110.899999999</v>
      </c>
      <c r="D4" s="132">
        <v>99.3</v>
      </c>
      <c r="E4" s="132">
        <v>58577189.100000001</v>
      </c>
      <c r="F4" s="132">
        <v>60510950.399999999</v>
      </c>
      <c r="G4" s="132">
        <f>F4/E4*100</f>
        <v>103.30121900642719</v>
      </c>
    </row>
    <row r="5" spans="1:7" ht="18.75" customHeight="1">
      <c r="A5" s="133" t="s">
        <v>27</v>
      </c>
      <c r="B5" s="134">
        <v>57772498</v>
      </c>
      <c r="C5" s="134">
        <v>57364243.100000001</v>
      </c>
      <c r="D5" s="134">
        <v>99.3</v>
      </c>
      <c r="E5" s="134">
        <v>58348618.700000003</v>
      </c>
      <c r="F5" s="134">
        <v>60248625.399999999</v>
      </c>
      <c r="G5" s="132">
        <f t="shared" ref="G5:G44" si="0">F5/E5*100</f>
        <v>103.25630107846922</v>
      </c>
    </row>
    <row r="6" spans="1:7" ht="20.25" customHeight="1">
      <c r="A6" s="133" t="s">
        <v>28</v>
      </c>
      <c r="B6" s="134">
        <v>57507860.600000001</v>
      </c>
      <c r="C6" s="134">
        <v>57074569.700000003</v>
      </c>
      <c r="D6" s="134">
        <v>99.2</v>
      </c>
      <c r="E6" s="134">
        <v>57872818</v>
      </c>
      <c r="F6" s="134">
        <v>59748629</v>
      </c>
      <c r="G6" s="132">
        <f t="shared" si="0"/>
        <v>103.241264318596</v>
      </c>
    </row>
    <row r="7" spans="1:7" ht="18.75" customHeight="1">
      <c r="A7" s="133" t="s">
        <v>4</v>
      </c>
      <c r="B7" s="134">
        <v>4317475.5999999996</v>
      </c>
      <c r="C7" s="134">
        <v>4384882.0999999996</v>
      </c>
      <c r="D7" s="134">
        <v>101.6</v>
      </c>
      <c r="E7" s="134">
        <v>4180787.5</v>
      </c>
      <c r="F7" s="134">
        <v>4769927.3</v>
      </c>
      <c r="G7" s="132">
        <f t="shared" si="0"/>
        <v>114.09159877176249</v>
      </c>
    </row>
    <row r="8" spans="1:7" ht="18.75" customHeight="1">
      <c r="A8" s="133" t="s">
        <v>5</v>
      </c>
      <c r="B8" s="134">
        <v>4317475.5999999996</v>
      </c>
      <c r="C8" s="134">
        <v>4384882.0999999996</v>
      </c>
      <c r="D8" s="134">
        <v>101.6</v>
      </c>
      <c r="E8" s="134">
        <v>4180787.5</v>
      </c>
      <c r="F8" s="134">
        <v>4769927.3</v>
      </c>
      <c r="G8" s="132">
        <f t="shared" si="0"/>
        <v>114.09159877176249</v>
      </c>
    </row>
    <row r="9" spans="1:7" ht="15.75">
      <c r="A9" s="133" t="s">
        <v>29</v>
      </c>
      <c r="B9" s="134">
        <v>4001955</v>
      </c>
      <c r="C9" s="134">
        <v>3964925.1</v>
      </c>
      <c r="D9" s="134">
        <v>99.1</v>
      </c>
      <c r="E9" s="134">
        <v>3866400</v>
      </c>
      <c r="F9" s="134">
        <v>4127131.9</v>
      </c>
      <c r="G9" s="132">
        <f t="shared" si="0"/>
        <v>106.74353145044486</v>
      </c>
    </row>
    <row r="10" spans="1:7" ht="15.75">
      <c r="A10" s="133" t="s">
        <v>6</v>
      </c>
      <c r="B10" s="134">
        <v>231725.5</v>
      </c>
      <c r="C10" s="134">
        <v>271090.8</v>
      </c>
      <c r="D10" s="137">
        <v>117</v>
      </c>
      <c r="E10" s="134">
        <v>237090</v>
      </c>
      <c r="F10" s="134">
        <v>305358.40000000002</v>
      </c>
      <c r="G10" s="132">
        <f t="shared" si="0"/>
        <v>128.79429752414694</v>
      </c>
    </row>
    <row r="11" spans="1:7" ht="15.75" customHeight="1">
      <c r="A11" s="133" t="s">
        <v>7</v>
      </c>
      <c r="B11" s="135" t="s">
        <v>117</v>
      </c>
      <c r="C11" s="134" t="s">
        <v>117</v>
      </c>
      <c r="D11" s="134" t="s">
        <v>117</v>
      </c>
      <c r="E11" s="135" t="s">
        <v>117</v>
      </c>
      <c r="F11" s="134" t="s">
        <v>117</v>
      </c>
      <c r="G11" s="132" t="s">
        <v>117</v>
      </c>
    </row>
    <row r="12" spans="1:7" ht="30">
      <c r="A12" s="136" t="s">
        <v>37</v>
      </c>
      <c r="B12" s="135" t="s">
        <v>117</v>
      </c>
      <c r="C12" s="134" t="s">
        <v>117</v>
      </c>
      <c r="D12" s="134" t="s">
        <v>117</v>
      </c>
      <c r="E12" s="135" t="s">
        <v>117</v>
      </c>
      <c r="F12" s="134" t="s">
        <v>117</v>
      </c>
      <c r="G12" s="132" t="s">
        <v>117</v>
      </c>
    </row>
    <row r="13" spans="1:7" ht="15.75">
      <c r="A13" s="133" t="s">
        <v>8</v>
      </c>
      <c r="B13" s="134">
        <v>83795.100000000006</v>
      </c>
      <c r="C13" s="134">
        <v>148866.20000000001</v>
      </c>
      <c r="D13" s="134">
        <v>177.7</v>
      </c>
      <c r="E13" s="134">
        <v>77297.100000000006</v>
      </c>
      <c r="F13" s="134">
        <v>292437</v>
      </c>
      <c r="G13" s="132">
        <f t="shared" si="0"/>
        <v>378.32855307637669</v>
      </c>
    </row>
    <row r="14" spans="1:7" ht="15.75">
      <c r="A14" s="133" t="s">
        <v>30</v>
      </c>
      <c r="B14" s="135"/>
      <c r="C14" s="134"/>
      <c r="D14" s="134"/>
      <c r="E14" s="135"/>
      <c r="F14" s="134"/>
      <c r="G14" s="132"/>
    </row>
    <row r="15" spans="1:7" ht="15.75">
      <c r="A15" s="133" t="s">
        <v>9</v>
      </c>
      <c r="B15" s="134">
        <v>244799.8</v>
      </c>
      <c r="C15" s="134">
        <v>256863.4</v>
      </c>
      <c r="D15" s="134">
        <v>104.9</v>
      </c>
      <c r="E15" s="134">
        <v>262499.7</v>
      </c>
      <c r="F15" s="134">
        <v>278475.09999999998</v>
      </c>
      <c r="G15" s="132">
        <f t="shared" si="0"/>
        <v>106.08587362195078</v>
      </c>
    </row>
    <row r="16" spans="1:7" ht="15.75">
      <c r="A16" s="133" t="s">
        <v>10</v>
      </c>
      <c r="B16" s="134">
        <v>187940</v>
      </c>
      <c r="C16" s="134">
        <v>227311.4</v>
      </c>
      <c r="D16" s="134">
        <v>120.9</v>
      </c>
      <c r="E16" s="134">
        <v>221690.2</v>
      </c>
      <c r="F16" s="134">
        <v>243346.9</v>
      </c>
      <c r="G16" s="132">
        <f t="shared" si="0"/>
        <v>109.76890273002596</v>
      </c>
    </row>
    <row r="17" spans="1:7" ht="15.75">
      <c r="A17" s="133" t="s">
        <v>11</v>
      </c>
      <c r="B17" s="134">
        <v>56859.8</v>
      </c>
      <c r="C17" s="134">
        <v>29552</v>
      </c>
      <c r="D17" s="137">
        <v>52</v>
      </c>
      <c r="E17" s="134">
        <v>40809.5</v>
      </c>
      <c r="F17" s="134">
        <v>35128.199999999997</v>
      </c>
      <c r="G17" s="132">
        <f t="shared" si="0"/>
        <v>86.078486626888335</v>
      </c>
    </row>
    <row r="18" spans="1:7" ht="20.25" customHeight="1">
      <c r="A18" s="133" t="s">
        <v>12</v>
      </c>
      <c r="B18" s="134">
        <v>51621716</v>
      </c>
      <c r="C18" s="134">
        <v>50998285.600000001</v>
      </c>
      <c r="D18" s="134">
        <v>98.8</v>
      </c>
      <c r="E18" s="134">
        <v>50457268.200000003</v>
      </c>
      <c r="F18" s="134">
        <v>51143504.299999997</v>
      </c>
      <c r="G18" s="132">
        <f t="shared" si="0"/>
        <v>101.36003419225933</v>
      </c>
    </row>
    <row r="19" spans="1:7" ht="15" customHeight="1">
      <c r="A19" s="133" t="s">
        <v>13</v>
      </c>
      <c r="B19" s="135">
        <v>13127292.800000001</v>
      </c>
      <c r="C19" s="134">
        <v>13127292.800000001</v>
      </c>
      <c r="D19" s="137">
        <v>100</v>
      </c>
      <c r="E19" s="135" t="s">
        <v>117</v>
      </c>
      <c r="F19" s="134" t="s">
        <v>117</v>
      </c>
      <c r="G19" s="132" t="s">
        <v>117</v>
      </c>
    </row>
    <row r="20" spans="1:7" ht="30">
      <c r="A20" s="136" t="s">
        <v>31</v>
      </c>
      <c r="B20" s="135">
        <v>2972276.3</v>
      </c>
      <c r="C20" s="134">
        <v>2348845.9</v>
      </c>
      <c r="D20" s="137">
        <v>79</v>
      </c>
      <c r="E20" s="135">
        <v>3370635.6</v>
      </c>
      <c r="F20" s="134">
        <v>4049411.3</v>
      </c>
      <c r="G20" s="132">
        <f t="shared" si="0"/>
        <v>120.13791404802107</v>
      </c>
    </row>
    <row r="21" spans="1:7" ht="15.75">
      <c r="A21" s="133" t="s">
        <v>14</v>
      </c>
      <c r="B21" s="134">
        <v>35522146.899999999</v>
      </c>
      <c r="C21" s="134">
        <v>35522146.899999999</v>
      </c>
      <c r="D21" s="137">
        <v>100</v>
      </c>
      <c r="E21" s="134">
        <v>34865587.700000003</v>
      </c>
      <c r="F21" s="134">
        <v>34873048.299999997</v>
      </c>
      <c r="G21" s="132">
        <f t="shared" si="0"/>
        <v>100.02139817651774</v>
      </c>
    </row>
    <row r="22" spans="1:7" ht="20.25" customHeight="1">
      <c r="A22" s="133" t="s">
        <v>15</v>
      </c>
      <c r="B22" s="134">
        <v>1323869.2</v>
      </c>
      <c r="C22" s="134">
        <v>1434538.6</v>
      </c>
      <c r="D22" s="134">
        <v>108.4</v>
      </c>
      <c r="E22" s="134">
        <v>12221044.9</v>
      </c>
      <c r="F22" s="134">
        <v>12221044.699999999</v>
      </c>
      <c r="G22" s="132">
        <f t="shared" si="0"/>
        <v>99.99999836347871</v>
      </c>
    </row>
    <row r="23" spans="1:7" ht="15.75">
      <c r="A23" s="133" t="s">
        <v>16</v>
      </c>
      <c r="B23" s="134">
        <v>202851.3</v>
      </c>
      <c r="C23" s="134">
        <v>247416.7</v>
      </c>
      <c r="D23" s="137">
        <v>122</v>
      </c>
      <c r="E23" s="134">
        <v>2972262.6</v>
      </c>
      <c r="F23" s="134">
        <v>3556722.3</v>
      </c>
      <c r="G23" s="132">
        <f t="shared" si="0"/>
        <v>119.66379753928875</v>
      </c>
    </row>
    <row r="24" spans="1:7" ht="15" customHeight="1">
      <c r="A24" s="133" t="s">
        <v>17</v>
      </c>
      <c r="B24" s="135" t="s">
        <v>117</v>
      </c>
      <c r="C24" s="134" t="s">
        <v>117</v>
      </c>
      <c r="D24" s="134" t="s">
        <v>117</v>
      </c>
      <c r="E24" s="135" t="s">
        <v>117</v>
      </c>
      <c r="F24" s="134" t="s">
        <v>117</v>
      </c>
      <c r="G24" s="132" t="s">
        <v>117</v>
      </c>
    </row>
    <row r="25" spans="1:7" ht="30">
      <c r="A25" s="136" t="s">
        <v>32</v>
      </c>
      <c r="B25" s="134">
        <v>366878</v>
      </c>
      <c r="C25" s="134">
        <v>407273.2</v>
      </c>
      <c r="D25" s="137">
        <v>111</v>
      </c>
      <c r="E25" s="134">
        <v>396211.7</v>
      </c>
      <c r="F25" s="134">
        <v>479080.2</v>
      </c>
      <c r="G25" s="132">
        <f t="shared" si="0"/>
        <v>120.91520770335656</v>
      </c>
    </row>
    <row r="26" spans="1:7" ht="15.75">
      <c r="A26" s="133" t="s">
        <v>18</v>
      </c>
      <c r="B26" s="134">
        <v>90264.9</v>
      </c>
      <c r="C26" s="134">
        <v>122813</v>
      </c>
      <c r="D26" s="134">
        <v>136.1</v>
      </c>
      <c r="E26" s="134">
        <v>109209.7</v>
      </c>
      <c r="F26" s="134">
        <v>125327.1</v>
      </c>
      <c r="G26" s="132">
        <f t="shared" si="0"/>
        <v>114.75821286936967</v>
      </c>
    </row>
    <row r="27" spans="1:7" ht="30">
      <c r="A27" s="136" t="s">
        <v>33</v>
      </c>
      <c r="B27" s="134">
        <v>448487</v>
      </c>
      <c r="C27" s="134">
        <v>392969.1</v>
      </c>
      <c r="D27" s="134">
        <v>87.6</v>
      </c>
      <c r="E27" s="134">
        <v>1955236.5</v>
      </c>
      <c r="F27" s="134">
        <v>2304643.2000000002</v>
      </c>
      <c r="G27" s="132">
        <f t="shared" si="0"/>
        <v>117.87030366914695</v>
      </c>
    </row>
    <row r="28" spans="1:7" ht="30">
      <c r="A28" s="136" t="s">
        <v>34</v>
      </c>
      <c r="B28" s="134">
        <v>135</v>
      </c>
      <c r="C28" s="134">
        <v>50</v>
      </c>
      <c r="D28" s="137">
        <v>37</v>
      </c>
      <c r="E28" s="134" t="s">
        <v>117</v>
      </c>
      <c r="F28" s="134" t="s">
        <v>117</v>
      </c>
      <c r="G28" s="132" t="s">
        <v>117</v>
      </c>
    </row>
    <row r="29" spans="1:7" ht="15.75">
      <c r="A29" s="133" t="s">
        <v>19</v>
      </c>
      <c r="B29" s="134">
        <v>11160</v>
      </c>
      <c r="C29" s="134">
        <v>13448.7</v>
      </c>
      <c r="D29" s="134">
        <v>120.5</v>
      </c>
      <c r="E29" s="134">
        <v>9765</v>
      </c>
      <c r="F29" s="134">
        <v>12368.3</v>
      </c>
      <c r="G29" s="132">
        <f t="shared" si="0"/>
        <v>126.65949820788529</v>
      </c>
    </row>
    <row r="30" spans="1:7" ht="30">
      <c r="A30" s="136" t="s">
        <v>35</v>
      </c>
      <c r="B30" s="134">
        <v>21660</v>
      </c>
      <c r="C30" s="134">
        <v>74728.100000000006</v>
      </c>
      <c r="D30" s="137">
        <v>345</v>
      </c>
      <c r="E30" s="134">
        <v>47283</v>
      </c>
      <c r="F30" s="134">
        <v>103064.5</v>
      </c>
      <c r="G30" s="132">
        <f t="shared" si="0"/>
        <v>217.97369033267771</v>
      </c>
    </row>
    <row r="31" spans="1:7" ht="15.75">
      <c r="A31" s="133" t="s">
        <v>36</v>
      </c>
      <c r="B31" s="134">
        <v>10700</v>
      </c>
      <c r="C31" s="134">
        <v>11972</v>
      </c>
      <c r="D31" s="134">
        <v>111.9</v>
      </c>
      <c r="E31" s="134">
        <v>6905</v>
      </c>
      <c r="F31" s="134">
        <v>4924</v>
      </c>
      <c r="G31" s="132">
        <f t="shared" si="0"/>
        <v>71.31064446053584</v>
      </c>
    </row>
    <row r="32" spans="1:7" ht="15.75">
      <c r="A32" s="133" t="s">
        <v>326</v>
      </c>
      <c r="B32" s="135" t="s">
        <v>117</v>
      </c>
      <c r="C32" s="134" t="s">
        <v>117</v>
      </c>
      <c r="D32" s="134" t="s">
        <v>117</v>
      </c>
      <c r="E32" s="135" t="s">
        <v>117</v>
      </c>
      <c r="F32" s="134" t="s">
        <v>117</v>
      </c>
      <c r="G32" s="132" t="s">
        <v>117</v>
      </c>
    </row>
    <row r="33" spans="1:9" ht="15.75">
      <c r="A33" s="133" t="s">
        <v>20</v>
      </c>
      <c r="B33" s="134">
        <v>171733</v>
      </c>
      <c r="C33" s="134">
        <v>163867.79999999999</v>
      </c>
      <c r="D33" s="134">
        <v>95.4</v>
      </c>
      <c r="E33" s="134">
        <v>228570.4</v>
      </c>
      <c r="F33" s="134">
        <v>262325</v>
      </c>
      <c r="G33" s="132">
        <f t="shared" si="0"/>
        <v>114.76770395466779</v>
      </c>
    </row>
    <row r="34" spans="1:9" ht="19.5" customHeight="1">
      <c r="A34" s="133" t="s">
        <v>21</v>
      </c>
      <c r="B34" s="134">
        <v>264637.40000000002</v>
      </c>
      <c r="C34" s="134">
        <v>289673.40000000002</v>
      </c>
      <c r="D34" s="134">
        <v>109.5</v>
      </c>
      <c r="E34" s="134">
        <v>475800.7</v>
      </c>
      <c r="F34" s="134">
        <v>499996.4</v>
      </c>
      <c r="G34" s="132">
        <f t="shared" si="0"/>
        <v>105.0852594374073</v>
      </c>
    </row>
    <row r="35" spans="1:9" ht="15.75">
      <c r="A35" s="133" t="s">
        <v>22</v>
      </c>
      <c r="B35" s="134">
        <v>257560.4</v>
      </c>
      <c r="C35" s="134">
        <v>275221.2</v>
      </c>
      <c r="D35" s="134">
        <v>106.9</v>
      </c>
      <c r="E35" s="134">
        <v>270468.40000000002</v>
      </c>
      <c r="F35" s="134">
        <v>337703</v>
      </c>
      <c r="G35" s="132">
        <f t="shared" si="0"/>
        <v>124.85857867314627</v>
      </c>
    </row>
    <row r="36" spans="1:9" ht="15.75">
      <c r="A36" s="133" t="s">
        <v>8</v>
      </c>
      <c r="B36" s="134">
        <v>7077</v>
      </c>
      <c r="C36" s="134">
        <v>14452.2</v>
      </c>
      <c r="D36" s="134">
        <v>204.2</v>
      </c>
      <c r="E36" s="134">
        <v>205332.3</v>
      </c>
      <c r="F36" s="134">
        <v>162293.4</v>
      </c>
      <c r="G36" s="132">
        <f t="shared" si="0"/>
        <v>79.039391269663867</v>
      </c>
    </row>
    <row r="37" spans="1:9" ht="19.5" customHeight="1">
      <c r="A37" s="133" t="s">
        <v>23</v>
      </c>
      <c r="B37" s="134">
        <v>16339.7</v>
      </c>
      <c r="C37" s="134">
        <v>6008</v>
      </c>
      <c r="D37" s="134">
        <v>36.799999999999997</v>
      </c>
      <c r="E37" s="134">
        <v>8900</v>
      </c>
      <c r="F37" s="134">
        <v>33735.4</v>
      </c>
      <c r="G37" s="132">
        <f t="shared" si="0"/>
        <v>379.04943820224719</v>
      </c>
    </row>
    <row r="38" spans="1:9" ht="15.75">
      <c r="A38" s="133" t="s">
        <v>325</v>
      </c>
      <c r="B38" s="134"/>
      <c r="C38" s="134"/>
      <c r="D38" s="134"/>
      <c r="E38" s="134"/>
      <c r="F38" s="134"/>
      <c r="G38" s="132"/>
    </row>
    <row r="39" spans="1:9" ht="15.75">
      <c r="A39" s="133" t="s">
        <v>24</v>
      </c>
      <c r="B39" s="134">
        <v>27251655.100000001</v>
      </c>
      <c r="C39" s="134">
        <v>26848354.699999999</v>
      </c>
      <c r="D39" s="134">
        <v>98.5</v>
      </c>
      <c r="E39" s="134">
        <v>27319952.800000001</v>
      </c>
      <c r="F39" s="134">
        <v>26885543.800000001</v>
      </c>
      <c r="G39" s="132">
        <f t="shared" si="0"/>
        <v>98.409920386099643</v>
      </c>
      <c r="I39" s="12"/>
    </row>
    <row r="40" spans="1:9" ht="15.75">
      <c r="A40" s="133" t="s">
        <v>25</v>
      </c>
      <c r="B40" s="134">
        <v>3043416.7</v>
      </c>
      <c r="C40" s="134">
        <v>2975662.6</v>
      </c>
      <c r="D40" s="134">
        <v>97.8</v>
      </c>
      <c r="E40" s="134">
        <v>3005737.9</v>
      </c>
      <c r="F40" s="134">
        <v>2937010.3</v>
      </c>
      <c r="G40" s="132">
        <f t="shared" si="0"/>
        <v>97.713453325388073</v>
      </c>
      <c r="I40" s="12"/>
    </row>
    <row r="41" spans="1:9" ht="15.75">
      <c r="A41" s="133" t="s">
        <v>113</v>
      </c>
      <c r="B41" s="134">
        <v>11728249.1</v>
      </c>
      <c r="C41" s="134">
        <v>10346049.5</v>
      </c>
      <c r="D41" s="134">
        <v>88.2</v>
      </c>
      <c r="E41" s="134">
        <v>12274251.5</v>
      </c>
      <c r="F41" s="134">
        <v>9699477.8000000007</v>
      </c>
      <c r="G41" s="132">
        <f t="shared" si="0"/>
        <v>79.022967714161638</v>
      </c>
    </row>
    <row r="42" spans="1:9" ht="15.75">
      <c r="A42" s="133" t="s">
        <v>114</v>
      </c>
      <c r="B42" s="134">
        <v>11947890</v>
      </c>
      <c r="C42" s="134">
        <v>10993875.6</v>
      </c>
      <c r="D42" s="137">
        <v>92</v>
      </c>
      <c r="E42" s="134">
        <v>12707260</v>
      </c>
      <c r="F42" s="134">
        <v>11774117.199999999</v>
      </c>
      <c r="G42" s="132">
        <f t="shared" si="0"/>
        <v>92.656616768681829</v>
      </c>
    </row>
    <row r="43" spans="1:9" ht="15.75">
      <c r="A43" s="133" t="s">
        <v>115</v>
      </c>
      <c r="B43" s="134">
        <v>6107983.7000000002</v>
      </c>
      <c r="C43" s="134">
        <v>3428299</v>
      </c>
      <c r="D43" s="134">
        <v>56.1</v>
      </c>
      <c r="E43" s="134">
        <v>3301106.5</v>
      </c>
      <c r="F43" s="134">
        <v>1703013.4</v>
      </c>
      <c r="G43" s="132">
        <f t="shared" si="0"/>
        <v>51.589168662083452</v>
      </c>
    </row>
    <row r="44" spans="1:9" ht="15.75">
      <c r="A44" s="264" t="s">
        <v>26</v>
      </c>
      <c r="B44" s="265">
        <v>60079194.600000001</v>
      </c>
      <c r="C44" s="265">
        <v>54592241.399999999</v>
      </c>
      <c r="D44" s="265">
        <v>90.9</v>
      </c>
      <c r="E44" s="265">
        <v>58608308.700000003</v>
      </c>
      <c r="F44" s="265">
        <v>52999162.5</v>
      </c>
      <c r="G44" s="266">
        <f t="shared" si="0"/>
        <v>90.429435135704566</v>
      </c>
    </row>
  </sheetData>
  <mergeCells count="4">
    <mergeCell ref="A1:G1"/>
    <mergeCell ref="A2:A3"/>
    <mergeCell ref="B2:D2"/>
    <mergeCell ref="E2:G2"/>
  </mergeCells>
  <pageMargins left="0.75" right="0.25" top="0.75" bottom="0.75" header="0.3" footer="0.3"/>
  <pageSetup paperSize="9" scale="57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1"/>
  <sheetViews>
    <sheetView topLeftCell="A10" workbookViewId="0">
      <selection activeCell="M31" sqref="M31"/>
    </sheetView>
  </sheetViews>
  <sheetFormatPr defaultRowHeight="12.75"/>
  <cols>
    <col min="1" max="1" width="14.28515625" style="122" customWidth="1"/>
    <col min="2" max="9" width="9.28515625" style="122" customWidth="1"/>
    <col min="10" max="10" width="8.5703125" style="122" customWidth="1"/>
    <col min="11" max="12" width="9.140625" style="122" customWidth="1"/>
    <col min="13" max="13" width="12" style="122" customWidth="1"/>
    <col min="14" max="14" width="9.140625" style="122" customWidth="1"/>
    <col min="15" max="168" width="9.140625" style="122"/>
    <col min="169" max="169" width="16.7109375" style="122" customWidth="1"/>
    <col min="170" max="175" width="9.7109375" style="122" customWidth="1"/>
    <col min="176" max="424" width="9.140625" style="122"/>
    <col min="425" max="425" width="16.7109375" style="122" customWidth="1"/>
    <col min="426" max="431" width="9.7109375" style="122" customWidth="1"/>
    <col min="432" max="680" width="9.140625" style="122"/>
    <col min="681" max="681" width="16.7109375" style="122" customWidth="1"/>
    <col min="682" max="687" width="9.7109375" style="122" customWidth="1"/>
    <col min="688" max="936" width="9.140625" style="122"/>
    <col min="937" max="937" width="16.7109375" style="122" customWidth="1"/>
    <col min="938" max="943" width="9.7109375" style="122" customWidth="1"/>
    <col min="944" max="1192" width="9.140625" style="122"/>
    <col min="1193" max="1193" width="16.7109375" style="122" customWidth="1"/>
    <col min="1194" max="1199" width="9.7109375" style="122" customWidth="1"/>
    <col min="1200" max="1448" width="9.140625" style="122"/>
    <col min="1449" max="1449" width="16.7109375" style="122" customWidth="1"/>
    <col min="1450" max="1455" width="9.7109375" style="122" customWidth="1"/>
    <col min="1456" max="1704" width="9.140625" style="122"/>
    <col min="1705" max="1705" width="16.7109375" style="122" customWidth="1"/>
    <col min="1706" max="1711" width="9.7109375" style="122" customWidth="1"/>
    <col min="1712" max="1960" width="9.140625" style="122"/>
    <col min="1961" max="1961" width="16.7109375" style="122" customWidth="1"/>
    <col min="1962" max="1967" width="9.7109375" style="122" customWidth="1"/>
    <col min="1968" max="2216" width="9.140625" style="122"/>
    <col min="2217" max="2217" width="16.7109375" style="122" customWidth="1"/>
    <col min="2218" max="2223" width="9.7109375" style="122" customWidth="1"/>
    <col min="2224" max="2472" width="9.140625" style="122"/>
    <col min="2473" max="2473" width="16.7109375" style="122" customWidth="1"/>
    <col min="2474" max="2479" width="9.7109375" style="122" customWidth="1"/>
    <col min="2480" max="2728" width="9.140625" style="122"/>
    <col min="2729" max="2729" width="16.7109375" style="122" customWidth="1"/>
    <col min="2730" max="2735" width="9.7109375" style="122" customWidth="1"/>
    <col min="2736" max="2984" width="9.140625" style="122"/>
    <col min="2985" max="2985" width="16.7109375" style="122" customWidth="1"/>
    <col min="2986" max="2991" width="9.7109375" style="122" customWidth="1"/>
    <col min="2992" max="3240" width="9.140625" style="122"/>
    <col min="3241" max="3241" width="16.7109375" style="122" customWidth="1"/>
    <col min="3242" max="3247" width="9.7109375" style="122" customWidth="1"/>
    <col min="3248" max="3496" width="9.140625" style="122"/>
    <col min="3497" max="3497" width="16.7109375" style="122" customWidth="1"/>
    <col min="3498" max="3503" width="9.7109375" style="122" customWidth="1"/>
    <col min="3504" max="3752" width="9.140625" style="122"/>
    <col min="3753" max="3753" width="16.7109375" style="122" customWidth="1"/>
    <col min="3754" max="3759" width="9.7109375" style="122" customWidth="1"/>
    <col min="3760" max="4008" width="9.140625" style="122"/>
    <col min="4009" max="4009" width="16.7109375" style="122" customWidth="1"/>
    <col min="4010" max="4015" width="9.7109375" style="122" customWidth="1"/>
    <col min="4016" max="4264" width="9.140625" style="122"/>
    <col min="4265" max="4265" width="16.7109375" style="122" customWidth="1"/>
    <col min="4266" max="4271" width="9.7109375" style="122" customWidth="1"/>
    <col min="4272" max="4520" width="9.140625" style="122"/>
    <col min="4521" max="4521" width="16.7109375" style="122" customWidth="1"/>
    <col min="4522" max="4527" width="9.7109375" style="122" customWidth="1"/>
    <col min="4528" max="4776" width="9.140625" style="122"/>
    <col min="4777" max="4777" width="16.7109375" style="122" customWidth="1"/>
    <col min="4778" max="4783" width="9.7109375" style="122" customWidth="1"/>
    <col min="4784" max="5032" width="9.140625" style="122"/>
    <col min="5033" max="5033" width="16.7109375" style="122" customWidth="1"/>
    <col min="5034" max="5039" width="9.7109375" style="122" customWidth="1"/>
    <col min="5040" max="5288" width="9.140625" style="122"/>
    <col min="5289" max="5289" width="16.7109375" style="122" customWidth="1"/>
    <col min="5290" max="5295" width="9.7109375" style="122" customWidth="1"/>
    <col min="5296" max="5544" width="9.140625" style="122"/>
    <col min="5545" max="5545" width="16.7109375" style="122" customWidth="1"/>
    <col min="5546" max="5551" width="9.7109375" style="122" customWidth="1"/>
    <col min="5552" max="5800" width="9.140625" style="122"/>
    <col min="5801" max="5801" width="16.7109375" style="122" customWidth="1"/>
    <col min="5802" max="5807" width="9.7109375" style="122" customWidth="1"/>
    <col min="5808" max="6056" width="9.140625" style="122"/>
    <col min="6057" max="6057" width="16.7109375" style="122" customWidth="1"/>
    <col min="6058" max="6063" width="9.7109375" style="122" customWidth="1"/>
    <col min="6064" max="6312" width="9.140625" style="122"/>
    <col min="6313" max="6313" width="16.7109375" style="122" customWidth="1"/>
    <col min="6314" max="6319" width="9.7109375" style="122" customWidth="1"/>
    <col min="6320" max="6568" width="9.140625" style="122"/>
    <col min="6569" max="6569" width="16.7109375" style="122" customWidth="1"/>
    <col min="6570" max="6575" width="9.7109375" style="122" customWidth="1"/>
    <col min="6576" max="6824" width="9.140625" style="122"/>
    <col min="6825" max="6825" width="16.7109375" style="122" customWidth="1"/>
    <col min="6826" max="6831" width="9.7109375" style="122" customWidth="1"/>
    <col min="6832" max="7080" width="9.140625" style="122"/>
    <col min="7081" max="7081" width="16.7109375" style="122" customWidth="1"/>
    <col min="7082" max="7087" width="9.7109375" style="122" customWidth="1"/>
    <col min="7088" max="7336" width="9.140625" style="122"/>
    <col min="7337" max="7337" width="16.7109375" style="122" customWidth="1"/>
    <col min="7338" max="7343" width="9.7109375" style="122" customWidth="1"/>
    <col min="7344" max="7592" width="9.140625" style="122"/>
    <col min="7593" max="7593" width="16.7109375" style="122" customWidth="1"/>
    <col min="7594" max="7599" width="9.7109375" style="122" customWidth="1"/>
    <col min="7600" max="7848" width="9.140625" style="122"/>
    <col min="7849" max="7849" width="16.7109375" style="122" customWidth="1"/>
    <col min="7850" max="7855" width="9.7109375" style="122" customWidth="1"/>
    <col min="7856" max="8104" width="9.140625" style="122"/>
    <col min="8105" max="8105" width="16.7109375" style="122" customWidth="1"/>
    <col min="8106" max="8111" width="9.7109375" style="122" customWidth="1"/>
    <col min="8112" max="8360" width="9.140625" style="122"/>
    <col min="8361" max="8361" width="16.7109375" style="122" customWidth="1"/>
    <col min="8362" max="8367" width="9.7109375" style="122" customWidth="1"/>
    <col min="8368" max="8616" width="9.140625" style="122"/>
    <col min="8617" max="8617" width="16.7109375" style="122" customWidth="1"/>
    <col min="8618" max="8623" width="9.7109375" style="122" customWidth="1"/>
    <col min="8624" max="8872" width="9.140625" style="122"/>
    <col min="8873" max="8873" width="16.7109375" style="122" customWidth="1"/>
    <col min="8874" max="8879" width="9.7109375" style="122" customWidth="1"/>
    <col min="8880" max="9128" width="9.140625" style="122"/>
    <col min="9129" max="9129" width="16.7109375" style="122" customWidth="1"/>
    <col min="9130" max="9135" width="9.7109375" style="122" customWidth="1"/>
    <col min="9136" max="9384" width="9.140625" style="122"/>
    <col min="9385" max="9385" width="16.7109375" style="122" customWidth="1"/>
    <col min="9386" max="9391" width="9.7109375" style="122" customWidth="1"/>
    <col min="9392" max="9640" width="9.140625" style="122"/>
    <col min="9641" max="9641" width="16.7109375" style="122" customWidth="1"/>
    <col min="9642" max="9647" width="9.7109375" style="122" customWidth="1"/>
    <col min="9648" max="9896" width="9.140625" style="122"/>
    <col min="9897" max="9897" width="16.7109375" style="122" customWidth="1"/>
    <col min="9898" max="9903" width="9.7109375" style="122" customWidth="1"/>
    <col min="9904" max="10152" width="9.140625" style="122"/>
    <col min="10153" max="10153" width="16.7109375" style="122" customWidth="1"/>
    <col min="10154" max="10159" width="9.7109375" style="122" customWidth="1"/>
    <col min="10160" max="10408" width="9.140625" style="122"/>
    <col min="10409" max="10409" width="16.7109375" style="122" customWidth="1"/>
    <col min="10410" max="10415" width="9.7109375" style="122" customWidth="1"/>
    <col min="10416" max="10664" width="9.140625" style="122"/>
    <col min="10665" max="10665" width="16.7109375" style="122" customWidth="1"/>
    <col min="10666" max="10671" width="9.7109375" style="122" customWidth="1"/>
    <col min="10672" max="10920" width="9.140625" style="122"/>
    <col min="10921" max="10921" width="16.7109375" style="122" customWidth="1"/>
    <col min="10922" max="10927" width="9.7109375" style="122" customWidth="1"/>
    <col min="10928" max="11176" width="9.140625" style="122"/>
    <col min="11177" max="11177" width="16.7109375" style="122" customWidth="1"/>
    <col min="11178" max="11183" width="9.7109375" style="122" customWidth="1"/>
    <col min="11184" max="11432" width="9.140625" style="122"/>
    <col min="11433" max="11433" width="16.7109375" style="122" customWidth="1"/>
    <col min="11434" max="11439" width="9.7109375" style="122" customWidth="1"/>
    <col min="11440" max="11688" width="9.140625" style="122"/>
    <col min="11689" max="11689" width="16.7109375" style="122" customWidth="1"/>
    <col min="11690" max="11695" width="9.7109375" style="122" customWidth="1"/>
    <col min="11696" max="11944" width="9.140625" style="122"/>
    <col min="11945" max="11945" width="16.7109375" style="122" customWidth="1"/>
    <col min="11946" max="11951" width="9.7109375" style="122" customWidth="1"/>
    <col min="11952" max="12200" width="9.140625" style="122"/>
    <col min="12201" max="12201" width="16.7109375" style="122" customWidth="1"/>
    <col min="12202" max="12207" width="9.7109375" style="122" customWidth="1"/>
    <col min="12208" max="12456" width="9.140625" style="122"/>
    <col min="12457" max="12457" width="16.7109375" style="122" customWidth="1"/>
    <col min="12458" max="12463" width="9.7109375" style="122" customWidth="1"/>
    <col min="12464" max="12712" width="9.140625" style="122"/>
    <col min="12713" max="12713" width="16.7109375" style="122" customWidth="1"/>
    <col min="12714" max="12719" width="9.7109375" style="122" customWidth="1"/>
    <col min="12720" max="12968" width="9.140625" style="122"/>
    <col min="12969" max="12969" width="16.7109375" style="122" customWidth="1"/>
    <col min="12970" max="12975" width="9.7109375" style="122" customWidth="1"/>
    <col min="12976" max="13224" width="9.140625" style="122"/>
    <col min="13225" max="13225" width="16.7109375" style="122" customWidth="1"/>
    <col min="13226" max="13231" width="9.7109375" style="122" customWidth="1"/>
    <col min="13232" max="13480" width="9.140625" style="122"/>
    <col min="13481" max="13481" width="16.7109375" style="122" customWidth="1"/>
    <col min="13482" max="13487" width="9.7109375" style="122" customWidth="1"/>
    <col min="13488" max="13736" width="9.140625" style="122"/>
    <col min="13737" max="13737" width="16.7109375" style="122" customWidth="1"/>
    <col min="13738" max="13743" width="9.7109375" style="122" customWidth="1"/>
    <col min="13744" max="13992" width="9.140625" style="122"/>
    <col min="13993" max="13993" width="16.7109375" style="122" customWidth="1"/>
    <col min="13994" max="13999" width="9.7109375" style="122" customWidth="1"/>
    <col min="14000" max="14248" width="9.140625" style="122"/>
    <col min="14249" max="14249" width="16.7109375" style="122" customWidth="1"/>
    <col min="14250" max="14255" width="9.7109375" style="122" customWidth="1"/>
    <col min="14256" max="14504" width="9.140625" style="122"/>
    <col min="14505" max="14505" width="16.7109375" style="122" customWidth="1"/>
    <col min="14506" max="14511" width="9.7109375" style="122" customWidth="1"/>
    <col min="14512" max="14760" width="9.140625" style="122"/>
    <col min="14761" max="14761" width="16.7109375" style="122" customWidth="1"/>
    <col min="14762" max="14767" width="9.7109375" style="122" customWidth="1"/>
    <col min="14768" max="15016" width="9.140625" style="122"/>
    <col min="15017" max="15017" width="16.7109375" style="122" customWidth="1"/>
    <col min="15018" max="15023" width="9.7109375" style="122" customWidth="1"/>
    <col min="15024" max="15272" width="9.140625" style="122"/>
    <col min="15273" max="15273" width="16.7109375" style="122" customWidth="1"/>
    <col min="15274" max="15279" width="9.7109375" style="122" customWidth="1"/>
    <col min="15280" max="15528" width="9.140625" style="122"/>
    <col min="15529" max="15529" width="16.7109375" style="122" customWidth="1"/>
    <col min="15530" max="15535" width="9.7109375" style="122" customWidth="1"/>
    <col min="15536" max="15784" width="9.140625" style="122"/>
    <col min="15785" max="15785" width="16.7109375" style="122" customWidth="1"/>
    <col min="15786" max="15791" width="9.7109375" style="122" customWidth="1"/>
    <col min="15792" max="16040" width="9.140625" style="122"/>
    <col min="16041" max="16041" width="16.7109375" style="122" customWidth="1"/>
    <col min="16042" max="16047" width="9.7109375" style="122" customWidth="1"/>
    <col min="16048" max="16384" width="9.140625" style="122"/>
  </cols>
  <sheetData>
    <row r="3" spans="1:10">
      <c r="A3" s="385" t="s">
        <v>290</v>
      </c>
      <c r="B3" s="385"/>
      <c r="C3" s="385"/>
      <c r="D3" s="385"/>
      <c r="E3" s="385"/>
      <c r="F3" s="385"/>
      <c r="G3" s="385"/>
      <c r="H3" s="385"/>
      <c r="I3" s="385"/>
    </row>
    <row r="4" spans="1:10" ht="14.25" customHeight="1">
      <c r="A4" s="123"/>
      <c r="B4" s="123"/>
      <c r="C4" s="123"/>
    </row>
    <row r="5" spans="1:10" ht="15" customHeight="1">
      <c r="A5" s="386" t="s">
        <v>266</v>
      </c>
      <c r="B5" s="388" t="s">
        <v>291</v>
      </c>
      <c r="C5" s="389"/>
      <c r="D5" s="389"/>
      <c r="E5" s="390"/>
      <c r="F5" s="391" t="s">
        <v>292</v>
      </c>
      <c r="G5" s="392"/>
      <c r="H5" s="392"/>
      <c r="I5" s="392"/>
    </row>
    <row r="6" spans="1:10" ht="27" customHeight="1">
      <c r="A6" s="387"/>
      <c r="B6" s="388" t="s">
        <v>293</v>
      </c>
      <c r="C6" s="390"/>
      <c r="D6" s="391" t="s">
        <v>294</v>
      </c>
      <c r="E6" s="393"/>
      <c r="F6" s="388" t="s">
        <v>295</v>
      </c>
      <c r="G6" s="390"/>
      <c r="H6" s="388" t="s">
        <v>296</v>
      </c>
      <c r="I6" s="389"/>
    </row>
    <row r="7" spans="1:10">
      <c r="A7" s="387"/>
      <c r="B7" s="182">
        <v>2016</v>
      </c>
      <c r="C7" s="182">
        <v>2017</v>
      </c>
      <c r="D7" s="182">
        <v>2016</v>
      </c>
      <c r="E7" s="182">
        <v>2017</v>
      </c>
      <c r="F7" s="183">
        <v>2016</v>
      </c>
      <c r="G7" s="182">
        <v>2017</v>
      </c>
      <c r="H7" s="184">
        <v>2016</v>
      </c>
      <c r="I7" s="184">
        <v>2017</v>
      </c>
      <c r="J7" s="123"/>
    </row>
    <row r="8" spans="1:10">
      <c r="A8" s="124" t="s">
        <v>123</v>
      </c>
      <c r="B8" s="125">
        <f>SUM(B9:B13)</f>
        <v>50381.7</v>
      </c>
      <c r="C8" s="125">
        <f>SUM(C9:C13)</f>
        <v>47011.8</v>
      </c>
      <c r="D8" s="185">
        <f t="shared" ref="D8:I8" si="0">SUM(D9:D13)</f>
        <v>379899</v>
      </c>
      <c r="E8" s="185">
        <f t="shared" si="0"/>
        <v>396069.10000000003</v>
      </c>
      <c r="F8" s="185">
        <f t="shared" si="0"/>
        <v>35044.700000000004</v>
      </c>
      <c r="G8" s="185">
        <f t="shared" si="0"/>
        <v>40073.200000000004</v>
      </c>
      <c r="H8" s="185">
        <f t="shared" si="0"/>
        <v>381863.8</v>
      </c>
      <c r="I8" s="185">
        <f t="shared" si="0"/>
        <v>375679.3</v>
      </c>
    </row>
    <row r="9" spans="1:10" ht="15.75" customHeight="1">
      <c r="A9" s="126" t="s">
        <v>297</v>
      </c>
      <c r="B9" s="186">
        <v>22950</v>
      </c>
      <c r="C9" s="186">
        <v>24838</v>
      </c>
      <c r="D9" s="119">
        <v>295337.5</v>
      </c>
      <c r="E9" s="119">
        <v>296305.09999999998</v>
      </c>
      <c r="F9" s="119">
        <v>21727.7</v>
      </c>
      <c r="G9" s="119">
        <v>22942.7</v>
      </c>
      <c r="H9" s="119">
        <v>298233.8</v>
      </c>
      <c r="I9" s="119">
        <v>286856</v>
      </c>
    </row>
    <row r="10" spans="1:10" ht="15.75" customHeight="1">
      <c r="A10" s="126" t="s">
        <v>298</v>
      </c>
      <c r="B10" s="186">
        <v>783</v>
      </c>
      <c r="C10" s="186">
        <v>1534.3</v>
      </c>
      <c r="D10" s="119">
        <v>17805.2</v>
      </c>
      <c r="E10" s="119">
        <v>18927.8</v>
      </c>
      <c r="F10" s="119">
        <v>5846.7</v>
      </c>
      <c r="G10" s="119">
        <v>4713.6000000000004</v>
      </c>
      <c r="H10" s="119">
        <v>17917.7</v>
      </c>
      <c r="I10" s="119">
        <v>17869</v>
      </c>
    </row>
    <row r="11" spans="1:10" ht="15.75" customHeight="1">
      <c r="A11" s="126" t="s">
        <v>299</v>
      </c>
      <c r="B11" s="186">
        <v>24670</v>
      </c>
      <c r="C11" s="186">
        <v>19420</v>
      </c>
      <c r="D11" s="119">
        <v>28422.799999999999</v>
      </c>
      <c r="E11" s="119">
        <v>37819.4</v>
      </c>
      <c r="F11" s="119">
        <v>1022.4</v>
      </c>
      <c r="G11" s="119">
        <v>1606.4</v>
      </c>
      <c r="H11" s="119">
        <v>28549.599999999999</v>
      </c>
      <c r="I11" s="119">
        <v>37919.300000000003</v>
      </c>
    </row>
    <row r="12" spans="1:10" ht="15.75" customHeight="1">
      <c r="A12" s="126" t="s">
        <v>300</v>
      </c>
      <c r="B12" s="186">
        <v>687</v>
      </c>
      <c r="C12" s="186">
        <v>485</v>
      </c>
      <c r="D12" s="119">
        <v>8947.2000000000007</v>
      </c>
      <c r="E12" s="119">
        <v>6875.9</v>
      </c>
      <c r="F12" s="119">
        <v>40</v>
      </c>
      <c r="G12" s="119"/>
      <c r="H12" s="119">
        <v>7892.8</v>
      </c>
      <c r="I12" s="119">
        <v>6959.4</v>
      </c>
    </row>
    <row r="13" spans="1:10" ht="15.75" customHeight="1">
      <c r="A13" s="247" t="s">
        <v>301</v>
      </c>
      <c r="B13" s="248">
        <v>1291.7</v>
      </c>
      <c r="C13" s="248">
        <v>734.5</v>
      </c>
      <c r="D13" s="244">
        <v>29386.3</v>
      </c>
      <c r="E13" s="244">
        <v>36140.9</v>
      </c>
      <c r="F13" s="244">
        <v>6407.9</v>
      </c>
      <c r="G13" s="244">
        <v>10810.5</v>
      </c>
      <c r="H13" s="244">
        <v>29269.9</v>
      </c>
      <c r="I13" s="244">
        <v>26075.599999999999</v>
      </c>
    </row>
    <row r="16" spans="1:10">
      <c r="A16" s="385" t="s">
        <v>302</v>
      </c>
      <c r="B16" s="385"/>
      <c r="C16" s="385"/>
      <c r="D16" s="385"/>
      <c r="E16" s="385"/>
      <c r="F16" s="385"/>
      <c r="G16" s="385"/>
      <c r="H16" s="385"/>
      <c r="I16" s="385"/>
    </row>
    <row r="17" spans="1:13" ht="14.25" customHeight="1">
      <c r="A17" s="123"/>
      <c r="B17" s="123"/>
      <c r="C17" s="123"/>
    </row>
    <row r="18" spans="1:13" ht="24" customHeight="1">
      <c r="A18" s="394" t="s">
        <v>266</v>
      </c>
      <c r="B18" s="395"/>
      <c r="C18" s="395"/>
      <c r="D18" s="398" t="s">
        <v>303</v>
      </c>
      <c r="E18" s="398"/>
      <c r="F18" s="398" t="s">
        <v>304</v>
      </c>
      <c r="G18" s="398"/>
      <c r="H18" s="392" t="s">
        <v>305</v>
      </c>
      <c r="I18" s="392"/>
    </row>
    <row r="19" spans="1:13" ht="15" customHeight="1">
      <c r="A19" s="396"/>
      <c r="B19" s="397"/>
      <c r="C19" s="397"/>
      <c r="D19" s="187">
        <v>2016</v>
      </c>
      <c r="E19" s="187">
        <v>2017</v>
      </c>
      <c r="F19" s="187">
        <v>2016</v>
      </c>
      <c r="G19" s="187">
        <v>2017</v>
      </c>
      <c r="H19" s="183">
        <v>2016</v>
      </c>
      <c r="I19" s="183">
        <v>2017</v>
      </c>
      <c r="J19" s="123"/>
    </row>
    <row r="20" spans="1:13" ht="15" customHeight="1">
      <c r="A20" s="399" t="s">
        <v>123</v>
      </c>
      <c r="B20" s="399"/>
      <c r="C20" s="399"/>
      <c r="D20" s="188">
        <f t="shared" ref="D20:I20" si="1">SUM(D21:D25)</f>
        <v>145509.5</v>
      </c>
      <c r="E20" s="188">
        <f t="shared" si="1"/>
        <v>176786.49999999997</v>
      </c>
      <c r="F20" s="188">
        <f t="shared" si="1"/>
        <v>4118.7</v>
      </c>
      <c r="G20" s="188">
        <f t="shared" si="1"/>
        <v>4733</v>
      </c>
      <c r="H20" s="188">
        <f t="shared" si="1"/>
        <v>4867.0999999999995</v>
      </c>
      <c r="I20" s="188">
        <f t="shared" si="1"/>
        <v>4698.5</v>
      </c>
      <c r="M20" s="119"/>
    </row>
    <row r="21" spans="1:13" ht="15.75" customHeight="1">
      <c r="A21" s="400" t="s">
        <v>297</v>
      </c>
      <c r="B21" s="400"/>
      <c r="C21" s="400"/>
      <c r="D21" s="120">
        <v>85407.1</v>
      </c>
      <c r="E21" s="120">
        <v>103052.5</v>
      </c>
      <c r="F21" s="119">
        <v>3006.6</v>
      </c>
      <c r="G21" s="119">
        <v>3362.4</v>
      </c>
      <c r="H21" s="119">
        <v>2264.4</v>
      </c>
      <c r="I21" s="119">
        <v>2343.3000000000002</v>
      </c>
      <c r="J21" s="119"/>
      <c r="K21" s="119"/>
    </row>
    <row r="22" spans="1:13" ht="15.75" customHeight="1">
      <c r="A22" s="400" t="s">
        <v>298</v>
      </c>
      <c r="B22" s="400"/>
      <c r="C22" s="400"/>
      <c r="D22" s="119">
        <v>14557.1</v>
      </c>
      <c r="E22" s="119">
        <v>15713.6</v>
      </c>
      <c r="F22" s="119">
        <v>267.3</v>
      </c>
      <c r="G22" s="119">
        <v>240.5</v>
      </c>
      <c r="H22" s="119">
        <v>1084.5999999999999</v>
      </c>
      <c r="I22" s="119">
        <v>811.6</v>
      </c>
      <c r="J22" s="119"/>
    </row>
    <row r="23" spans="1:13" ht="15.75" customHeight="1">
      <c r="A23" s="400" t="s">
        <v>299</v>
      </c>
      <c r="B23" s="400"/>
      <c r="C23" s="400"/>
      <c r="D23" s="119">
        <v>36860.9</v>
      </c>
      <c r="E23" s="119">
        <v>49076.7</v>
      </c>
      <c r="F23" s="119">
        <v>246.8</v>
      </c>
      <c r="G23" s="119">
        <v>103.3</v>
      </c>
      <c r="H23" s="119">
        <v>377.7</v>
      </c>
      <c r="I23" s="119">
        <v>516.79999999999995</v>
      </c>
    </row>
    <row r="24" spans="1:13" ht="15.75" customHeight="1">
      <c r="A24" s="400" t="s">
        <v>300</v>
      </c>
      <c r="B24" s="400"/>
      <c r="C24" s="400"/>
      <c r="D24" s="119">
        <v>2289.5</v>
      </c>
      <c r="E24" s="119">
        <v>1545.3</v>
      </c>
      <c r="F24" s="119">
        <v>287.60000000000002</v>
      </c>
      <c r="G24" s="119">
        <v>205.6</v>
      </c>
      <c r="H24" s="119">
        <v>142.6</v>
      </c>
      <c r="I24" s="119">
        <v>205.6</v>
      </c>
    </row>
    <row r="25" spans="1:13" ht="15.75" customHeight="1">
      <c r="A25" s="397" t="s">
        <v>301</v>
      </c>
      <c r="B25" s="397"/>
      <c r="C25" s="397"/>
      <c r="D25" s="244">
        <v>6394.9</v>
      </c>
      <c r="E25" s="244">
        <v>7398.4</v>
      </c>
      <c r="F25" s="244">
        <v>310.39999999999998</v>
      </c>
      <c r="G25" s="244">
        <v>821.2</v>
      </c>
      <c r="H25" s="244">
        <v>997.8</v>
      </c>
      <c r="I25" s="244">
        <v>821.2</v>
      </c>
    </row>
    <row r="28" spans="1:13">
      <c r="A28" s="385" t="s">
        <v>306</v>
      </c>
      <c r="B28" s="385"/>
      <c r="C28" s="385"/>
      <c r="D28" s="385"/>
      <c r="E28" s="385"/>
      <c r="F28" s="385"/>
      <c r="G28" s="385"/>
      <c r="H28" s="385"/>
      <c r="I28" s="385"/>
    </row>
    <row r="29" spans="1:13" ht="14.25" customHeight="1">
      <c r="A29" s="123"/>
      <c r="B29" s="123"/>
      <c r="C29" s="123"/>
    </row>
    <row r="30" spans="1:13" ht="15" customHeight="1">
      <c r="A30" s="386" t="s">
        <v>266</v>
      </c>
      <c r="B30" s="388" t="s">
        <v>307</v>
      </c>
      <c r="C30" s="389"/>
      <c r="D30" s="389"/>
      <c r="E30" s="390"/>
      <c r="F30" s="391" t="s">
        <v>308</v>
      </c>
      <c r="G30" s="392"/>
      <c r="H30" s="392"/>
      <c r="I30" s="392"/>
    </row>
    <row r="31" spans="1:13" ht="15" customHeight="1">
      <c r="A31" s="387"/>
      <c r="B31" s="388">
        <v>2016</v>
      </c>
      <c r="C31" s="390"/>
      <c r="D31" s="388">
        <v>2017</v>
      </c>
      <c r="E31" s="390"/>
      <c r="F31" s="388">
        <v>2016</v>
      </c>
      <c r="G31" s="389"/>
      <c r="H31" s="388">
        <v>2017</v>
      </c>
      <c r="I31" s="389"/>
      <c r="J31" s="123"/>
    </row>
    <row r="32" spans="1:13">
      <c r="A32" s="124" t="s">
        <v>123</v>
      </c>
      <c r="B32" s="401">
        <f t="shared" ref="B32:D32" si="2">SUM(B33:C37)</f>
        <v>80010.3</v>
      </c>
      <c r="C32" s="399"/>
      <c r="D32" s="401">
        <f t="shared" si="2"/>
        <v>91721.299999999988</v>
      </c>
      <c r="E32" s="399"/>
      <c r="F32" s="401">
        <f t="shared" ref="F32" si="3">SUM(F33:G37)</f>
        <v>15516.999999999998</v>
      </c>
      <c r="G32" s="399"/>
      <c r="H32" s="401">
        <f t="shared" ref="H32" si="4">SUM(H33:I37)</f>
        <v>16388.8</v>
      </c>
      <c r="I32" s="399"/>
      <c r="J32" s="119"/>
    </row>
    <row r="33" spans="1:11" ht="15.75" customHeight="1">
      <c r="A33" s="126" t="s">
        <v>297</v>
      </c>
      <c r="B33" s="402">
        <v>47486.1</v>
      </c>
      <c r="C33" s="402"/>
      <c r="D33" s="402">
        <v>55625.1</v>
      </c>
      <c r="E33" s="402"/>
      <c r="F33" s="402">
        <v>10542.3</v>
      </c>
      <c r="G33" s="402"/>
      <c r="H33" s="402">
        <v>12071</v>
      </c>
      <c r="I33" s="402"/>
      <c r="K33" s="119"/>
    </row>
    <row r="34" spans="1:11" ht="15.75" customHeight="1">
      <c r="A34" s="126" t="s">
        <v>298</v>
      </c>
      <c r="B34" s="402">
        <v>9076.4</v>
      </c>
      <c r="C34" s="402"/>
      <c r="D34" s="402">
        <v>9934.7000000000007</v>
      </c>
      <c r="E34" s="402"/>
      <c r="F34" s="402">
        <v>137.9</v>
      </c>
      <c r="G34" s="402"/>
      <c r="H34" s="402">
        <v>373</v>
      </c>
      <c r="I34" s="402"/>
      <c r="J34" s="119"/>
      <c r="K34" s="119"/>
    </row>
    <row r="35" spans="1:11" ht="15.75" customHeight="1">
      <c r="A35" s="126" t="s">
        <v>299</v>
      </c>
      <c r="B35" s="402">
        <v>16784.099999999999</v>
      </c>
      <c r="C35" s="402"/>
      <c r="D35" s="402">
        <v>18438.7</v>
      </c>
      <c r="E35" s="402"/>
      <c r="F35" s="402">
        <v>3742.4</v>
      </c>
      <c r="G35" s="402"/>
      <c r="H35" s="402">
        <v>3117.7</v>
      </c>
      <c r="I35" s="402"/>
      <c r="K35" s="119"/>
    </row>
    <row r="36" spans="1:11" ht="15.75" customHeight="1">
      <c r="A36" s="126" t="s">
        <v>300</v>
      </c>
      <c r="B36" s="402">
        <v>1093.9000000000001</v>
      </c>
      <c r="C36" s="402"/>
      <c r="D36" s="402">
        <v>1598.4</v>
      </c>
      <c r="E36" s="402"/>
      <c r="F36" s="402">
        <v>137.1</v>
      </c>
      <c r="G36" s="402"/>
      <c r="H36" s="402">
        <v>125.4</v>
      </c>
      <c r="I36" s="402"/>
      <c r="J36" s="119"/>
    </row>
    <row r="37" spans="1:11" ht="15.75" customHeight="1">
      <c r="A37" s="247" t="s">
        <v>301</v>
      </c>
      <c r="B37" s="403">
        <v>5569.8</v>
      </c>
      <c r="C37" s="403"/>
      <c r="D37" s="403">
        <v>6124.4</v>
      </c>
      <c r="E37" s="403"/>
      <c r="F37" s="403">
        <v>957.3</v>
      </c>
      <c r="G37" s="403"/>
      <c r="H37" s="403">
        <v>701.7</v>
      </c>
      <c r="I37" s="403"/>
    </row>
    <row r="40" spans="1:11" hidden="1"/>
    <row r="41" spans="1:11" hidden="1"/>
    <row r="42" spans="1:11" hidden="1"/>
    <row r="43" spans="1:11" hidden="1"/>
    <row r="44" spans="1:11" hidden="1">
      <c r="B44" s="122" t="s">
        <v>309</v>
      </c>
    </row>
    <row r="45" spans="1:11" hidden="1">
      <c r="A45" s="122" t="s">
        <v>310</v>
      </c>
      <c r="B45" s="119">
        <v>0.2</v>
      </c>
    </row>
    <row r="46" spans="1:11" hidden="1">
      <c r="A46" s="122" t="s">
        <v>311</v>
      </c>
      <c r="B46" s="119">
        <v>0.4</v>
      </c>
    </row>
    <row r="47" spans="1:11" hidden="1">
      <c r="A47" s="122" t="s">
        <v>312</v>
      </c>
      <c r="B47" s="119">
        <v>0.2</v>
      </c>
    </row>
    <row r="48" spans="1:11" hidden="1">
      <c r="A48" s="122" t="s">
        <v>313</v>
      </c>
      <c r="B48" s="119">
        <v>0.5</v>
      </c>
    </row>
    <row r="49" spans="1:2" hidden="1">
      <c r="A49" s="122" t="s">
        <v>314</v>
      </c>
      <c r="B49" s="119">
        <v>0.6</v>
      </c>
    </row>
    <row r="50" spans="1:2" hidden="1">
      <c r="A50" s="122" t="s">
        <v>315</v>
      </c>
      <c r="B50" s="119">
        <v>0.6</v>
      </c>
    </row>
    <row r="51" spans="1:2" hidden="1">
      <c r="A51" s="122" t="s">
        <v>316</v>
      </c>
      <c r="B51" s="119">
        <v>0.5</v>
      </c>
    </row>
    <row r="52" spans="1:2" hidden="1">
      <c r="A52" s="122" t="s">
        <v>317</v>
      </c>
      <c r="B52" s="119">
        <v>0.7</v>
      </c>
    </row>
    <row r="53" spans="1:2" hidden="1">
      <c r="A53" s="122" t="s">
        <v>318</v>
      </c>
      <c r="B53" s="119">
        <v>0.7</v>
      </c>
    </row>
    <row r="54" spans="1:2" hidden="1">
      <c r="A54" s="122" t="s">
        <v>319</v>
      </c>
      <c r="B54" s="119">
        <v>1.1000000000000001</v>
      </c>
    </row>
    <row r="55" spans="1:2" hidden="1">
      <c r="A55" s="122" t="s">
        <v>320</v>
      </c>
      <c r="B55" s="119">
        <v>1</v>
      </c>
    </row>
    <row r="56" spans="1:2" hidden="1">
      <c r="A56" s="122" t="s">
        <v>321</v>
      </c>
      <c r="B56" s="119">
        <v>0.8</v>
      </c>
    </row>
    <row r="57" spans="1:2" hidden="1">
      <c r="A57" s="122" t="s">
        <v>322</v>
      </c>
      <c r="B57" s="119">
        <v>0.9</v>
      </c>
    </row>
    <row r="58" spans="1:2" hidden="1">
      <c r="A58" s="122" t="s">
        <v>311</v>
      </c>
      <c r="B58" s="119">
        <v>0.9</v>
      </c>
    </row>
    <row r="59" spans="1:2" hidden="1">
      <c r="A59" s="122" t="s">
        <v>312</v>
      </c>
      <c r="B59" s="119">
        <v>0.9</v>
      </c>
    </row>
    <row r="60" spans="1:2" hidden="1">
      <c r="A60" s="122" t="s">
        <v>313</v>
      </c>
      <c r="B60" s="119">
        <v>1.4</v>
      </c>
    </row>
    <row r="61" spans="1:2" hidden="1">
      <c r="A61" s="122" t="s">
        <v>314</v>
      </c>
      <c r="B61" s="119">
        <v>1.7</v>
      </c>
    </row>
    <row r="62" spans="1:2" hidden="1">
      <c r="A62" s="122" t="s">
        <v>315</v>
      </c>
      <c r="B62" s="119">
        <v>1.6</v>
      </c>
    </row>
    <row r="63" spans="1:2" hidden="1">
      <c r="A63" s="122" t="s">
        <v>316</v>
      </c>
      <c r="B63" s="119">
        <v>1.8</v>
      </c>
    </row>
    <row r="64" spans="1:2" hidden="1">
      <c r="A64" s="122" t="s">
        <v>317</v>
      </c>
      <c r="B64" s="119">
        <v>2.2000000000000002</v>
      </c>
    </row>
    <row r="65" spans="1:2" hidden="1">
      <c r="A65" s="122" t="s">
        <v>318</v>
      </c>
      <c r="B65" s="119">
        <v>2.5</v>
      </c>
    </row>
    <row r="66" spans="1:2" hidden="1">
      <c r="A66" s="122" t="s">
        <v>319</v>
      </c>
      <c r="B66" s="119">
        <v>2.9</v>
      </c>
    </row>
    <row r="67" spans="1:2" hidden="1">
      <c r="A67" s="122" t="s">
        <v>320</v>
      </c>
      <c r="B67" s="119">
        <v>2.9</v>
      </c>
    </row>
    <row r="68" spans="1:2" hidden="1">
      <c r="A68" s="122" t="s">
        <v>321</v>
      </c>
      <c r="B68" s="119">
        <v>3</v>
      </c>
    </row>
    <row r="69" spans="1:2" hidden="1">
      <c r="A69" s="122" t="s">
        <v>323</v>
      </c>
      <c r="B69" s="119">
        <v>3.3</v>
      </c>
    </row>
    <row r="70" spans="1:2" hidden="1">
      <c r="A70" s="122" t="s">
        <v>311</v>
      </c>
      <c r="B70" s="119">
        <v>3.5</v>
      </c>
    </row>
    <row r="71" spans="1:2" hidden="1">
      <c r="A71" s="122" t="s">
        <v>312</v>
      </c>
      <c r="B71" s="119">
        <v>3.2</v>
      </c>
    </row>
    <row r="72" spans="1:2" hidden="1">
      <c r="A72" s="122" t="s">
        <v>313</v>
      </c>
      <c r="B72" s="122">
        <v>4.0999999999999996</v>
      </c>
    </row>
    <row r="73" spans="1:2" hidden="1">
      <c r="A73" s="122" t="s">
        <v>314</v>
      </c>
      <c r="B73" s="122">
        <v>4.2</v>
      </c>
    </row>
    <row r="74" spans="1:2" hidden="1">
      <c r="A74" s="122" t="s">
        <v>315</v>
      </c>
      <c r="B74" s="122">
        <v>4.3</v>
      </c>
    </row>
    <row r="75" spans="1:2" hidden="1">
      <c r="A75" s="122" t="s">
        <v>316</v>
      </c>
      <c r="B75" s="122">
        <v>4.9000000000000004</v>
      </c>
    </row>
    <row r="76" spans="1:2" hidden="1"/>
    <row r="77" spans="1:2" hidden="1"/>
    <row r="78" spans="1:2" hidden="1"/>
    <row r="79" spans="1:2" hidden="1"/>
    <row r="80" spans="1:2" hidden="1"/>
    <row r="81" hidden="1"/>
  </sheetData>
  <mergeCells count="51"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A30:A31"/>
    <mergeCell ref="B30:E30"/>
    <mergeCell ref="F30:I30"/>
    <mergeCell ref="B31:C31"/>
    <mergeCell ref="D31:E31"/>
    <mergeCell ref="F31:G31"/>
    <mergeCell ref="H31:I31"/>
    <mergeCell ref="A28:I28"/>
    <mergeCell ref="A16:I16"/>
    <mergeCell ref="A18:C19"/>
    <mergeCell ref="D18:E18"/>
    <mergeCell ref="F18:G18"/>
    <mergeCell ref="H18:I18"/>
    <mergeCell ref="A20:C20"/>
    <mergeCell ref="A21:C21"/>
    <mergeCell ref="A22:C22"/>
    <mergeCell ref="A23:C23"/>
    <mergeCell ref="A24:C24"/>
    <mergeCell ref="A25:C25"/>
    <mergeCell ref="A3:I3"/>
    <mergeCell ref="A5:A7"/>
    <mergeCell ref="B5:E5"/>
    <mergeCell ref="F5:I5"/>
    <mergeCell ref="B6:C6"/>
    <mergeCell ref="D6:E6"/>
    <mergeCell ref="F6:G6"/>
    <mergeCell ref="H6:I6"/>
  </mergeCells>
  <pageMargins left="1" right="0" top="0.47" bottom="0.28000000000000003" header="0" footer="0.3"/>
  <pageSetup paperSize="9" orientation="landscape" r:id="rId1"/>
  <headerFooter scaleWithDoc="0">
    <oddFooter>&amp;R8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M50" sqref="M50"/>
    </sheetView>
  </sheetViews>
  <sheetFormatPr defaultRowHeight="12.75"/>
  <cols>
    <col min="1" max="6" width="9.140625" style="15"/>
    <col min="7" max="7" width="23" style="15" customWidth="1"/>
    <col min="8" max="16384" width="9.140625" style="15"/>
  </cols>
  <sheetData>
    <row r="1" spans="1:10">
      <c r="B1" s="406" t="s">
        <v>380</v>
      </c>
      <c r="C1" s="406"/>
      <c r="D1" s="406"/>
      <c r="E1" s="406"/>
      <c r="F1" s="406"/>
      <c r="G1" s="406"/>
      <c r="H1" s="406"/>
    </row>
    <row r="2" spans="1:10">
      <c r="B2" s="406"/>
      <c r="C2" s="406"/>
      <c r="D2" s="406"/>
      <c r="E2" s="406"/>
      <c r="F2" s="406"/>
      <c r="G2" s="406"/>
      <c r="H2" s="406"/>
    </row>
    <row r="3" spans="1:10">
      <c r="B3" s="196"/>
      <c r="C3" s="196"/>
      <c r="D3" s="196"/>
      <c r="E3" s="196"/>
      <c r="F3" s="196"/>
      <c r="G3" s="196"/>
      <c r="H3" s="196"/>
    </row>
    <row r="4" spans="1:10">
      <c r="A4" s="404" t="s">
        <v>443</v>
      </c>
      <c r="B4" s="404"/>
      <c r="C4" s="404"/>
      <c r="D4" s="404"/>
      <c r="E4" s="404"/>
      <c r="F4" s="404"/>
      <c r="G4" s="404"/>
      <c r="H4" s="197" t="s">
        <v>381</v>
      </c>
      <c r="I4" s="197" t="s">
        <v>381</v>
      </c>
      <c r="J4" s="197" t="s">
        <v>381</v>
      </c>
    </row>
    <row r="5" spans="1:10">
      <c r="A5" s="405"/>
      <c r="B5" s="405"/>
      <c r="C5" s="405"/>
      <c r="D5" s="405"/>
      <c r="E5" s="405"/>
      <c r="F5" s="405"/>
      <c r="G5" s="405"/>
      <c r="H5" s="191" t="s">
        <v>382</v>
      </c>
      <c r="I5" s="191" t="s">
        <v>383</v>
      </c>
      <c r="J5" s="191" t="s">
        <v>384</v>
      </c>
    </row>
    <row r="6" spans="1:10">
      <c r="A6" s="199" t="s">
        <v>385</v>
      </c>
      <c r="B6" s="200"/>
      <c r="C6" s="200"/>
      <c r="D6" s="201"/>
      <c r="E6" s="201"/>
      <c r="F6" s="201"/>
      <c r="G6" s="202"/>
      <c r="H6" s="198">
        <v>101.74930035630294</v>
      </c>
      <c r="I6" s="198">
        <v>102.1043018874163</v>
      </c>
      <c r="J6" s="198">
        <v>100.00430473413589</v>
      </c>
    </row>
    <row r="7" spans="1:10">
      <c r="A7" s="199" t="s">
        <v>386</v>
      </c>
      <c r="B7" s="199"/>
      <c r="C7" s="199"/>
      <c r="D7" s="203"/>
      <c r="E7" s="203"/>
      <c r="F7" s="203"/>
      <c r="G7" s="204"/>
      <c r="H7" s="198">
        <v>102.43293387806354</v>
      </c>
      <c r="I7" s="198">
        <v>104.15014404067011</v>
      </c>
      <c r="J7" s="198">
        <v>99.825572253237809</v>
      </c>
    </row>
    <row r="8" spans="1:10">
      <c r="A8" s="200"/>
      <c r="B8" s="205" t="s">
        <v>387</v>
      </c>
      <c r="C8" s="205"/>
      <c r="D8" s="206"/>
      <c r="E8" s="206"/>
      <c r="F8" s="206"/>
      <c r="G8" s="207"/>
      <c r="H8" s="198">
        <v>102.42201445335728</v>
      </c>
      <c r="I8" s="198">
        <v>104.34466857631554</v>
      </c>
      <c r="J8" s="198">
        <v>99.809823169721597</v>
      </c>
    </row>
    <row r="9" spans="1:10">
      <c r="A9" s="200"/>
      <c r="B9" s="205"/>
      <c r="C9" s="192" t="s">
        <v>388</v>
      </c>
      <c r="D9" s="208"/>
      <c r="E9" s="208"/>
      <c r="F9" s="208"/>
      <c r="G9" s="209"/>
      <c r="H9" s="198">
        <v>102.64231459349232</v>
      </c>
      <c r="I9" s="198">
        <v>104.55514864270828</v>
      </c>
      <c r="J9" s="198">
        <v>100</v>
      </c>
    </row>
    <row r="10" spans="1:10">
      <c r="A10" s="200"/>
      <c r="B10" s="205"/>
      <c r="C10" s="192" t="s">
        <v>389</v>
      </c>
      <c r="D10" s="208"/>
      <c r="E10" s="210"/>
      <c r="F10" s="211"/>
      <c r="G10" s="209"/>
      <c r="H10" s="198">
        <v>94.577700386540158</v>
      </c>
      <c r="I10" s="198">
        <v>105.22668282013771</v>
      </c>
      <c r="J10" s="198">
        <v>93.301711791909909</v>
      </c>
    </row>
    <row r="11" spans="1:10">
      <c r="A11" s="200"/>
      <c r="B11" s="200"/>
      <c r="C11" s="192" t="s">
        <v>390</v>
      </c>
      <c r="D11" s="208"/>
      <c r="E11" s="210"/>
      <c r="F11" s="211"/>
      <c r="G11" s="209"/>
      <c r="H11" s="198">
        <v>100</v>
      </c>
      <c r="I11" s="198">
        <v>100</v>
      </c>
      <c r="J11" s="198">
        <v>100</v>
      </c>
    </row>
    <row r="12" spans="1:10">
      <c r="A12" s="200"/>
      <c r="B12" s="205"/>
      <c r="C12" s="192" t="s">
        <v>391</v>
      </c>
      <c r="D12" s="208"/>
      <c r="E12" s="210"/>
      <c r="F12" s="211"/>
      <c r="G12" s="209"/>
      <c r="H12" s="198">
        <v>117.97481012783118</v>
      </c>
      <c r="I12" s="198">
        <v>81.205519506440169</v>
      </c>
      <c r="J12" s="198">
        <v>104.9497254349357</v>
      </c>
    </row>
    <row r="13" spans="1:10">
      <c r="A13" s="200"/>
      <c r="B13" s="205"/>
      <c r="C13" s="192" t="s">
        <v>392</v>
      </c>
      <c r="D13" s="208"/>
      <c r="E13" s="210"/>
      <c r="F13" s="211"/>
      <c r="G13" s="209"/>
      <c r="H13" s="198">
        <v>104.63307453860908</v>
      </c>
      <c r="I13" s="198">
        <v>107.74688881347387</v>
      </c>
      <c r="J13" s="198">
        <v>101.68726406134587</v>
      </c>
    </row>
    <row r="14" spans="1:10">
      <c r="A14" s="200"/>
      <c r="B14" s="212"/>
      <c r="C14" s="192" t="s">
        <v>393</v>
      </c>
      <c r="D14" s="208"/>
      <c r="E14" s="210"/>
      <c r="F14" s="211"/>
      <c r="G14" s="209"/>
      <c r="H14" s="198">
        <v>98.34879436762499</v>
      </c>
      <c r="I14" s="198">
        <v>97.136772662269181</v>
      </c>
      <c r="J14" s="198">
        <v>100.00693971334901</v>
      </c>
    </row>
    <row r="15" spans="1:10">
      <c r="A15" s="200"/>
      <c r="B15" s="212"/>
      <c r="C15" s="192" t="s">
        <v>394</v>
      </c>
      <c r="D15" s="208"/>
      <c r="E15" s="210"/>
      <c r="F15" s="211"/>
      <c r="G15" s="209"/>
      <c r="H15" s="198">
        <v>120.38497880174788</v>
      </c>
      <c r="I15" s="198">
        <v>134.4582065216922</v>
      </c>
      <c r="J15" s="198">
        <v>119.30724518581184</v>
      </c>
    </row>
    <row r="16" spans="1:10">
      <c r="A16" s="200"/>
      <c r="B16" s="205"/>
      <c r="C16" s="192" t="s">
        <v>395</v>
      </c>
      <c r="D16" s="208"/>
      <c r="E16" s="210"/>
      <c r="F16" s="211"/>
      <c r="G16" s="207"/>
      <c r="H16" s="198">
        <v>102.75445812550004</v>
      </c>
      <c r="I16" s="198">
        <v>101.07213233391414</v>
      </c>
      <c r="J16" s="198">
        <v>100</v>
      </c>
    </row>
    <row r="17" spans="1:10">
      <c r="A17" s="200"/>
      <c r="B17" s="200"/>
      <c r="C17" s="192" t="s">
        <v>396</v>
      </c>
      <c r="D17" s="208"/>
      <c r="E17" s="210"/>
      <c r="F17" s="211"/>
      <c r="G17" s="209"/>
      <c r="H17" s="198">
        <v>112.16425151239602</v>
      </c>
      <c r="I17" s="198">
        <v>118.44605124584682</v>
      </c>
      <c r="J17" s="198">
        <v>101.14212738468184</v>
      </c>
    </row>
    <row r="18" spans="1:10">
      <c r="A18" s="200"/>
      <c r="B18" s="205" t="s">
        <v>397</v>
      </c>
      <c r="C18" s="205"/>
      <c r="D18" s="206"/>
      <c r="E18" s="210"/>
      <c r="F18" s="203"/>
      <c r="G18" s="213"/>
      <c r="H18" s="198">
        <v>102.55379642935647</v>
      </c>
      <c r="I18" s="198">
        <v>102.04714747491855</v>
      </c>
      <c r="J18" s="198">
        <v>100</v>
      </c>
    </row>
    <row r="19" spans="1:10">
      <c r="A19" s="199" t="s">
        <v>398</v>
      </c>
      <c r="B19" s="199"/>
      <c r="C19" s="199"/>
      <c r="D19" s="203"/>
      <c r="E19" s="214"/>
      <c r="F19" s="203"/>
      <c r="G19" s="204"/>
      <c r="H19" s="198">
        <v>100.11588015979751</v>
      </c>
      <c r="I19" s="198">
        <v>99.140792706566458</v>
      </c>
      <c r="J19" s="198">
        <v>100</v>
      </c>
    </row>
    <row r="20" spans="1:10">
      <c r="A20" s="200"/>
      <c r="B20" s="205" t="s">
        <v>399</v>
      </c>
      <c r="C20" s="205"/>
      <c r="D20" s="206"/>
      <c r="E20" s="210"/>
      <c r="F20" s="203"/>
      <c r="G20" s="207"/>
      <c r="H20" s="198">
        <v>100.74007310326864</v>
      </c>
      <c r="I20" s="198">
        <v>99.194177414191344</v>
      </c>
      <c r="J20" s="198">
        <v>100</v>
      </c>
    </row>
    <row r="21" spans="1:10">
      <c r="A21" s="200"/>
      <c r="B21" s="205" t="s">
        <v>400</v>
      </c>
      <c r="C21" s="200"/>
      <c r="D21" s="211"/>
      <c r="E21" s="210"/>
      <c r="F21" s="211"/>
      <c r="G21" s="207"/>
      <c r="H21" s="198">
        <v>99.160522786282911</v>
      </c>
      <c r="I21" s="198">
        <v>99.05789734072745</v>
      </c>
      <c r="J21" s="198">
        <v>100</v>
      </c>
    </row>
    <row r="22" spans="1:10">
      <c r="A22" s="199" t="s">
        <v>401</v>
      </c>
      <c r="B22" s="199"/>
      <c r="C22" s="199"/>
      <c r="D22" s="203"/>
      <c r="E22" s="214"/>
      <c r="F22" s="203"/>
      <c r="G22" s="207"/>
      <c r="H22" s="198">
        <v>99.956268885833126</v>
      </c>
      <c r="I22" s="198">
        <v>99.952359319354613</v>
      </c>
      <c r="J22" s="198">
        <v>99.53556769094078</v>
      </c>
    </row>
    <row r="23" spans="1:10">
      <c r="A23" s="200"/>
      <c r="B23" s="205" t="s">
        <v>402</v>
      </c>
      <c r="C23" s="205"/>
      <c r="D23" s="206"/>
      <c r="E23" s="210"/>
      <c r="F23" s="203"/>
      <c r="G23" s="207"/>
      <c r="H23" s="198">
        <v>101.47312220575611</v>
      </c>
      <c r="I23" s="198">
        <v>101.49287862213872</v>
      </c>
      <c r="J23" s="198">
        <v>99.39910481471577</v>
      </c>
    </row>
    <row r="24" spans="1:10">
      <c r="A24" s="200"/>
      <c r="B24" s="200"/>
      <c r="C24" s="192" t="s">
        <v>403</v>
      </c>
      <c r="D24" s="208"/>
      <c r="E24" s="210"/>
      <c r="F24" s="211"/>
      <c r="G24" s="209"/>
      <c r="H24" s="198">
        <v>104.76196963118926</v>
      </c>
      <c r="I24" s="198">
        <v>104.76196963118926</v>
      </c>
      <c r="J24" s="198">
        <v>100</v>
      </c>
    </row>
    <row r="25" spans="1:10">
      <c r="A25" s="200"/>
      <c r="B25" s="200"/>
      <c r="C25" s="192" t="s">
        <v>404</v>
      </c>
      <c r="D25" s="208"/>
      <c r="E25" s="210"/>
      <c r="F25" s="211"/>
      <c r="G25" s="209"/>
      <c r="H25" s="198">
        <v>101.38693028934938</v>
      </c>
      <c r="I25" s="198">
        <v>101.40858677426516</v>
      </c>
      <c r="J25" s="198">
        <v>99.340594309364832</v>
      </c>
    </row>
    <row r="26" spans="1:10">
      <c r="A26" s="200"/>
      <c r="B26" s="200"/>
      <c r="C26" s="192" t="s">
        <v>405</v>
      </c>
      <c r="D26" s="208"/>
      <c r="E26" s="215"/>
      <c r="F26" s="211"/>
      <c r="G26" s="209"/>
      <c r="H26" s="198">
        <v>100</v>
      </c>
      <c r="I26" s="198">
        <v>100</v>
      </c>
      <c r="J26" s="198">
        <v>100</v>
      </c>
    </row>
    <row r="27" spans="1:10">
      <c r="A27" s="200"/>
      <c r="B27" s="205" t="s">
        <v>406</v>
      </c>
      <c r="C27" s="200"/>
      <c r="D27" s="211"/>
      <c r="E27" s="215"/>
      <c r="F27" s="211"/>
      <c r="G27" s="207"/>
      <c r="H27" s="198">
        <v>95.144902121026348</v>
      </c>
      <c r="I27" s="198">
        <v>95.070687437641141</v>
      </c>
      <c r="J27" s="198">
        <v>100</v>
      </c>
    </row>
    <row r="28" spans="1:10">
      <c r="A28" s="199" t="s">
        <v>407</v>
      </c>
      <c r="B28" s="199"/>
      <c r="C28" s="199"/>
      <c r="D28" s="203"/>
      <c r="E28" s="216"/>
      <c r="F28" s="203"/>
      <c r="G28" s="204"/>
      <c r="H28" s="198">
        <v>94.333024318521353</v>
      </c>
      <c r="I28" s="198">
        <v>94.714131085558577</v>
      </c>
      <c r="J28" s="198">
        <v>90.99904285469286</v>
      </c>
    </row>
    <row r="29" spans="1:10">
      <c r="A29" s="199"/>
      <c r="B29" s="205" t="s">
        <v>408</v>
      </c>
      <c r="C29" s="205"/>
      <c r="D29" s="206"/>
      <c r="E29" s="215"/>
      <c r="F29" s="203"/>
      <c r="G29" s="204"/>
      <c r="H29" s="198">
        <v>100</v>
      </c>
      <c r="I29" s="198">
        <v>100</v>
      </c>
      <c r="J29" s="198">
        <v>100</v>
      </c>
    </row>
    <row r="30" spans="1:10">
      <c r="A30" s="200"/>
      <c r="B30" s="205" t="s">
        <v>409</v>
      </c>
      <c r="C30" s="205"/>
      <c r="D30" s="206"/>
      <c r="E30" s="215"/>
      <c r="F30" s="203"/>
      <c r="G30" s="213"/>
      <c r="H30" s="198">
        <v>92.609028155105889</v>
      </c>
      <c r="I30" s="198">
        <v>96.009737469507499</v>
      </c>
      <c r="J30" s="198">
        <v>92.999288834225197</v>
      </c>
    </row>
    <row r="31" spans="1:10">
      <c r="A31" s="200"/>
      <c r="B31" s="205" t="s">
        <v>410</v>
      </c>
      <c r="C31" s="205"/>
      <c r="D31" s="206"/>
      <c r="E31" s="215"/>
      <c r="F31" s="203"/>
      <c r="G31" s="213"/>
      <c r="H31" s="198">
        <v>168.52796714569115</v>
      </c>
      <c r="I31" s="198">
        <v>168.52796714569115</v>
      </c>
      <c r="J31" s="198">
        <v>100</v>
      </c>
    </row>
    <row r="32" spans="1:10">
      <c r="A32" s="200"/>
      <c r="B32" s="205" t="s">
        <v>411</v>
      </c>
      <c r="C32" s="205"/>
      <c r="D32" s="206"/>
      <c r="E32" s="215"/>
      <c r="F32" s="203"/>
      <c r="G32" s="213"/>
      <c r="H32" s="198">
        <v>89.836118107800786</v>
      </c>
      <c r="I32" s="198">
        <v>89.836118107800786</v>
      </c>
      <c r="J32" s="198">
        <v>89.754882726827361</v>
      </c>
    </row>
    <row r="33" spans="1:10">
      <c r="A33" s="199" t="s">
        <v>412</v>
      </c>
      <c r="B33" s="199"/>
      <c r="C33" s="199"/>
      <c r="D33" s="203"/>
      <c r="E33" s="216"/>
      <c r="F33" s="203"/>
      <c r="G33" s="204"/>
      <c r="H33" s="198">
        <v>100.94949396990928</v>
      </c>
      <c r="I33" s="198">
        <v>100.37684106144727</v>
      </c>
      <c r="J33" s="198">
        <v>100.1009980987663</v>
      </c>
    </row>
    <row r="34" spans="1:10">
      <c r="A34" s="200"/>
      <c r="B34" s="217" t="s">
        <v>413</v>
      </c>
      <c r="C34" s="217"/>
      <c r="D34" s="206"/>
      <c r="E34" s="215"/>
      <c r="F34" s="203"/>
      <c r="G34" s="213"/>
      <c r="H34" s="198">
        <v>99.546856579665771</v>
      </c>
      <c r="I34" s="198">
        <v>97.605934272681424</v>
      </c>
      <c r="J34" s="198">
        <v>100</v>
      </c>
    </row>
    <row r="35" spans="1:10">
      <c r="A35" s="200"/>
      <c r="B35" s="205" t="s">
        <v>414</v>
      </c>
      <c r="C35" s="205"/>
      <c r="D35" s="206"/>
      <c r="E35" s="215"/>
      <c r="F35" s="203"/>
      <c r="G35" s="213"/>
      <c r="H35" s="198">
        <v>100</v>
      </c>
      <c r="I35" s="198">
        <v>100</v>
      </c>
      <c r="J35" s="198">
        <v>100</v>
      </c>
    </row>
    <row r="36" spans="1:10">
      <c r="A36" s="200"/>
      <c r="B36" s="205" t="s">
        <v>415</v>
      </c>
      <c r="C36" s="205"/>
      <c r="D36" s="206"/>
      <c r="E36" s="215"/>
      <c r="F36" s="203"/>
      <c r="G36" s="213"/>
      <c r="H36" s="198">
        <v>101.02531674347529</v>
      </c>
      <c r="I36" s="198">
        <v>101.00926880278007</v>
      </c>
      <c r="J36" s="198">
        <v>100</v>
      </c>
    </row>
    <row r="37" spans="1:10">
      <c r="A37" s="200"/>
      <c r="B37" s="205" t="s">
        <v>416</v>
      </c>
      <c r="C37" s="205"/>
      <c r="D37" s="206"/>
      <c r="E37" s="215"/>
      <c r="F37" s="203"/>
      <c r="G37" s="213"/>
      <c r="H37" s="198">
        <v>101.68087269132357</v>
      </c>
      <c r="I37" s="198">
        <v>101.68087269132357</v>
      </c>
      <c r="J37" s="198">
        <v>100</v>
      </c>
    </row>
    <row r="38" spans="1:10">
      <c r="A38" s="200"/>
      <c r="B38" s="217" t="s">
        <v>417</v>
      </c>
      <c r="C38" s="217"/>
      <c r="D38" s="206"/>
      <c r="E38" s="215"/>
      <c r="F38" s="203"/>
      <c r="G38" s="213"/>
      <c r="H38" s="198">
        <v>106.33749353893064</v>
      </c>
      <c r="I38" s="198">
        <v>106.33749353893064</v>
      </c>
      <c r="J38" s="198">
        <v>100.32678203799479</v>
      </c>
    </row>
    <row r="39" spans="1:10">
      <c r="A39" s="200"/>
      <c r="B39" s="217" t="s">
        <v>418</v>
      </c>
      <c r="C39" s="217"/>
      <c r="D39" s="206"/>
      <c r="E39" s="215"/>
      <c r="F39" s="203"/>
      <c r="G39" s="213"/>
      <c r="H39" s="198">
        <v>100.06276263251496</v>
      </c>
      <c r="I39" s="198">
        <v>100.08389870921678</v>
      </c>
      <c r="J39" s="198">
        <v>100.23537777148502</v>
      </c>
    </row>
    <row r="40" spans="1:10">
      <c r="A40" s="199" t="s">
        <v>419</v>
      </c>
      <c r="B40" s="199"/>
      <c r="C40" s="199"/>
      <c r="D40" s="203"/>
      <c r="E40" s="216"/>
      <c r="F40" s="203"/>
      <c r="G40" s="204"/>
      <c r="H40" s="198">
        <v>104.2005244980176</v>
      </c>
      <c r="I40" s="198">
        <v>103.78862217115974</v>
      </c>
      <c r="J40" s="198">
        <v>100</v>
      </c>
    </row>
    <row r="41" spans="1:10">
      <c r="A41" s="200"/>
      <c r="B41" s="205" t="s">
        <v>420</v>
      </c>
      <c r="C41" s="205"/>
      <c r="D41" s="206"/>
      <c r="E41" s="215"/>
      <c r="F41" s="203"/>
      <c r="G41" s="213"/>
      <c r="H41" s="198">
        <v>104.53159013806341</v>
      </c>
      <c r="I41" s="198">
        <v>103.89777778403358</v>
      </c>
      <c r="J41" s="198">
        <v>100</v>
      </c>
    </row>
    <row r="42" spans="1:10">
      <c r="A42" s="200"/>
      <c r="B42" s="205" t="s">
        <v>421</v>
      </c>
      <c r="C42" s="205"/>
      <c r="D42" s="206"/>
      <c r="E42" s="215"/>
      <c r="F42" s="203"/>
      <c r="G42" s="213"/>
      <c r="H42" s="198">
        <v>122.09102192079375</v>
      </c>
      <c r="I42" s="198">
        <v>122.09102192079375</v>
      </c>
      <c r="J42" s="198">
        <v>100</v>
      </c>
    </row>
    <row r="43" spans="1:10">
      <c r="A43" s="200"/>
      <c r="B43" s="205" t="s">
        <v>422</v>
      </c>
      <c r="C43" s="205"/>
      <c r="D43" s="206"/>
      <c r="E43" s="215"/>
      <c r="F43" s="203"/>
      <c r="G43" s="213"/>
      <c r="H43" s="198">
        <v>100</v>
      </c>
      <c r="I43" s="198">
        <v>100</v>
      </c>
      <c r="J43" s="198">
        <v>100</v>
      </c>
    </row>
    <row r="44" spans="1:10">
      <c r="A44" s="199" t="s">
        <v>423</v>
      </c>
      <c r="B44" s="199"/>
      <c r="C44" s="200"/>
      <c r="D44" s="211"/>
      <c r="E44" s="216"/>
      <c r="F44" s="211"/>
      <c r="G44" s="207"/>
      <c r="H44" s="198">
        <v>106.48138758053153</v>
      </c>
      <c r="I44" s="198">
        <v>106.60925184080052</v>
      </c>
      <c r="J44" s="198">
        <v>98.239360672929308</v>
      </c>
    </row>
    <row r="45" spans="1:10">
      <c r="A45" s="200"/>
      <c r="B45" s="205" t="s">
        <v>424</v>
      </c>
      <c r="C45" s="205"/>
      <c r="D45" s="206"/>
      <c r="E45" s="215"/>
      <c r="F45" s="203"/>
      <c r="G45" s="213"/>
      <c r="H45" s="198">
        <v>116.22401454330603</v>
      </c>
      <c r="I45" s="198">
        <v>116.22401454330603</v>
      </c>
      <c r="J45" s="198">
        <v>95.988078379428359</v>
      </c>
    </row>
    <row r="46" spans="1:10">
      <c r="A46" s="200"/>
      <c r="B46" s="205" t="s">
        <v>425</v>
      </c>
      <c r="C46" s="205"/>
      <c r="D46" s="206"/>
      <c r="E46" s="215"/>
      <c r="F46" s="203"/>
      <c r="G46" s="213"/>
      <c r="H46" s="198">
        <v>99.898349544662253</v>
      </c>
      <c r="I46" s="198">
        <v>100.21232349829039</v>
      </c>
      <c r="J46" s="198">
        <v>100</v>
      </c>
    </row>
    <row r="47" spans="1:10">
      <c r="A47" s="200"/>
      <c r="B47" s="205" t="s">
        <v>426</v>
      </c>
      <c r="C47" s="205"/>
      <c r="D47" s="206"/>
      <c r="E47" s="215"/>
      <c r="F47" s="203"/>
      <c r="G47" s="207"/>
      <c r="H47" s="198">
        <v>100.65384689363583</v>
      </c>
      <c r="I47" s="198">
        <v>100.65384689363583</v>
      </c>
      <c r="J47" s="198">
        <v>100</v>
      </c>
    </row>
    <row r="48" spans="1:10">
      <c r="A48" s="199" t="s">
        <v>427</v>
      </c>
      <c r="B48" s="199"/>
      <c r="C48" s="199"/>
      <c r="D48" s="203"/>
      <c r="E48" s="216"/>
      <c r="F48" s="203"/>
      <c r="G48" s="204"/>
      <c r="H48" s="198">
        <v>94.643660111594315</v>
      </c>
      <c r="I48" s="198">
        <v>94.643660111594315</v>
      </c>
      <c r="J48" s="198">
        <v>100</v>
      </c>
    </row>
    <row r="49" spans="1:10">
      <c r="A49" s="200"/>
      <c r="B49" s="205" t="s">
        <v>428</v>
      </c>
      <c r="C49" s="205"/>
      <c r="D49" s="206"/>
      <c r="E49" s="215"/>
      <c r="F49" s="203"/>
      <c r="G49" s="213"/>
      <c r="H49" s="198">
        <v>60.000000000000021</v>
      </c>
      <c r="I49" s="198">
        <v>60.000000000000021</v>
      </c>
      <c r="J49" s="198">
        <v>100</v>
      </c>
    </row>
    <row r="50" spans="1:10">
      <c r="A50" s="200"/>
      <c r="B50" s="205" t="s">
        <v>429</v>
      </c>
      <c r="C50" s="193"/>
      <c r="D50" s="208"/>
      <c r="E50" s="215"/>
      <c r="F50" s="211"/>
      <c r="G50" s="207"/>
      <c r="H50" s="198">
        <v>100</v>
      </c>
      <c r="I50" s="198">
        <v>100</v>
      </c>
      <c r="J50" s="198">
        <v>100</v>
      </c>
    </row>
    <row r="51" spans="1:10">
      <c r="A51" s="199" t="s">
        <v>430</v>
      </c>
      <c r="B51" s="199"/>
      <c r="C51" s="199"/>
      <c r="D51" s="203"/>
      <c r="E51" s="216"/>
      <c r="F51" s="203"/>
      <c r="G51" s="204"/>
      <c r="H51" s="198">
        <v>91.194770928605635</v>
      </c>
      <c r="I51" s="198">
        <v>91.194770928605635</v>
      </c>
      <c r="J51" s="198">
        <v>100</v>
      </c>
    </row>
    <row r="52" spans="1:10">
      <c r="A52" s="200"/>
      <c r="B52" s="217" t="s">
        <v>431</v>
      </c>
      <c r="C52" s="217"/>
      <c r="D52" s="206"/>
      <c r="E52" s="215"/>
      <c r="F52" s="203"/>
      <c r="G52" s="213"/>
      <c r="H52" s="198">
        <v>103.04319862054979</v>
      </c>
      <c r="I52" s="198">
        <v>103.04319862054979</v>
      </c>
      <c r="J52" s="198">
        <v>100</v>
      </c>
    </row>
    <row r="53" spans="1:10">
      <c r="A53" s="200"/>
      <c r="B53" s="217" t="s">
        <v>432</v>
      </c>
      <c r="C53" s="217"/>
      <c r="D53" s="206"/>
      <c r="E53" s="193"/>
      <c r="F53" s="203"/>
      <c r="G53" s="213"/>
      <c r="H53" s="198">
        <v>89.925056695233408</v>
      </c>
      <c r="I53" s="198">
        <v>89.925056695233408</v>
      </c>
      <c r="J53" s="198">
        <v>100</v>
      </c>
    </row>
    <row r="54" spans="1:10">
      <c r="A54" s="200"/>
      <c r="B54" s="205" t="s">
        <v>433</v>
      </c>
      <c r="C54" s="205"/>
      <c r="D54" s="206"/>
      <c r="E54" s="215"/>
      <c r="F54" s="203"/>
      <c r="G54" s="213"/>
      <c r="H54" s="198">
        <v>86.70181848897569</v>
      </c>
      <c r="I54" s="198">
        <v>86.70181848897569</v>
      </c>
      <c r="J54" s="198">
        <v>100</v>
      </c>
    </row>
    <row r="55" spans="1:10">
      <c r="A55" s="199" t="s">
        <v>434</v>
      </c>
      <c r="B55" s="199"/>
      <c r="C55" s="199"/>
      <c r="D55" s="203"/>
      <c r="E55" s="216"/>
      <c r="F55" s="203"/>
      <c r="G55" s="207"/>
      <c r="H55" s="198">
        <v>114.50442613018971</v>
      </c>
      <c r="I55" s="198">
        <v>114.50442613018971</v>
      </c>
      <c r="J55" s="198">
        <v>114.53985643559348</v>
      </c>
    </row>
    <row r="56" spans="1:10">
      <c r="A56" s="199" t="s">
        <v>435</v>
      </c>
      <c r="B56" s="199"/>
      <c r="C56" s="199"/>
      <c r="D56" s="203"/>
      <c r="E56" s="216"/>
      <c r="F56" s="203"/>
      <c r="G56" s="204"/>
      <c r="H56" s="198">
        <v>81.18480029348251</v>
      </c>
      <c r="I56" s="198">
        <v>81.18480029348251</v>
      </c>
      <c r="J56" s="198">
        <v>100</v>
      </c>
    </row>
    <row r="57" spans="1:10">
      <c r="A57" s="200"/>
      <c r="B57" s="205" t="s">
        <v>436</v>
      </c>
      <c r="C57" s="205"/>
      <c r="D57" s="206"/>
      <c r="E57" s="215"/>
      <c r="F57" s="203"/>
      <c r="G57" s="213"/>
      <c r="H57" s="198">
        <v>99.138481235311488</v>
      </c>
      <c r="I57" s="198">
        <v>99.138481235311488</v>
      </c>
      <c r="J57" s="198">
        <v>100</v>
      </c>
    </row>
    <row r="58" spans="1:10">
      <c r="A58" s="200"/>
      <c r="B58" s="205" t="s">
        <v>437</v>
      </c>
      <c r="C58" s="205"/>
      <c r="D58" s="206"/>
      <c r="E58" s="215"/>
      <c r="F58" s="203"/>
      <c r="G58" s="213"/>
      <c r="H58" s="198">
        <v>79.252292703508402</v>
      </c>
      <c r="I58" s="198">
        <v>79.252292703508402</v>
      </c>
      <c r="J58" s="198">
        <v>100</v>
      </c>
    </row>
    <row r="59" spans="1:10">
      <c r="A59" s="199" t="s">
        <v>438</v>
      </c>
      <c r="B59" s="199"/>
      <c r="C59" s="199"/>
      <c r="D59" s="203"/>
      <c r="E59" s="216"/>
      <c r="F59" s="203"/>
      <c r="G59" s="207"/>
      <c r="H59" s="198">
        <v>107.08891499361171</v>
      </c>
      <c r="I59" s="198">
        <v>106.88916610865581</v>
      </c>
      <c r="J59" s="198">
        <v>100.01628791650943</v>
      </c>
    </row>
    <row r="60" spans="1:10">
      <c r="A60" s="200"/>
      <c r="B60" s="205" t="s">
        <v>439</v>
      </c>
      <c r="C60" s="205"/>
      <c r="D60" s="206"/>
      <c r="E60" s="215"/>
      <c r="F60" s="203"/>
      <c r="G60" s="213"/>
      <c r="H60" s="198">
        <v>107.60281137608013</v>
      </c>
      <c r="I60" s="198">
        <v>107.35833126530423</v>
      </c>
      <c r="J60" s="198">
        <v>100</v>
      </c>
    </row>
    <row r="61" spans="1:10">
      <c r="A61" s="200"/>
      <c r="B61" s="205" t="s">
        <v>440</v>
      </c>
      <c r="C61" s="205"/>
      <c r="D61" s="206"/>
      <c r="E61" s="215"/>
      <c r="F61" s="203"/>
      <c r="G61" s="213"/>
      <c r="H61" s="198">
        <v>98.023795080240419</v>
      </c>
      <c r="I61" s="198">
        <v>98.023795080240419</v>
      </c>
      <c r="J61" s="198">
        <v>100.22836937583983</v>
      </c>
    </row>
    <row r="62" spans="1:10">
      <c r="A62" s="200"/>
      <c r="B62" s="205" t="s">
        <v>441</v>
      </c>
      <c r="C62" s="205"/>
      <c r="D62" s="206"/>
      <c r="E62" s="218"/>
      <c r="F62" s="203"/>
      <c r="G62" s="213"/>
      <c r="H62" s="198">
        <v>124.16666666666669</v>
      </c>
      <c r="I62" s="198">
        <v>124.16666666666669</v>
      </c>
      <c r="J62" s="198">
        <v>100</v>
      </c>
    </row>
    <row r="63" spans="1:10">
      <c r="A63" s="219"/>
      <c r="B63" s="220" t="s">
        <v>442</v>
      </c>
      <c r="C63" s="220"/>
      <c r="D63" s="221"/>
      <c r="E63" s="222"/>
      <c r="F63" s="223"/>
      <c r="G63" s="224"/>
      <c r="H63" s="225">
        <v>100</v>
      </c>
      <c r="I63" s="225">
        <v>100</v>
      </c>
      <c r="J63" s="225">
        <v>100</v>
      </c>
    </row>
  </sheetData>
  <mergeCells count="2">
    <mergeCell ref="A4:G5"/>
    <mergeCell ref="B1:H2"/>
  </mergeCells>
  <pageMargins left="0.7" right="0.75" top="0.75" bottom="0.75" header="0.3" footer="0.3"/>
  <pageSetup paperSize="9" scale="8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10" workbookViewId="0">
      <selection activeCell="B20" sqref="B20"/>
    </sheetView>
  </sheetViews>
  <sheetFormatPr defaultRowHeight="15"/>
  <cols>
    <col min="1" max="1" width="62.5703125" style="70" customWidth="1"/>
    <col min="2" max="3" width="12.140625" style="70" customWidth="1"/>
    <col min="4" max="4" width="8" style="70" customWidth="1"/>
    <col min="5" max="8" width="9.140625" style="70"/>
    <col min="9" max="9" width="9.140625" style="70" customWidth="1"/>
    <col min="10" max="16384" width="9.140625" style="70"/>
  </cols>
  <sheetData>
    <row r="1" spans="1:4" ht="31.5" customHeight="1">
      <c r="A1" s="283" t="s">
        <v>96</v>
      </c>
      <c r="B1" s="283"/>
      <c r="C1" s="283"/>
      <c r="D1" s="283"/>
    </row>
    <row r="2" spans="1:4" ht="15" customHeight="1">
      <c r="A2" s="284" t="s">
        <v>0</v>
      </c>
      <c r="B2" s="286" t="s">
        <v>119</v>
      </c>
      <c r="C2" s="286"/>
      <c r="D2" s="286"/>
    </row>
    <row r="3" spans="1:4">
      <c r="A3" s="285"/>
      <c r="B3" s="89" t="s">
        <v>2</v>
      </c>
      <c r="C3" s="89" t="s">
        <v>3</v>
      </c>
      <c r="D3" s="90" t="s">
        <v>1</v>
      </c>
    </row>
    <row r="4" spans="1:4" ht="18" customHeight="1">
      <c r="A4" s="127" t="s">
        <v>65</v>
      </c>
      <c r="B4" s="93">
        <v>8966601.1999999993</v>
      </c>
      <c r="C4" s="93">
        <v>10410613.699999999</v>
      </c>
      <c r="D4" s="103">
        <f>C4/B4*100</f>
        <v>116.10434620422285</v>
      </c>
    </row>
    <row r="5" spans="1:4" ht="18" customHeight="1">
      <c r="A5" s="94" t="s">
        <v>88</v>
      </c>
      <c r="B5" s="95">
        <v>7904215.2000000002</v>
      </c>
      <c r="C5" s="95">
        <v>9142811.5</v>
      </c>
      <c r="D5" s="105">
        <f t="shared" ref="D5:D30" si="0">C5/B5*100</f>
        <v>115.67007310226067</v>
      </c>
    </row>
    <row r="6" spans="1:4">
      <c r="A6" s="94" t="s">
        <v>66</v>
      </c>
      <c r="B6" s="128" t="s">
        <v>117</v>
      </c>
      <c r="C6" s="128" t="s">
        <v>117</v>
      </c>
      <c r="D6" s="105" t="s">
        <v>117</v>
      </c>
    </row>
    <row r="7" spans="1:4">
      <c r="A7" s="94" t="s">
        <v>67</v>
      </c>
      <c r="B7" s="95">
        <v>237090</v>
      </c>
      <c r="C7" s="95">
        <v>305358.40000000002</v>
      </c>
      <c r="D7" s="105">
        <f t="shared" si="0"/>
        <v>128.79429752414694</v>
      </c>
    </row>
    <row r="8" spans="1:4">
      <c r="A8" s="94" t="s">
        <v>68</v>
      </c>
      <c r="B8" s="95">
        <v>77297.100000000006</v>
      </c>
      <c r="C8" s="95">
        <v>292437</v>
      </c>
      <c r="D8" s="105">
        <f t="shared" si="0"/>
        <v>378.32855307637669</v>
      </c>
    </row>
    <row r="9" spans="1:4" ht="15.75" customHeight="1">
      <c r="A9" s="94" t="s">
        <v>69</v>
      </c>
      <c r="B9" s="95">
        <v>3866400</v>
      </c>
      <c r="C9" s="96">
        <v>4172131.9</v>
      </c>
      <c r="D9" s="105">
        <f t="shared" si="0"/>
        <v>107.90740482102214</v>
      </c>
    </row>
    <row r="10" spans="1:4">
      <c r="A10" s="94" t="s">
        <v>70</v>
      </c>
      <c r="B10" s="95">
        <v>221690.2</v>
      </c>
      <c r="C10" s="95">
        <v>243346.9</v>
      </c>
      <c r="D10" s="105">
        <f t="shared" si="0"/>
        <v>109.76890273002596</v>
      </c>
    </row>
    <row r="11" spans="1:4">
      <c r="A11" s="94" t="s">
        <v>71</v>
      </c>
      <c r="B11" s="95">
        <v>40809.5</v>
      </c>
      <c r="C11" s="95">
        <v>35128.199999999997</v>
      </c>
      <c r="D11" s="105">
        <f t="shared" si="0"/>
        <v>86.078486626888335</v>
      </c>
    </row>
    <row r="12" spans="1:4">
      <c r="A12" s="94" t="s">
        <v>72</v>
      </c>
      <c r="B12" s="95">
        <v>219091.3</v>
      </c>
      <c r="C12" s="95">
        <v>264990</v>
      </c>
      <c r="D12" s="105">
        <f t="shared" si="0"/>
        <v>120.949576728971</v>
      </c>
    </row>
    <row r="13" spans="1:4">
      <c r="A13" s="94" t="s">
        <v>85</v>
      </c>
      <c r="B13" s="128" t="s">
        <v>117</v>
      </c>
      <c r="C13" s="128" t="s">
        <v>117</v>
      </c>
      <c r="D13" s="105" t="s">
        <v>117</v>
      </c>
    </row>
    <row r="14" spans="1:4">
      <c r="A14" s="94" t="s">
        <v>73</v>
      </c>
      <c r="B14" s="95">
        <v>109209.7</v>
      </c>
      <c r="C14" s="95">
        <v>125327.1</v>
      </c>
      <c r="D14" s="105">
        <f t="shared" si="0"/>
        <v>114.75821286936967</v>
      </c>
    </row>
    <row r="15" spans="1:4">
      <c r="A15" s="94" t="s">
        <v>84</v>
      </c>
      <c r="B15" s="95">
        <v>1955236.5</v>
      </c>
      <c r="C15" s="95">
        <v>2304643.2000000002</v>
      </c>
      <c r="D15" s="105">
        <f t="shared" si="0"/>
        <v>117.87030366914695</v>
      </c>
    </row>
    <row r="16" spans="1:4">
      <c r="A16" s="94" t="s">
        <v>74</v>
      </c>
      <c r="B16" s="105">
        <v>9765</v>
      </c>
      <c r="C16" s="95">
        <v>12368.3</v>
      </c>
      <c r="D16" s="105">
        <f t="shared" si="0"/>
        <v>126.65949820788529</v>
      </c>
    </row>
    <row r="17" spans="1:5">
      <c r="A17" s="94" t="s">
        <v>75</v>
      </c>
      <c r="B17" s="105">
        <v>47283</v>
      </c>
      <c r="C17" s="95">
        <v>103064.5</v>
      </c>
      <c r="D17" s="105">
        <f t="shared" si="0"/>
        <v>217.97369033267771</v>
      </c>
    </row>
    <row r="18" spans="1:5" ht="15" customHeight="1">
      <c r="A18" s="94" t="s">
        <v>86</v>
      </c>
      <c r="B18" s="95">
        <v>6905</v>
      </c>
      <c r="C18" s="95">
        <v>4924</v>
      </c>
      <c r="D18" s="105">
        <f t="shared" si="0"/>
        <v>71.31064446053584</v>
      </c>
    </row>
    <row r="19" spans="1:5" ht="28.5">
      <c r="A19" s="97" t="s">
        <v>87</v>
      </c>
      <c r="B19" s="105" t="s">
        <v>117</v>
      </c>
      <c r="C19" s="105" t="s">
        <v>117</v>
      </c>
      <c r="D19" s="105" t="s">
        <v>117</v>
      </c>
    </row>
    <row r="20" spans="1:5">
      <c r="A20" s="94" t="s">
        <v>76</v>
      </c>
      <c r="B20" s="95">
        <v>228570.4</v>
      </c>
      <c r="C20" s="96">
        <v>262325</v>
      </c>
      <c r="D20" s="105">
        <f t="shared" si="0"/>
        <v>114.76770395466779</v>
      </c>
    </row>
    <row r="21" spans="1:5">
      <c r="A21" s="94" t="s">
        <v>77</v>
      </c>
      <c r="B21" s="128">
        <v>3964.7</v>
      </c>
      <c r="C21" s="128">
        <v>262325</v>
      </c>
      <c r="D21" s="105">
        <f t="shared" si="0"/>
        <v>6616.5157515070505</v>
      </c>
    </row>
    <row r="22" spans="1:5">
      <c r="A22" s="94" t="s">
        <v>78</v>
      </c>
      <c r="B22" s="96">
        <v>270468.40000000002</v>
      </c>
      <c r="C22" s="96">
        <v>337703</v>
      </c>
      <c r="D22" s="105">
        <f t="shared" si="0"/>
        <v>124.85857867314627</v>
      </c>
    </row>
    <row r="23" spans="1:5">
      <c r="A23" s="94" t="s">
        <v>68</v>
      </c>
      <c r="B23" s="95">
        <v>205332.3</v>
      </c>
      <c r="C23" s="96">
        <v>162293.4</v>
      </c>
      <c r="D23" s="105">
        <f t="shared" si="0"/>
        <v>79.039391269663867</v>
      </c>
    </row>
    <row r="24" spans="1:5">
      <c r="A24" s="94" t="s">
        <v>79</v>
      </c>
      <c r="B24" s="105">
        <v>8900</v>
      </c>
      <c r="C24" s="95">
        <v>33735.4</v>
      </c>
      <c r="D24" s="105">
        <f t="shared" si="0"/>
        <v>379.04943820224719</v>
      </c>
    </row>
    <row r="25" spans="1:5">
      <c r="A25" s="94" t="s">
        <v>80</v>
      </c>
      <c r="B25" s="95">
        <v>396211.7</v>
      </c>
      <c r="C25" s="95">
        <v>479080.2</v>
      </c>
      <c r="D25" s="105">
        <f t="shared" si="0"/>
        <v>120.91520770335656</v>
      </c>
    </row>
    <row r="26" spans="1:5">
      <c r="A26" s="94" t="s">
        <v>89</v>
      </c>
      <c r="B26" s="93">
        <v>1062386</v>
      </c>
      <c r="C26" s="92">
        <v>1267802.2</v>
      </c>
      <c r="D26" s="103">
        <f t="shared" si="0"/>
        <v>119.33536398258259</v>
      </c>
    </row>
    <row r="27" spans="1:5">
      <c r="A27" s="94" t="s">
        <v>81</v>
      </c>
      <c r="B27" s="128" t="s">
        <v>117</v>
      </c>
      <c r="C27" s="128">
        <v>106565.5</v>
      </c>
      <c r="D27" s="105" t="s">
        <v>117</v>
      </c>
    </row>
    <row r="28" spans="1:5">
      <c r="A28" s="94" t="s">
        <v>82</v>
      </c>
      <c r="B28" s="95">
        <v>879040</v>
      </c>
      <c r="C28" s="95">
        <v>916408.8</v>
      </c>
      <c r="D28" s="105">
        <f t="shared" si="0"/>
        <v>104.25109210047326</v>
      </c>
    </row>
    <row r="29" spans="1:5">
      <c r="A29" s="94" t="s">
        <v>83</v>
      </c>
      <c r="B29" s="95">
        <v>109754</v>
      </c>
      <c r="C29" s="96">
        <v>174723.20000000001</v>
      </c>
      <c r="D29" s="105">
        <f t="shared" si="0"/>
        <v>159.19529128778908</v>
      </c>
    </row>
    <row r="30" spans="1:5">
      <c r="A30" s="267" t="s">
        <v>68</v>
      </c>
      <c r="B30" s="268">
        <v>73592</v>
      </c>
      <c r="C30" s="269">
        <v>70104.7</v>
      </c>
      <c r="D30" s="270">
        <f t="shared" si="0"/>
        <v>95.261305576693118</v>
      </c>
    </row>
    <row r="31" spans="1:5">
      <c r="A31" s="71"/>
      <c r="B31" s="71"/>
      <c r="C31" s="71"/>
      <c r="D31" s="71"/>
      <c r="E31" s="71"/>
    </row>
    <row r="32" spans="1:5">
      <c r="A32" s="71"/>
      <c r="B32" s="71"/>
      <c r="C32" s="71"/>
      <c r="D32" s="71"/>
      <c r="E32" s="71"/>
    </row>
    <row r="33" spans="1:5">
      <c r="A33" s="71"/>
      <c r="B33" s="71"/>
      <c r="C33" s="71"/>
      <c r="D33" s="71"/>
      <c r="E33" s="71"/>
    </row>
    <row r="34" spans="1:5">
      <c r="A34" s="71"/>
      <c r="B34" s="71"/>
      <c r="C34" s="71"/>
      <c r="D34" s="71"/>
      <c r="E34" s="71"/>
    </row>
    <row r="35" spans="1:5">
      <c r="A35" s="71"/>
      <c r="B35" s="71"/>
      <c r="C35" s="71"/>
      <c r="D35" s="71"/>
      <c r="E35" s="71"/>
    </row>
    <row r="36" spans="1:5">
      <c r="A36" s="71"/>
      <c r="B36" s="71"/>
      <c r="C36" s="71"/>
      <c r="D36" s="71"/>
      <c r="E36" s="71"/>
    </row>
    <row r="37" spans="1:5">
      <c r="A37" s="71"/>
      <c r="B37" s="71"/>
      <c r="C37" s="71"/>
      <c r="D37" s="71"/>
      <c r="E37" s="71"/>
    </row>
    <row r="38" spans="1:5">
      <c r="A38" s="71"/>
      <c r="B38" s="71"/>
      <c r="C38" s="71"/>
      <c r="D38" s="71"/>
      <c r="E38" s="71"/>
    </row>
    <row r="39" spans="1:5">
      <c r="A39" s="71"/>
      <c r="B39" s="71"/>
      <c r="C39" s="71"/>
      <c r="D39" s="71"/>
      <c r="E39" s="71"/>
    </row>
    <row r="40" spans="1:5">
      <c r="A40" s="71"/>
      <c r="B40" s="71"/>
      <c r="C40" s="71"/>
      <c r="D40" s="71"/>
      <c r="E40" s="71"/>
    </row>
    <row r="41" spans="1:5">
      <c r="A41" s="71"/>
      <c r="B41" s="71"/>
      <c r="C41" s="71"/>
      <c r="D41" s="71"/>
      <c r="E41" s="71"/>
    </row>
    <row r="42" spans="1:5">
      <c r="A42" s="71"/>
      <c r="B42" s="71"/>
      <c r="C42" s="71"/>
      <c r="D42" s="71"/>
      <c r="E42" s="71"/>
    </row>
  </sheetData>
  <mergeCells count="3">
    <mergeCell ref="A1:D1"/>
    <mergeCell ref="A2:A3"/>
    <mergeCell ref="B2:D2"/>
  </mergeCells>
  <pageMargins left="0.75" right="0" top="0.3" bottom="0" header="0.3" footer="0.3"/>
  <pageSetup paperSize="9" scale="9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8" sqref="B8"/>
    </sheetView>
  </sheetViews>
  <sheetFormatPr defaultRowHeight="15"/>
  <cols>
    <col min="1" max="1" width="27.28515625" style="1" customWidth="1"/>
    <col min="2" max="5" width="14.140625" style="1" customWidth="1"/>
    <col min="6" max="6" width="12.140625" style="1" bestFit="1" customWidth="1"/>
    <col min="7" max="16384" width="9.140625" style="1"/>
  </cols>
  <sheetData>
    <row r="1" spans="1:6" ht="28.5" customHeight="1">
      <c r="A1" s="287" t="s">
        <v>97</v>
      </c>
      <c r="B1" s="287"/>
      <c r="C1" s="287"/>
      <c r="D1" s="287"/>
      <c r="E1" s="287"/>
    </row>
    <row r="2" spans="1:6">
      <c r="A2" s="88" t="s">
        <v>38</v>
      </c>
      <c r="B2" s="89">
        <v>2014</v>
      </c>
      <c r="C2" s="89">
        <v>2015</v>
      </c>
      <c r="D2" s="90">
        <v>2016</v>
      </c>
      <c r="E2" s="90">
        <v>2017</v>
      </c>
    </row>
    <row r="3" spans="1:6">
      <c r="A3" s="91" t="s">
        <v>64</v>
      </c>
      <c r="B3" s="92">
        <v>5546161.7000000002</v>
      </c>
      <c r="C3" s="92">
        <v>5197245.5999999996</v>
      </c>
      <c r="D3" s="93">
        <v>56863835.600000001</v>
      </c>
      <c r="E3" s="92">
        <v>7877148</v>
      </c>
      <c r="F3" s="13"/>
    </row>
    <row r="4" spans="1:6">
      <c r="A4" s="94" t="s">
        <v>39</v>
      </c>
      <c r="B4" s="96">
        <v>39923.199999999997</v>
      </c>
      <c r="C4" s="95">
        <v>33827.599999999999</v>
      </c>
      <c r="D4" s="95">
        <v>2297675.4</v>
      </c>
      <c r="E4" s="95">
        <v>57557.599999999999</v>
      </c>
    </row>
    <row r="5" spans="1:6">
      <c r="A5" s="94" t="s">
        <v>40</v>
      </c>
      <c r="B5" s="95">
        <v>31088.400000000001</v>
      </c>
      <c r="C5" s="95">
        <v>26843.599999999999</v>
      </c>
      <c r="D5" s="95">
        <v>1075730.8999999999</v>
      </c>
      <c r="E5" s="95">
        <v>39906.5</v>
      </c>
    </row>
    <row r="6" spans="1:6">
      <c r="A6" s="94" t="s">
        <v>41</v>
      </c>
      <c r="B6" s="96">
        <v>63201.1</v>
      </c>
      <c r="C6" s="95">
        <v>40726.300000000003</v>
      </c>
      <c r="D6" s="95">
        <v>1277959.8999999999</v>
      </c>
      <c r="E6" s="95">
        <v>63353.8</v>
      </c>
    </row>
    <row r="7" spans="1:6">
      <c r="A7" s="94" t="s">
        <v>42</v>
      </c>
      <c r="B7" s="96">
        <v>39473.599999999999</v>
      </c>
      <c r="C7" s="96">
        <v>37336.699999999997</v>
      </c>
      <c r="D7" s="95">
        <v>1248087.3999999999</v>
      </c>
      <c r="E7" s="95">
        <v>46284.5</v>
      </c>
    </row>
    <row r="8" spans="1:6">
      <c r="A8" s="94" t="s">
        <v>43</v>
      </c>
      <c r="B8" s="96">
        <v>47631.1</v>
      </c>
      <c r="C8" s="96">
        <v>53845.7</v>
      </c>
      <c r="D8" s="96">
        <v>1708100.9</v>
      </c>
      <c r="E8" s="96">
        <v>353619.6</v>
      </c>
    </row>
    <row r="9" spans="1:6">
      <c r="A9" s="94" t="s">
        <v>44</v>
      </c>
      <c r="B9" s="96">
        <v>57937.7</v>
      </c>
      <c r="C9" s="95">
        <v>39181.599999999999</v>
      </c>
      <c r="D9" s="138">
        <v>1613732.8</v>
      </c>
      <c r="E9" s="138">
        <v>216860.1</v>
      </c>
    </row>
    <row r="10" spans="1:6">
      <c r="A10" s="94" t="s">
        <v>45</v>
      </c>
      <c r="B10" s="96">
        <v>42835.9</v>
      </c>
      <c r="C10" s="96">
        <v>34841.300000000003</v>
      </c>
      <c r="D10" s="96">
        <v>1208344.3999999999</v>
      </c>
      <c r="E10" s="96">
        <v>58175.199999999997</v>
      </c>
    </row>
    <row r="11" spans="1:6">
      <c r="A11" s="94" t="s">
        <v>46</v>
      </c>
      <c r="B11" s="95">
        <v>41583.300000000003</v>
      </c>
      <c r="C11" s="96">
        <v>41515.300000000003</v>
      </c>
      <c r="D11" s="96">
        <v>1245313.3999999999</v>
      </c>
      <c r="E11" s="96">
        <v>55505.1</v>
      </c>
    </row>
    <row r="12" spans="1:6">
      <c r="A12" s="94" t="s">
        <v>47</v>
      </c>
      <c r="B12" s="95">
        <v>68035.100000000006</v>
      </c>
      <c r="C12" s="96">
        <v>55948.9</v>
      </c>
      <c r="D12" s="139">
        <v>1471805.3</v>
      </c>
      <c r="E12" s="139">
        <v>88676.2</v>
      </c>
    </row>
    <row r="13" spans="1:6">
      <c r="A13" s="94" t="s">
        <v>48</v>
      </c>
      <c r="B13" s="95">
        <v>50431.8</v>
      </c>
      <c r="C13" s="95">
        <v>48530.1</v>
      </c>
      <c r="D13" s="95">
        <v>1824026.7</v>
      </c>
      <c r="E13" s="95">
        <v>710029.6</v>
      </c>
    </row>
    <row r="14" spans="1:6">
      <c r="A14" s="94" t="s">
        <v>49</v>
      </c>
      <c r="B14" s="96">
        <v>38627.9</v>
      </c>
      <c r="C14" s="95">
        <v>33263</v>
      </c>
      <c r="D14" s="96">
        <v>1501485.4</v>
      </c>
      <c r="E14" s="96">
        <v>76973.7</v>
      </c>
    </row>
    <row r="15" spans="1:6">
      <c r="A15" s="94" t="s">
        <v>50</v>
      </c>
      <c r="B15" s="95">
        <v>38399.1</v>
      </c>
      <c r="C15" s="95">
        <v>39074</v>
      </c>
      <c r="D15" s="96">
        <v>1236870.8999999999</v>
      </c>
      <c r="E15" s="96">
        <v>75047.600000000006</v>
      </c>
    </row>
    <row r="16" spans="1:6">
      <c r="A16" s="94" t="s">
        <v>51</v>
      </c>
      <c r="B16" s="95">
        <v>49853.9</v>
      </c>
      <c r="C16" s="96">
        <v>38418.400000000001</v>
      </c>
      <c r="D16" s="96">
        <v>1171071.5</v>
      </c>
      <c r="E16" s="96">
        <v>65428.3</v>
      </c>
    </row>
    <row r="17" spans="1:5">
      <c r="A17" s="94" t="s">
        <v>52</v>
      </c>
      <c r="B17" s="96">
        <v>41666.5</v>
      </c>
      <c r="C17" s="95">
        <v>28866.400000000001</v>
      </c>
      <c r="D17" s="96">
        <v>1215037.2</v>
      </c>
      <c r="E17" s="96">
        <v>44145.1</v>
      </c>
    </row>
    <row r="18" spans="1:5">
      <c r="A18" s="94" t="s">
        <v>53</v>
      </c>
      <c r="B18" s="96">
        <v>37470.300000000003</v>
      </c>
      <c r="C18" s="95">
        <v>47172.2</v>
      </c>
      <c r="D18" s="95">
        <v>1096320.3999999999</v>
      </c>
      <c r="E18" s="95">
        <v>38338.6</v>
      </c>
    </row>
    <row r="19" spans="1:5">
      <c r="A19" s="94" t="s">
        <v>54</v>
      </c>
      <c r="B19" s="96">
        <v>48915.7</v>
      </c>
      <c r="C19" s="96">
        <v>62867.7</v>
      </c>
      <c r="D19" s="95">
        <v>1377442.8</v>
      </c>
      <c r="E19" s="95">
        <v>83992.6</v>
      </c>
    </row>
    <row r="20" spans="1:5">
      <c r="A20" s="94" t="s">
        <v>55</v>
      </c>
      <c r="B20" s="96">
        <v>27261.8</v>
      </c>
      <c r="C20" s="95">
        <v>32854</v>
      </c>
      <c r="D20" s="138">
        <v>1144744.3</v>
      </c>
      <c r="E20" s="138">
        <v>207979.1</v>
      </c>
    </row>
    <row r="21" spans="1:5">
      <c r="A21" s="94" t="s">
        <v>56</v>
      </c>
      <c r="B21" s="95">
        <v>25063.599999999999</v>
      </c>
      <c r="C21" s="96">
        <v>14553.9</v>
      </c>
      <c r="D21" s="96">
        <v>1475845.4</v>
      </c>
      <c r="E21" s="96">
        <v>36637.599999999999</v>
      </c>
    </row>
    <row r="22" spans="1:5">
      <c r="A22" s="94" t="s">
        <v>57</v>
      </c>
      <c r="B22" s="95">
        <v>33092.800000000003</v>
      </c>
      <c r="C22" s="96">
        <v>41787.4</v>
      </c>
      <c r="D22" s="95">
        <v>1160753</v>
      </c>
      <c r="E22" s="95">
        <v>257419</v>
      </c>
    </row>
    <row r="23" spans="1:5">
      <c r="A23" s="94" t="s">
        <v>58</v>
      </c>
      <c r="B23" s="96">
        <v>31713.4</v>
      </c>
      <c r="C23" s="95">
        <v>24866.1</v>
      </c>
      <c r="D23" s="96">
        <v>1009213.8</v>
      </c>
      <c r="E23" s="96">
        <v>34267.699999999997</v>
      </c>
    </row>
    <row r="24" spans="1:5">
      <c r="A24" s="94" t="s">
        <v>59</v>
      </c>
      <c r="B24" s="96">
        <v>46927.4</v>
      </c>
      <c r="C24" s="95">
        <v>36590.199999999997</v>
      </c>
      <c r="D24" s="95">
        <v>998543.5</v>
      </c>
      <c r="E24" s="95">
        <v>50018.1</v>
      </c>
    </row>
    <row r="25" spans="1:5">
      <c r="A25" s="94" t="s">
        <v>60</v>
      </c>
      <c r="B25" s="95">
        <v>361658.9</v>
      </c>
      <c r="C25" s="96">
        <v>309399.40000000002</v>
      </c>
      <c r="D25" s="95">
        <v>11480090.6</v>
      </c>
      <c r="E25" s="95">
        <v>557932.69999999995</v>
      </c>
    </row>
    <row r="26" spans="1:5">
      <c r="A26" s="94" t="s">
        <v>61</v>
      </c>
      <c r="B26" s="95">
        <v>38659.5</v>
      </c>
      <c r="C26" s="95">
        <v>40805</v>
      </c>
      <c r="D26" s="96">
        <v>1131684.3</v>
      </c>
      <c r="E26" s="96">
        <v>383979.4</v>
      </c>
    </row>
    <row r="27" spans="1:5">
      <c r="A27" s="94" t="s">
        <v>62</v>
      </c>
      <c r="B27" s="95">
        <v>21346.2</v>
      </c>
      <c r="C27" s="96">
        <v>23492.400000000001</v>
      </c>
      <c r="D27" s="96">
        <v>1046352.9</v>
      </c>
      <c r="E27" s="96">
        <v>22834.6</v>
      </c>
    </row>
    <row r="28" spans="1:5" ht="28.5">
      <c r="A28" s="271" t="s">
        <v>63</v>
      </c>
      <c r="B28" s="269">
        <v>4223363.5</v>
      </c>
      <c r="C28" s="269">
        <v>4010638.4</v>
      </c>
      <c r="D28" s="269">
        <v>14847602.5</v>
      </c>
      <c r="E28" s="269">
        <v>4252185.7</v>
      </c>
    </row>
    <row r="29" spans="1:5">
      <c r="A29" s="26"/>
      <c r="B29" s="26"/>
      <c r="C29" s="26" t="s">
        <v>116</v>
      </c>
      <c r="D29" s="26"/>
      <c r="E29" s="26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14" sqref="B14"/>
    </sheetView>
  </sheetViews>
  <sheetFormatPr defaultRowHeight="15"/>
  <cols>
    <col min="1" max="1" width="25.42578125" style="1" customWidth="1"/>
    <col min="2" max="5" width="14.140625" style="1" customWidth="1"/>
    <col min="6" max="6" width="13.5703125" style="1" bestFit="1" customWidth="1"/>
    <col min="7" max="7" width="9.140625" style="1"/>
    <col min="8" max="8" width="15.85546875" style="1" customWidth="1"/>
    <col min="9" max="16384" width="9.140625" style="1"/>
  </cols>
  <sheetData>
    <row r="1" spans="1:6" ht="28.5" customHeight="1">
      <c r="A1" s="288" t="s">
        <v>98</v>
      </c>
      <c r="B1" s="288"/>
      <c r="C1" s="288"/>
      <c r="D1" s="288"/>
      <c r="E1" s="288"/>
    </row>
    <row r="2" spans="1:6">
      <c r="A2" s="7" t="s">
        <v>38</v>
      </c>
      <c r="B2" s="6">
        <v>2014</v>
      </c>
      <c r="C2" s="6">
        <v>2015</v>
      </c>
      <c r="D2" s="4">
        <v>2016</v>
      </c>
      <c r="E2" s="4">
        <v>2017</v>
      </c>
    </row>
    <row r="3" spans="1:6">
      <c r="A3" s="8" t="s">
        <v>64</v>
      </c>
      <c r="B3" s="11">
        <v>52281410</v>
      </c>
      <c r="C3" s="9">
        <v>50361289.200000003</v>
      </c>
      <c r="D3" s="9">
        <v>54592241.5</v>
      </c>
      <c r="E3" s="9">
        <v>52999162.5</v>
      </c>
      <c r="F3" s="13"/>
    </row>
    <row r="4" spans="1:6">
      <c r="A4" s="3" t="s">
        <v>39</v>
      </c>
      <c r="B4" s="10">
        <v>982364.2</v>
      </c>
      <c r="C4" s="10">
        <v>1081569.5</v>
      </c>
      <c r="D4" s="10">
        <v>1086408.6000000001</v>
      </c>
      <c r="E4" s="10">
        <v>1023433.6</v>
      </c>
    </row>
    <row r="5" spans="1:6">
      <c r="A5" s="3" t="s">
        <v>40</v>
      </c>
      <c r="B5" s="5">
        <v>1072056.1000000001</v>
      </c>
      <c r="C5" s="5">
        <v>1026311.8</v>
      </c>
      <c r="D5" s="5">
        <v>1093441.1000000001</v>
      </c>
      <c r="E5" s="5">
        <v>1017262.1</v>
      </c>
    </row>
    <row r="6" spans="1:6">
      <c r="A6" s="3" t="s">
        <v>41</v>
      </c>
      <c r="B6" s="5">
        <v>1256568.1000000001</v>
      </c>
      <c r="C6" s="5">
        <v>1209767.5</v>
      </c>
      <c r="D6" s="10">
        <v>1218716.5</v>
      </c>
      <c r="E6" s="10">
        <v>1167845.2</v>
      </c>
    </row>
    <row r="7" spans="1:6">
      <c r="A7" s="3" t="s">
        <v>42</v>
      </c>
      <c r="B7" s="5">
        <v>1121729.3</v>
      </c>
      <c r="C7" s="10">
        <v>1116653.6000000001</v>
      </c>
      <c r="D7" s="10">
        <v>1213508.2</v>
      </c>
      <c r="E7" s="10">
        <v>1203783.2</v>
      </c>
    </row>
    <row r="8" spans="1:6">
      <c r="A8" s="3" t="s">
        <v>43</v>
      </c>
      <c r="B8" s="5">
        <v>1441763.2</v>
      </c>
      <c r="C8" s="5">
        <v>1499425.8</v>
      </c>
      <c r="D8" s="5">
        <v>1861068.3</v>
      </c>
      <c r="E8" s="5">
        <v>1665376.9</v>
      </c>
    </row>
    <row r="9" spans="1:6">
      <c r="A9" s="3" t="s">
        <v>44</v>
      </c>
      <c r="B9" s="5">
        <v>1429889.3</v>
      </c>
      <c r="C9" s="5">
        <v>1487279.5</v>
      </c>
      <c r="D9" s="5">
        <v>1569957.3</v>
      </c>
      <c r="E9" s="5">
        <v>1394708.2</v>
      </c>
    </row>
    <row r="10" spans="1:6">
      <c r="A10" s="3" t="s">
        <v>45</v>
      </c>
      <c r="B10" s="10">
        <v>1068154.2</v>
      </c>
      <c r="C10" s="5">
        <v>1131995.6000000001</v>
      </c>
      <c r="D10" s="5">
        <v>1244737.8999999999</v>
      </c>
      <c r="E10" s="5">
        <v>1236166.2</v>
      </c>
    </row>
    <row r="11" spans="1:6">
      <c r="A11" s="3" t="s">
        <v>46</v>
      </c>
      <c r="B11" s="5">
        <v>1238418.3</v>
      </c>
      <c r="C11" s="10">
        <v>1245143</v>
      </c>
      <c r="D11" s="5">
        <v>1310107.7</v>
      </c>
      <c r="E11" s="5">
        <v>1279300.6000000001</v>
      </c>
    </row>
    <row r="12" spans="1:6">
      <c r="A12" s="3" t="s">
        <v>47</v>
      </c>
      <c r="B12" s="10">
        <v>1439014.7</v>
      </c>
      <c r="C12" s="5">
        <v>1455405.9</v>
      </c>
      <c r="D12" s="5">
        <v>1378445.4</v>
      </c>
      <c r="E12" s="5">
        <v>1231682.3</v>
      </c>
    </row>
    <row r="13" spans="1:6">
      <c r="A13" s="3" t="s">
        <v>48</v>
      </c>
      <c r="B13" s="10">
        <v>1824193.2</v>
      </c>
      <c r="C13" s="10">
        <v>1824286</v>
      </c>
      <c r="D13" s="5">
        <v>1831291.1</v>
      </c>
      <c r="E13" s="5">
        <v>2064270.3</v>
      </c>
    </row>
    <row r="14" spans="1:6">
      <c r="A14" s="3" t="s">
        <v>49</v>
      </c>
      <c r="B14" s="10">
        <v>1277408.3</v>
      </c>
      <c r="C14" s="5">
        <v>1338753.7</v>
      </c>
      <c r="D14" s="10">
        <v>1525844.3</v>
      </c>
      <c r="E14" s="10">
        <v>1395978.2</v>
      </c>
    </row>
    <row r="15" spans="1:6">
      <c r="A15" s="3" t="s">
        <v>50</v>
      </c>
      <c r="B15" s="10">
        <v>1044990.9</v>
      </c>
      <c r="C15" s="10">
        <v>1184230.6000000001</v>
      </c>
      <c r="D15" s="10">
        <v>1253646.2</v>
      </c>
      <c r="E15" s="10">
        <v>1150351.8999999999</v>
      </c>
    </row>
    <row r="16" spans="1:6">
      <c r="A16" s="3" t="s">
        <v>51</v>
      </c>
      <c r="B16" s="10">
        <v>1176208.3</v>
      </c>
      <c r="C16" s="5">
        <v>1216006.1000000001</v>
      </c>
      <c r="D16" s="10">
        <v>1152589.3</v>
      </c>
      <c r="E16" s="10">
        <v>1155834.2</v>
      </c>
    </row>
    <row r="17" spans="1:8">
      <c r="A17" s="3" t="s">
        <v>52</v>
      </c>
      <c r="B17" s="10">
        <v>1257779</v>
      </c>
      <c r="C17" s="10">
        <v>1257731.7</v>
      </c>
      <c r="D17" s="10">
        <v>1220835.7</v>
      </c>
      <c r="E17" s="10">
        <v>1168907.3999999999</v>
      </c>
    </row>
    <row r="18" spans="1:8">
      <c r="A18" s="3" t="s">
        <v>53</v>
      </c>
      <c r="B18" s="10">
        <v>1127417.8999999999</v>
      </c>
      <c r="C18" s="5">
        <v>1112122.7</v>
      </c>
      <c r="D18" s="5">
        <v>1071015.3999999999</v>
      </c>
      <c r="E18" s="5">
        <v>1059277.2</v>
      </c>
    </row>
    <row r="19" spans="1:8">
      <c r="A19" s="3" t="s">
        <v>54</v>
      </c>
      <c r="B19" s="5">
        <v>1285175.7</v>
      </c>
      <c r="C19" s="5">
        <v>1333130.6000000001</v>
      </c>
      <c r="D19" s="10">
        <v>1401675.2</v>
      </c>
      <c r="E19" s="10">
        <v>1289149</v>
      </c>
      <c r="H19" s="13"/>
    </row>
    <row r="20" spans="1:8">
      <c r="A20" s="3" t="s">
        <v>55</v>
      </c>
      <c r="B20" s="5">
        <v>1142324.7</v>
      </c>
      <c r="C20" s="5">
        <v>1202230.1000000001</v>
      </c>
      <c r="D20" s="10">
        <v>1180550.6000000001</v>
      </c>
      <c r="E20" s="10">
        <v>1175076.8999999999</v>
      </c>
      <c r="H20" s="13"/>
    </row>
    <row r="21" spans="1:8">
      <c r="A21" s="3" t="s">
        <v>56</v>
      </c>
      <c r="B21" s="10">
        <v>1532541.9</v>
      </c>
      <c r="C21" s="10">
        <v>1593848.3</v>
      </c>
      <c r="D21" s="10">
        <v>1496822</v>
      </c>
      <c r="E21" s="10">
        <v>1418236.6</v>
      </c>
      <c r="H21" s="13"/>
    </row>
    <row r="22" spans="1:8">
      <c r="A22" s="3" t="s">
        <v>57</v>
      </c>
      <c r="B22" s="10">
        <v>1175472.3</v>
      </c>
      <c r="C22" s="10">
        <v>1135624.8</v>
      </c>
      <c r="D22" s="5">
        <v>1133397.7</v>
      </c>
      <c r="E22" s="5">
        <v>1196049.3</v>
      </c>
      <c r="H22" s="13"/>
    </row>
    <row r="23" spans="1:8">
      <c r="A23" s="3" t="s">
        <v>58</v>
      </c>
      <c r="B23" s="5">
        <v>962786.6</v>
      </c>
      <c r="C23" s="5">
        <v>965088.3</v>
      </c>
      <c r="D23" s="10">
        <v>984439.1</v>
      </c>
      <c r="E23" s="10">
        <v>916069.8</v>
      </c>
      <c r="H23" s="13"/>
    </row>
    <row r="24" spans="1:8">
      <c r="A24" s="3" t="s">
        <v>59</v>
      </c>
      <c r="B24" s="10">
        <v>791580.7</v>
      </c>
      <c r="C24" s="10">
        <v>835093</v>
      </c>
      <c r="D24" s="5">
        <v>943135.1</v>
      </c>
      <c r="E24" s="5">
        <v>966150.2</v>
      </c>
    </row>
    <row r="25" spans="1:8">
      <c r="A25" s="3" t="s">
        <v>60</v>
      </c>
      <c r="B25" s="10">
        <v>9659875.3000000007</v>
      </c>
      <c r="C25" s="10">
        <v>10630749.699999999</v>
      </c>
      <c r="D25" s="5">
        <v>11212853.199999999</v>
      </c>
      <c r="E25" s="5">
        <v>11626458.9</v>
      </c>
    </row>
    <row r="26" spans="1:8">
      <c r="A26" s="3" t="s">
        <v>61</v>
      </c>
      <c r="B26" s="10">
        <v>1081624.1000000001</v>
      </c>
      <c r="C26" s="10">
        <v>1072143.7</v>
      </c>
      <c r="D26" s="10">
        <v>1132167.3</v>
      </c>
      <c r="E26" s="10">
        <v>1167237.6000000001</v>
      </c>
    </row>
    <row r="27" spans="1:8">
      <c r="A27" s="3" t="s">
        <v>62</v>
      </c>
      <c r="B27" s="5">
        <v>971678.8</v>
      </c>
      <c r="C27" s="10">
        <v>1275020</v>
      </c>
      <c r="D27" s="10">
        <v>1001022.3</v>
      </c>
      <c r="E27" s="10">
        <v>930376.7</v>
      </c>
    </row>
    <row r="28" spans="1:8" ht="25.5">
      <c r="A28" s="272" t="s">
        <v>63</v>
      </c>
      <c r="B28" s="245">
        <v>14920394.9</v>
      </c>
      <c r="C28" s="273">
        <v>11131677.699999999</v>
      </c>
      <c r="D28" s="245">
        <v>14074566</v>
      </c>
      <c r="E28" s="245">
        <v>13100180</v>
      </c>
    </row>
    <row r="30" spans="1:8">
      <c r="D30" s="2"/>
      <c r="E30" s="2"/>
    </row>
  </sheetData>
  <mergeCells count="1">
    <mergeCell ref="A1:E1"/>
  </mergeCells>
  <pageMargins left="0.7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2" sqref="A32"/>
    </sheetView>
  </sheetViews>
  <sheetFormatPr defaultRowHeight="15"/>
  <cols>
    <col min="1" max="1" width="25.42578125" style="1" customWidth="1"/>
    <col min="2" max="5" width="14.140625" style="1" customWidth="1"/>
    <col min="6" max="16384" width="9.140625" style="1"/>
  </cols>
  <sheetData>
    <row r="1" spans="1:5" ht="28.5" customHeight="1">
      <c r="A1" s="287" t="s">
        <v>99</v>
      </c>
      <c r="B1" s="287"/>
      <c r="C1" s="287"/>
      <c r="D1" s="287"/>
      <c r="E1" s="287"/>
    </row>
    <row r="2" spans="1:5">
      <c r="A2" s="88" t="s">
        <v>38</v>
      </c>
      <c r="B2" s="89">
        <v>2014</v>
      </c>
      <c r="C2" s="89">
        <v>2015</v>
      </c>
      <c r="D2" s="90">
        <v>2016</v>
      </c>
      <c r="E2" s="90">
        <v>2017</v>
      </c>
    </row>
    <row r="3" spans="1:5">
      <c r="A3" s="91" t="s">
        <v>64</v>
      </c>
      <c r="B3" s="92">
        <v>7310411.0999999996</v>
      </c>
      <c r="C3" s="93">
        <v>6852485.2000000002</v>
      </c>
      <c r="D3" s="92">
        <v>7411576.0999999996</v>
      </c>
      <c r="E3" s="92">
        <f>SUM(E4:E28)</f>
        <v>10377024.9</v>
      </c>
    </row>
    <row r="4" spans="1:5">
      <c r="A4" s="94" t="s">
        <v>39</v>
      </c>
      <c r="B4" s="96">
        <v>87555.9</v>
      </c>
      <c r="C4" s="96">
        <v>113863.1</v>
      </c>
      <c r="D4" s="139">
        <v>90268.5</v>
      </c>
      <c r="E4" s="139">
        <v>119199.4</v>
      </c>
    </row>
    <row r="5" spans="1:5">
      <c r="A5" s="94" t="s">
        <v>40</v>
      </c>
      <c r="B5" s="95">
        <v>97555.9</v>
      </c>
      <c r="C5" s="96">
        <v>83577.100000000006</v>
      </c>
      <c r="D5" s="138">
        <v>120731.5</v>
      </c>
      <c r="E5" s="138">
        <v>111683.6</v>
      </c>
    </row>
    <row r="6" spans="1:5">
      <c r="A6" s="94" t="s">
        <v>41</v>
      </c>
      <c r="B6" s="95">
        <v>139611.4</v>
      </c>
      <c r="C6" s="96">
        <v>118985.8</v>
      </c>
      <c r="D6" s="139">
        <v>135021.29999999999</v>
      </c>
      <c r="E6" s="139">
        <v>147009.4</v>
      </c>
    </row>
    <row r="7" spans="1:5">
      <c r="A7" s="94" t="s">
        <v>42</v>
      </c>
      <c r="B7" s="95">
        <v>143279</v>
      </c>
      <c r="C7" s="96">
        <v>116171.2</v>
      </c>
      <c r="D7" s="138">
        <v>133652.29999999999</v>
      </c>
      <c r="E7" s="138">
        <v>143014.20000000001</v>
      </c>
    </row>
    <row r="8" spans="1:5">
      <c r="A8" s="94" t="s">
        <v>43</v>
      </c>
      <c r="B8" s="96">
        <v>139810.9</v>
      </c>
      <c r="C8" s="96">
        <v>159309.1</v>
      </c>
      <c r="D8" s="138">
        <v>151236.79999999999</v>
      </c>
      <c r="E8" s="138">
        <v>470366.2</v>
      </c>
    </row>
    <row r="9" spans="1:5">
      <c r="A9" s="94" t="s">
        <v>44</v>
      </c>
      <c r="B9" s="95">
        <v>191356.9</v>
      </c>
      <c r="C9" s="96">
        <v>144365.5</v>
      </c>
      <c r="D9" s="139">
        <v>152005.29999999999</v>
      </c>
      <c r="E9" s="139">
        <v>350314.7</v>
      </c>
    </row>
    <row r="10" spans="1:5">
      <c r="A10" s="94" t="s">
        <v>45</v>
      </c>
      <c r="B10" s="96">
        <v>159858.5</v>
      </c>
      <c r="C10" s="95">
        <v>154964.1</v>
      </c>
      <c r="D10" s="138">
        <v>166074.6</v>
      </c>
      <c r="E10" s="138">
        <v>204558.3</v>
      </c>
    </row>
    <row r="11" spans="1:5">
      <c r="A11" s="94" t="s">
        <v>46</v>
      </c>
      <c r="B11" s="95">
        <v>146637.5</v>
      </c>
      <c r="C11" s="96">
        <v>140004.20000000001</v>
      </c>
      <c r="D11" s="138">
        <v>130087.6</v>
      </c>
      <c r="E11" s="138">
        <v>144485.6</v>
      </c>
    </row>
    <row r="12" spans="1:5">
      <c r="A12" s="94" t="s">
        <v>47</v>
      </c>
      <c r="B12" s="96">
        <v>146584.70000000001</v>
      </c>
      <c r="C12" s="96">
        <v>151343.70000000001</v>
      </c>
      <c r="D12" s="138">
        <v>186062.4</v>
      </c>
      <c r="E12" s="138">
        <v>185685.1</v>
      </c>
    </row>
    <row r="13" spans="1:5">
      <c r="A13" s="94" t="s">
        <v>48</v>
      </c>
      <c r="B13" s="96">
        <v>242393.4</v>
      </c>
      <c r="C13" s="95">
        <v>279514.2</v>
      </c>
      <c r="D13" s="139">
        <v>229109.8</v>
      </c>
      <c r="E13" s="139">
        <v>928652.9</v>
      </c>
    </row>
    <row r="14" spans="1:5">
      <c r="A14" s="94" t="s">
        <v>49</v>
      </c>
      <c r="B14" s="96">
        <v>130730.9</v>
      </c>
      <c r="C14" s="95">
        <v>134764.5</v>
      </c>
      <c r="D14" s="138">
        <v>145193.4</v>
      </c>
      <c r="E14" s="138">
        <v>176303.4</v>
      </c>
    </row>
    <row r="15" spans="1:5">
      <c r="A15" s="94" t="s">
        <v>50</v>
      </c>
      <c r="B15" s="95">
        <v>105262</v>
      </c>
      <c r="C15" s="95">
        <v>112540.2</v>
      </c>
      <c r="D15" s="138">
        <v>124803.7</v>
      </c>
      <c r="E15" s="138">
        <v>152956.9</v>
      </c>
    </row>
    <row r="16" spans="1:5">
      <c r="A16" s="94" t="s">
        <v>51</v>
      </c>
      <c r="B16" s="96">
        <v>132545.20000000001</v>
      </c>
      <c r="C16" s="95">
        <v>135947.6</v>
      </c>
      <c r="D16" s="138">
        <v>114388.3</v>
      </c>
      <c r="E16" s="138">
        <v>154216.6</v>
      </c>
    </row>
    <row r="17" spans="1:5">
      <c r="A17" s="94" t="s">
        <v>52</v>
      </c>
      <c r="B17" s="95">
        <v>134605.79999999999</v>
      </c>
      <c r="C17" s="95">
        <v>135272.29999999999</v>
      </c>
      <c r="D17" s="139">
        <v>131835.4</v>
      </c>
      <c r="E17" s="139">
        <v>143871.6</v>
      </c>
    </row>
    <row r="18" spans="1:5">
      <c r="A18" s="94" t="s">
        <v>53</v>
      </c>
      <c r="B18" s="96">
        <v>112361.60000000001</v>
      </c>
      <c r="C18" s="95">
        <v>130936</v>
      </c>
      <c r="D18" s="139">
        <v>94783</v>
      </c>
      <c r="E18" s="139">
        <v>111447.5</v>
      </c>
    </row>
    <row r="19" spans="1:5">
      <c r="A19" s="94" t="s">
        <v>54</v>
      </c>
      <c r="B19" s="96">
        <v>173065.1</v>
      </c>
      <c r="C19" s="95">
        <v>188786.3</v>
      </c>
      <c r="D19" s="138">
        <v>194046.7</v>
      </c>
      <c r="E19" s="138">
        <v>213589.7</v>
      </c>
    </row>
    <row r="20" spans="1:5">
      <c r="A20" s="94" t="s">
        <v>55</v>
      </c>
      <c r="B20" s="96">
        <v>93395.199999999997</v>
      </c>
      <c r="C20" s="95">
        <v>100186.1</v>
      </c>
      <c r="D20" s="138">
        <v>96673.4</v>
      </c>
      <c r="E20" s="138">
        <v>289910.90000000002</v>
      </c>
    </row>
    <row r="21" spans="1:5">
      <c r="A21" s="94" t="s">
        <v>56</v>
      </c>
      <c r="B21" s="95">
        <v>169416.3</v>
      </c>
      <c r="C21" s="96">
        <v>162146.4</v>
      </c>
      <c r="D21" s="139">
        <v>226429.6</v>
      </c>
      <c r="E21" s="139">
        <v>284208.90000000002</v>
      </c>
    </row>
    <row r="22" spans="1:5">
      <c r="A22" s="94" t="s">
        <v>57</v>
      </c>
      <c r="B22" s="96">
        <v>108212.2</v>
      </c>
      <c r="C22" s="96">
        <v>120461.1</v>
      </c>
      <c r="D22" s="138">
        <v>117340.6</v>
      </c>
      <c r="E22" s="138">
        <v>338320.8</v>
      </c>
    </row>
    <row r="23" spans="1:5">
      <c r="A23" s="94" t="s">
        <v>58</v>
      </c>
      <c r="B23" s="95">
        <v>129348.7</v>
      </c>
      <c r="C23" s="95">
        <v>114888.6</v>
      </c>
      <c r="D23" s="139">
        <v>124834.2</v>
      </c>
      <c r="E23" s="139">
        <v>129538.7</v>
      </c>
    </row>
    <row r="24" spans="1:5">
      <c r="A24" s="94" t="s">
        <v>59</v>
      </c>
      <c r="B24" s="96">
        <v>166452.1</v>
      </c>
      <c r="C24" s="95">
        <v>192010.5</v>
      </c>
      <c r="D24" s="139">
        <v>174352.6</v>
      </c>
      <c r="E24" s="139">
        <v>204426.1</v>
      </c>
    </row>
    <row r="25" spans="1:5">
      <c r="A25" s="94" t="s">
        <v>60</v>
      </c>
      <c r="B25" s="95">
        <v>358577.3</v>
      </c>
      <c r="C25" s="96">
        <v>247219.1</v>
      </c>
      <c r="D25" s="138">
        <v>312519.3</v>
      </c>
      <c r="E25" s="138">
        <v>557969.5</v>
      </c>
    </row>
    <row r="26" spans="1:5">
      <c r="A26" s="94" t="s">
        <v>61</v>
      </c>
      <c r="B26" s="96">
        <v>107465.60000000001</v>
      </c>
      <c r="C26" s="96">
        <v>114229.3</v>
      </c>
      <c r="D26" s="139">
        <v>113918</v>
      </c>
      <c r="E26" s="139">
        <v>457504.4</v>
      </c>
    </row>
    <row r="27" spans="1:5">
      <c r="A27" s="94" t="s">
        <v>62</v>
      </c>
      <c r="B27" s="95">
        <v>81511.100000000006</v>
      </c>
      <c r="C27" s="96">
        <v>81610.600000000006</v>
      </c>
      <c r="D27" s="139">
        <v>82796.600000000006</v>
      </c>
      <c r="E27" s="139">
        <v>83736.7</v>
      </c>
    </row>
    <row r="28" spans="1:5">
      <c r="A28" s="271" t="s">
        <v>90</v>
      </c>
      <c r="B28" s="269">
        <v>3812817.9</v>
      </c>
      <c r="C28" s="269">
        <v>3419388.6</v>
      </c>
      <c r="D28" s="274">
        <v>3863411.2</v>
      </c>
      <c r="E28" s="274">
        <v>4274053.8</v>
      </c>
    </row>
    <row r="29" spans="1:5">
      <c r="E29" s="13"/>
    </row>
    <row r="30" spans="1:5">
      <c r="D30" s="2"/>
      <c r="E30" s="2"/>
    </row>
    <row r="31" spans="1:5">
      <c r="E31" s="13"/>
    </row>
  </sheetData>
  <mergeCells count="1">
    <mergeCell ref="A1:E1"/>
  </mergeCells>
  <pageMargins left="0.77" right="0.4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4" sqref="D24"/>
    </sheetView>
  </sheetViews>
  <sheetFormatPr defaultRowHeight="15"/>
  <cols>
    <col min="1" max="1" width="57.7109375" style="1" customWidth="1"/>
    <col min="2" max="5" width="14.140625" style="1" customWidth="1"/>
    <col min="6" max="16384" width="9.140625" style="1"/>
  </cols>
  <sheetData>
    <row r="1" spans="1:5" ht="28.5" customHeight="1">
      <c r="A1" s="287" t="s">
        <v>100</v>
      </c>
      <c r="B1" s="287"/>
      <c r="C1" s="287"/>
      <c r="D1" s="287"/>
      <c r="E1" s="287"/>
    </row>
    <row r="2" spans="1:5" ht="15.75" customHeight="1">
      <c r="A2" s="102" t="s">
        <v>94</v>
      </c>
      <c r="B2" s="89">
        <v>2014</v>
      </c>
      <c r="C2" s="89">
        <v>2015</v>
      </c>
      <c r="D2" s="90">
        <v>2016</v>
      </c>
      <c r="E2" s="90">
        <v>2017</v>
      </c>
    </row>
    <row r="3" spans="1:5">
      <c r="A3" s="91" t="s">
        <v>64</v>
      </c>
      <c r="B3" s="103">
        <v>5104187.0999999996</v>
      </c>
      <c r="C3" s="104">
        <v>7453326.7000000002</v>
      </c>
      <c r="D3" s="104">
        <v>6592018.7999999998</v>
      </c>
      <c r="E3" s="103">
        <v>8489802</v>
      </c>
    </row>
    <row r="4" spans="1:5">
      <c r="A4" s="94" t="s">
        <v>91</v>
      </c>
      <c r="B4" s="105">
        <v>579000</v>
      </c>
      <c r="C4" s="105">
        <v>462000</v>
      </c>
      <c r="D4" s="105" t="s">
        <v>117</v>
      </c>
      <c r="E4" s="105">
        <v>372919.8</v>
      </c>
    </row>
    <row r="5" spans="1:5">
      <c r="A5" s="94" t="s">
        <v>92</v>
      </c>
      <c r="B5" s="105">
        <v>1456225</v>
      </c>
      <c r="C5" s="105">
        <v>2912656</v>
      </c>
      <c r="D5" s="105">
        <v>1394303.2</v>
      </c>
      <c r="E5" s="105">
        <v>1940291</v>
      </c>
    </row>
    <row r="6" spans="1:5">
      <c r="A6" s="94" t="s">
        <v>102</v>
      </c>
      <c r="B6" s="105">
        <v>2227795.9</v>
      </c>
      <c r="C6" s="105">
        <v>3361159.6</v>
      </c>
      <c r="D6" s="105">
        <v>4433090</v>
      </c>
      <c r="E6" s="105">
        <v>3144897.1</v>
      </c>
    </row>
    <row r="7" spans="1:5">
      <c r="A7" s="94" t="s">
        <v>103</v>
      </c>
      <c r="B7" s="105">
        <v>5530</v>
      </c>
      <c r="C7" s="105">
        <v>3850</v>
      </c>
      <c r="D7" s="105">
        <v>5767</v>
      </c>
      <c r="E7" s="105">
        <v>2875127.9</v>
      </c>
    </row>
    <row r="8" spans="1:5" ht="15" customHeight="1">
      <c r="A8" s="94" t="s">
        <v>104</v>
      </c>
      <c r="B8" s="105">
        <v>15267.5</v>
      </c>
      <c r="C8" s="105">
        <v>90674</v>
      </c>
      <c r="D8" s="105">
        <v>720</v>
      </c>
      <c r="E8" s="105" t="s">
        <v>117</v>
      </c>
    </row>
    <row r="9" spans="1:5" ht="15" customHeight="1">
      <c r="A9" s="94" t="s">
        <v>105</v>
      </c>
      <c r="B9" s="105">
        <v>13178.8</v>
      </c>
      <c r="C9" s="105">
        <v>11295</v>
      </c>
      <c r="D9" s="105">
        <v>205037.1</v>
      </c>
      <c r="E9" s="105" t="s">
        <v>117</v>
      </c>
    </row>
    <row r="10" spans="1:5">
      <c r="A10" s="94" t="s">
        <v>106</v>
      </c>
      <c r="B10" s="105">
        <v>396689</v>
      </c>
      <c r="C10" s="105">
        <v>168185</v>
      </c>
      <c r="D10" s="105">
        <v>80698</v>
      </c>
      <c r="E10" s="105">
        <v>147090</v>
      </c>
    </row>
    <row r="11" spans="1:5">
      <c r="A11" s="94" t="s">
        <v>107</v>
      </c>
      <c r="B11" s="105">
        <v>8134.4</v>
      </c>
      <c r="C11" s="105">
        <v>8557</v>
      </c>
      <c r="D11" s="105">
        <v>7876.9</v>
      </c>
      <c r="E11" s="105">
        <v>9476.2000000000007</v>
      </c>
    </row>
    <row r="12" spans="1:5" ht="15" customHeight="1">
      <c r="A12" s="94" t="s">
        <v>111</v>
      </c>
      <c r="B12" s="105" t="s">
        <v>117</v>
      </c>
      <c r="C12" s="105" t="s">
        <v>117</v>
      </c>
      <c r="D12" s="105">
        <v>1744</v>
      </c>
      <c r="E12" s="105" t="s">
        <v>117</v>
      </c>
    </row>
    <row r="13" spans="1:5">
      <c r="A13" s="267" t="s">
        <v>112</v>
      </c>
      <c r="B13" s="270">
        <v>402366.5</v>
      </c>
      <c r="C13" s="270">
        <v>434950.1</v>
      </c>
      <c r="D13" s="270">
        <v>462782.6</v>
      </c>
      <c r="E13" s="270" t="s">
        <v>117</v>
      </c>
    </row>
    <row r="15" spans="1:5">
      <c r="D15" s="2"/>
      <c r="E15" s="2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3" sqref="B23"/>
    </sheetView>
  </sheetViews>
  <sheetFormatPr defaultRowHeight="15"/>
  <cols>
    <col min="1" max="1" width="65.5703125" style="1" customWidth="1"/>
    <col min="2" max="5" width="14.140625" style="1" customWidth="1"/>
    <col min="6" max="16384" width="9.140625" style="1"/>
  </cols>
  <sheetData>
    <row r="1" spans="1:5" ht="28.5" customHeight="1">
      <c r="A1" s="287" t="s">
        <v>101</v>
      </c>
      <c r="B1" s="287"/>
      <c r="C1" s="287"/>
      <c r="D1" s="287"/>
      <c r="E1" s="287"/>
    </row>
    <row r="2" spans="1:5">
      <c r="A2" s="102" t="s">
        <v>94</v>
      </c>
      <c r="B2" s="89">
        <v>2014</v>
      </c>
      <c r="C2" s="89">
        <v>2015</v>
      </c>
      <c r="D2" s="90">
        <v>2016</v>
      </c>
      <c r="E2" s="90">
        <v>2017</v>
      </c>
    </row>
    <row r="3" spans="1:5">
      <c r="A3" s="91" t="s">
        <v>64</v>
      </c>
      <c r="B3" s="103">
        <v>5042471.9000000004</v>
      </c>
      <c r="C3" s="103">
        <v>7757184.4000000004</v>
      </c>
      <c r="D3" s="103">
        <v>7304354.5</v>
      </c>
      <c r="E3" s="103">
        <v>7475583.2999999998</v>
      </c>
    </row>
    <row r="4" spans="1:5">
      <c r="A4" s="94" t="s">
        <v>91</v>
      </c>
      <c r="B4" s="105">
        <v>412593</v>
      </c>
      <c r="C4" s="105">
        <v>567000</v>
      </c>
      <c r="D4" s="105">
        <v>634613.1</v>
      </c>
      <c r="E4" s="105">
        <v>804358.5</v>
      </c>
    </row>
    <row r="5" spans="1:5">
      <c r="A5" s="94" t="s">
        <v>92</v>
      </c>
      <c r="B5" s="105">
        <v>1572062</v>
      </c>
      <c r="C5" s="105">
        <v>3126532.9</v>
      </c>
      <c r="D5" s="105">
        <v>1433637.8</v>
      </c>
      <c r="E5" s="105">
        <v>1851917</v>
      </c>
    </row>
    <row r="6" spans="1:5">
      <c r="A6" s="94" t="s">
        <v>102</v>
      </c>
      <c r="B6" s="105">
        <v>2220023.6</v>
      </c>
      <c r="C6" s="105">
        <v>3346495.4</v>
      </c>
      <c r="D6" s="105">
        <v>4471307.7</v>
      </c>
      <c r="E6" s="105">
        <v>3215842.4</v>
      </c>
    </row>
    <row r="7" spans="1:5">
      <c r="A7" s="94" t="s">
        <v>103</v>
      </c>
      <c r="B7" s="105">
        <v>4999</v>
      </c>
      <c r="C7" s="105">
        <v>3675</v>
      </c>
      <c r="D7" s="105">
        <v>6107</v>
      </c>
      <c r="E7" s="105">
        <v>1442644</v>
      </c>
    </row>
    <row r="8" spans="1:5" ht="15" customHeight="1">
      <c r="A8" s="94" t="s">
        <v>104</v>
      </c>
      <c r="B8" s="128">
        <v>15267.5</v>
      </c>
      <c r="C8" s="105">
        <v>90674</v>
      </c>
      <c r="D8" s="105">
        <v>720</v>
      </c>
      <c r="E8" s="105" t="s">
        <v>117</v>
      </c>
    </row>
    <row r="9" spans="1:5" ht="15" customHeight="1">
      <c r="A9" s="94" t="s">
        <v>105</v>
      </c>
      <c r="B9" s="128">
        <v>11070.9</v>
      </c>
      <c r="C9" s="105">
        <v>11115</v>
      </c>
      <c r="D9" s="105">
        <v>205037.1</v>
      </c>
      <c r="E9" s="105" t="s">
        <v>117</v>
      </c>
    </row>
    <row r="10" spans="1:5">
      <c r="A10" s="94" t="s">
        <v>106</v>
      </c>
      <c r="B10" s="105">
        <v>395955</v>
      </c>
      <c r="C10" s="105">
        <v>168185</v>
      </c>
      <c r="D10" s="105">
        <v>80698</v>
      </c>
      <c r="E10" s="105">
        <v>150935</v>
      </c>
    </row>
    <row r="11" spans="1:5">
      <c r="A11" s="94" t="s">
        <v>107</v>
      </c>
      <c r="B11" s="105">
        <v>8134.4</v>
      </c>
      <c r="C11" s="105">
        <v>8557</v>
      </c>
      <c r="D11" s="128">
        <v>7876.9</v>
      </c>
      <c r="E11" s="128">
        <v>9886.4</v>
      </c>
    </row>
    <row r="12" spans="1:5">
      <c r="A12" s="94" t="s">
        <v>108</v>
      </c>
      <c r="B12" s="128" t="s">
        <v>117</v>
      </c>
      <c r="C12" s="128" t="s">
        <v>117</v>
      </c>
      <c r="D12" s="128">
        <v>35.299999999999997</v>
      </c>
      <c r="E12" s="128" t="s">
        <v>117</v>
      </c>
    </row>
    <row r="13" spans="1:5" ht="15" customHeight="1">
      <c r="A13" s="94" t="s">
        <v>109</v>
      </c>
      <c r="B13" s="128" t="s">
        <v>117</v>
      </c>
      <c r="C13" s="128" t="s">
        <v>117</v>
      </c>
      <c r="D13" s="105">
        <v>1539</v>
      </c>
      <c r="E13" s="105" t="s">
        <v>117</v>
      </c>
    </row>
    <row r="14" spans="1:5">
      <c r="A14" s="267" t="s">
        <v>110</v>
      </c>
      <c r="B14" s="270">
        <v>402366.5</v>
      </c>
      <c r="C14" s="275">
        <v>434950.1</v>
      </c>
      <c r="D14" s="275">
        <v>462782.6</v>
      </c>
      <c r="E14" s="275" t="s">
        <v>117</v>
      </c>
    </row>
    <row r="16" spans="1:5">
      <c r="D16" s="2"/>
      <c r="E16" s="2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I16" sqref="I16"/>
    </sheetView>
  </sheetViews>
  <sheetFormatPr defaultRowHeight="12.75"/>
  <cols>
    <col min="1" max="1" width="16.42578125" style="15" customWidth="1"/>
    <col min="2" max="2" width="9.42578125" style="15" customWidth="1"/>
    <col min="3" max="3" width="6.140625" style="15" customWidth="1"/>
    <col min="4" max="4" width="7.7109375" style="15" customWidth="1"/>
    <col min="5" max="5" width="9.85546875" style="15" customWidth="1"/>
    <col min="6" max="6" width="6.140625" style="15" customWidth="1"/>
    <col min="7" max="7" width="8.140625" style="15" customWidth="1"/>
    <col min="8" max="8" width="9.42578125" style="15" customWidth="1"/>
    <col min="9" max="9" width="6.140625" style="15" customWidth="1"/>
    <col min="10" max="10" width="8" style="15" customWidth="1"/>
    <col min="11" max="11" width="10.28515625" style="15" customWidth="1"/>
    <col min="12" max="16384" width="9.140625" style="15"/>
  </cols>
  <sheetData>
    <row r="1" spans="1:13" ht="25.5" customHeight="1">
      <c r="A1" s="298" t="s">
        <v>120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3">
      <c r="A2" s="299" t="s">
        <v>0</v>
      </c>
      <c r="B2" s="302">
        <v>2014</v>
      </c>
      <c r="C2" s="303"/>
      <c r="D2" s="304"/>
      <c r="E2" s="302">
        <v>2015</v>
      </c>
      <c r="F2" s="303"/>
      <c r="G2" s="304"/>
      <c r="H2" s="303">
        <v>2016</v>
      </c>
      <c r="I2" s="303"/>
      <c r="J2" s="303"/>
      <c r="K2" s="303">
        <v>2017</v>
      </c>
      <c r="L2" s="303"/>
      <c r="M2" s="303"/>
    </row>
    <row r="3" spans="1:13" ht="20.25" customHeight="1">
      <c r="A3" s="300"/>
      <c r="B3" s="310" t="s">
        <v>121</v>
      </c>
      <c r="C3" s="292" t="s">
        <v>122</v>
      </c>
      <c r="D3" s="312"/>
      <c r="E3" s="310" t="s">
        <v>121</v>
      </c>
      <c r="F3" s="292" t="s">
        <v>122</v>
      </c>
      <c r="G3" s="312"/>
      <c r="H3" s="292" t="s">
        <v>121</v>
      </c>
      <c r="I3" s="306" t="s">
        <v>122</v>
      </c>
      <c r="J3" s="307"/>
      <c r="K3" s="313" t="s">
        <v>121</v>
      </c>
      <c r="L3" s="306" t="s">
        <v>122</v>
      </c>
      <c r="M3" s="307"/>
    </row>
    <row r="4" spans="1:13" ht="20.25" customHeight="1">
      <c r="A4" s="301"/>
      <c r="B4" s="311"/>
      <c r="C4" s="75" t="s">
        <v>123</v>
      </c>
      <c r="D4" s="16" t="s">
        <v>124</v>
      </c>
      <c r="E4" s="311"/>
      <c r="F4" s="75" t="s">
        <v>123</v>
      </c>
      <c r="G4" s="16" t="s">
        <v>124</v>
      </c>
      <c r="H4" s="305"/>
      <c r="I4" s="17" t="s">
        <v>123</v>
      </c>
      <c r="J4" s="77" t="s">
        <v>124</v>
      </c>
      <c r="K4" s="314"/>
      <c r="L4" s="17" t="s">
        <v>123</v>
      </c>
      <c r="M4" s="77" t="s">
        <v>124</v>
      </c>
    </row>
    <row r="5" spans="1:13" ht="15" customHeight="1">
      <c r="A5" s="18" t="s">
        <v>123</v>
      </c>
      <c r="B5" s="85">
        <f>SUM(B6:B29)</f>
        <v>2227</v>
      </c>
      <c r="C5" s="85">
        <f t="shared" ref="C5:J5" si="0">SUM(C6:C29)</f>
        <v>2234</v>
      </c>
      <c r="D5" s="85">
        <f t="shared" si="0"/>
        <v>1101</v>
      </c>
      <c r="E5" s="85">
        <f t="shared" si="0"/>
        <v>2112</v>
      </c>
      <c r="F5" s="85">
        <f t="shared" si="0"/>
        <v>2119</v>
      </c>
      <c r="G5" s="85">
        <f t="shared" si="0"/>
        <v>1047</v>
      </c>
      <c r="H5" s="85">
        <f t="shared" si="0"/>
        <v>2010</v>
      </c>
      <c r="I5" s="85">
        <f t="shared" si="0"/>
        <v>2014</v>
      </c>
      <c r="J5" s="85">
        <f t="shared" si="0"/>
        <v>1788</v>
      </c>
      <c r="K5" s="190">
        <v>1862</v>
      </c>
      <c r="L5" s="190">
        <v>1862</v>
      </c>
      <c r="M5" s="190">
        <v>918</v>
      </c>
    </row>
    <row r="6" spans="1:13" ht="15" customHeight="1">
      <c r="A6" s="20" t="s">
        <v>125</v>
      </c>
      <c r="B6" s="21">
        <v>25</v>
      </c>
      <c r="C6" s="21">
        <v>24</v>
      </c>
      <c r="D6" s="21">
        <v>9</v>
      </c>
      <c r="E6" s="21">
        <v>12</v>
      </c>
      <c r="F6" s="21">
        <v>12</v>
      </c>
      <c r="G6" s="21">
        <v>6</v>
      </c>
      <c r="H6" s="21">
        <v>19</v>
      </c>
      <c r="I6" s="21">
        <v>19</v>
      </c>
      <c r="J6" s="21">
        <v>11</v>
      </c>
      <c r="K6" s="190">
        <v>27</v>
      </c>
      <c r="L6" s="190">
        <v>27</v>
      </c>
      <c r="M6" s="190">
        <v>7</v>
      </c>
    </row>
    <row r="7" spans="1:13" ht="15" customHeight="1">
      <c r="A7" s="20" t="s">
        <v>126</v>
      </c>
      <c r="B7" s="21">
        <v>19</v>
      </c>
      <c r="C7" s="21">
        <v>19</v>
      </c>
      <c r="D7" s="21">
        <v>9</v>
      </c>
      <c r="E7" s="21">
        <v>8</v>
      </c>
      <c r="F7" s="21">
        <v>8</v>
      </c>
      <c r="G7" s="21">
        <v>7</v>
      </c>
      <c r="H7" s="21">
        <v>12</v>
      </c>
      <c r="I7" s="21">
        <v>12</v>
      </c>
      <c r="J7" s="21">
        <v>5</v>
      </c>
      <c r="K7" s="190">
        <v>4</v>
      </c>
      <c r="L7" s="190">
        <v>4</v>
      </c>
      <c r="M7" s="190">
        <v>3</v>
      </c>
    </row>
    <row r="8" spans="1:13" ht="15" customHeight="1">
      <c r="A8" s="20" t="s">
        <v>127</v>
      </c>
      <c r="B8" s="21">
        <v>19</v>
      </c>
      <c r="C8" s="106">
        <v>19</v>
      </c>
      <c r="D8" s="21">
        <v>8</v>
      </c>
      <c r="E8" s="21">
        <v>16</v>
      </c>
      <c r="F8" s="21">
        <v>16</v>
      </c>
      <c r="G8" s="21">
        <v>7</v>
      </c>
      <c r="H8" s="21">
        <v>9</v>
      </c>
      <c r="I8" s="106">
        <v>9</v>
      </c>
      <c r="J8" s="21">
        <v>3</v>
      </c>
      <c r="K8" s="190">
        <v>2</v>
      </c>
      <c r="L8" s="190">
        <v>2</v>
      </c>
      <c r="M8" s="190">
        <v>1</v>
      </c>
    </row>
    <row r="9" spans="1:13" ht="15" customHeight="1">
      <c r="A9" s="20" t="s">
        <v>42</v>
      </c>
      <c r="B9" s="21">
        <v>12</v>
      </c>
      <c r="C9" s="106">
        <v>11</v>
      </c>
      <c r="D9" s="21">
        <v>1</v>
      </c>
      <c r="E9" s="21">
        <v>8</v>
      </c>
      <c r="F9" s="21">
        <v>9</v>
      </c>
      <c r="G9" s="21">
        <v>4</v>
      </c>
      <c r="H9" s="21">
        <v>7</v>
      </c>
      <c r="I9" s="106">
        <v>7</v>
      </c>
      <c r="J9" s="21">
        <v>4</v>
      </c>
      <c r="K9" s="190">
        <v>7</v>
      </c>
      <c r="L9" s="190">
        <v>7</v>
      </c>
      <c r="M9" s="190">
        <v>5</v>
      </c>
    </row>
    <row r="10" spans="1:13" ht="15" customHeight="1">
      <c r="A10" s="20" t="s">
        <v>128</v>
      </c>
      <c r="B10" s="21">
        <v>22</v>
      </c>
      <c r="C10" s="106">
        <v>22</v>
      </c>
      <c r="D10" s="21">
        <v>12</v>
      </c>
      <c r="E10" s="21">
        <v>34</v>
      </c>
      <c r="F10" s="21">
        <v>35</v>
      </c>
      <c r="G10" s="21">
        <v>22</v>
      </c>
      <c r="H10" s="21">
        <v>25</v>
      </c>
      <c r="I10" s="106">
        <v>25</v>
      </c>
      <c r="J10" s="21">
        <v>13</v>
      </c>
      <c r="K10" s="190">
        <v>24</v>
      </c>
      <c r="L10" s="190">
        <v>24</v>
      </c>
      <c r="M10" s="190">
        <v>11</v>
      </c>
    </row>
    <row r="11" spans="1:13" ht="15" customHeight="1">
      <c r="A11" s="20" t="s">
        <v>129</v>
      </c>
      <c r="B11" s="21">
        <v>24</v>
      </c>
      <c r="C11" s="106">
        <v>23</v>
      </c>
      <c r="D11" s="21">
        <v>13</v>
      </c>
      <c r="E11" s="21">
        <v>26</v>
      </c>
      <c r="F11" s="21">
        <v>26</v>
      </c>
      <c r="G11" s="21">
        <v>10</v>
      </c>
      <c r="H11" s="21">
        <v>10</v>
      </c>
      <c r="I11" s="106">
        <v>9</v>
      </c>
      <c r="J11" s="21">
        <v>2</v>
      </c>
      <c r="K11" s="190">
        <v>16</v>
      </c>
      <c r="L11" s="190">
        <v>16</v>
      </c>
      <c r="M11" s="190">
        <v>8</v>
      </c>
    </row>
    <row r="12" spans="1:13" ht="15" customHeight="1">
      <c r="A12" s="20" t="s">
        <v>130</v>
      </c>
      <c r="B12" s="21">
        <v>37</v>
      </c>
      <c r="C12" s="106">
        <v>37</v>
      </c>
      <c r="D12" s="21">
        <v>18</v>
      </c>
      <c r="E12" s="21">
        <v>16</v>
      </c>
      <c r="F12" s="21">
        <v>16</v>
      </c>
      <c r="G12" s="21">
        <v>10</v>
      </c>
      <c r="H12" s="21">
        <v>21</v>
      </c>
      <c r="I12" s="106">
        <v>21</v>
      </c>
      <c r="J12" s="21">
        <v>12</v>
      </c>
      <c r="K12" s="190">
        <v>26</v>
      </c>
      <c r="L12" s="190">
        <v>26</v>
      </c>
      <c r="M12" s="190">
        <v>11</v>
      </c>
    </row>
    <row r="13" spans="1:13" ht="15" customHeight="1">
      <c r="A13" s="20" t="s">
        <v>46</v>
      </c>
      <c r="B13" s="21">
        <v>15</v>
      </c>
      <c r="C13" s="106">
        <v>15</v>
      </c>
      <c r="D13" s="21">
        <v>6</v>
      </c>
      <c r="E13" s="21">
        <v>19</v>
      </c>
      <c r="F13" s="21">
        <v>19</v>
      </c>
      <c r="G13" s="21">
        <v>9</v>
      </c>
      <c r="H13" s="21">
        <v>18</v>
      </c>
      <c r="I13" s="106">
        <v>19</v>
      </c>
      <c r="J13" s="21">
        <v>8</v>
      </c>
      <c r="K13" s="190">
        <v>18</v>
      </c>
      <c r="L13" s="190">
        <v>18</v>
      </c>
      <c r="M13" s="190">
        <v>12</v>
      </c>
    </row>
    <row r="14" spans="1:13" ht="15" customHeight="1">
      <c r="A14" s="20" t="s">
        <v>47</v>
      </c>
      <c r="B14" s="21">
        <v>45</v>
      </c>
      <c r="C14" s="106">
        <v>45</v>
      </c>
      <c r="D14" s="21">
        <v>24</v>
      </c>
      <c r="E14" s="21">
        <v>32</v>
      </c>
      <c r="F14" s="21">
        <v>32</v>
      </c>
      <c r="G14" s="21">
        <v>15</v>
      </c>
      <c r="H14" s="21">
        <v>23</v>
      </c>
      <c r="I14" s="106">
        <v>23</v>
      </c>
      <c r="J14" s="21">
        <v>9</v>
      </c>
      <c r="K14" s="190">
        <v>28</v>
      </c>
      <c r="L14" s="190">
        <v>27</v>
      </c>
      <c r="M14" s="190">
        <v>15</v>
      </c>
    </row>
    <row r="15" spans="1:13" ht="15" customHeight="1">
      <c r="A15" s="20" t="s">
        <v>131</v>
      </c>
      <c r="B15" s="21">
        <v>78</v>
      </c>
      <c r="C15" s="106">
        <v>78</v>
      </c>
      <c r="D15" s="21">
        <v>37</v>
      </c>
      <c r="E15" s="21">
        <v>42</v>
      </c>
      <c r="F15" s="21">
        <v>42</v>
      </c>
      <c r="G15" s="21">
        <v>22</v>
      </c>
      <c r="H15" s="21">
        <v>32</v>
      </c>
      <c r="I15" s="106">
        <v>32</v>
      </c>
      <c r="J15" s="21">
        <v>13</v>
      </c>
      <c r="K15" s="190">
        <v>33</v>
      </c>
      <c r="L15" s="190">
        <v>33</v>
      </c>
      <c r="M15" s="190">
        <v>10</v>
      </c>
    </row>
    <row r="16" spans="1:13" ht="15" customHeight="1">
      <c r="A16" s="20" t="s">
        <v>132</v>
      </c>
      <c r="B16" s="21">
        <v>36</v>
      </c>
      <c r="C16" s="106">
        <v>36</v>
      </c>
      <c r="D16" s="21">
        <v>23</v>
      </c>
      <c r="E16" s="21">
        <v>24</v>
      </c>
      <c r="F16" s="21">
        <v>24</v>
      </c>
      <c r="G16" s="21">
        <v>17</v>
      </c>
      <c r="H16" s="21">
        <v>16</v>
      </c>
      <c r="I16" s="106">
        <v>16</v>
      </c>
      <c r="J16" s="21">
        <v>5</v>
      </c>
      <c r="K16" s="190">
        <v>17</v>
      </c>
      <c r="L16" s="190">
        <v>17</v>
      </c>
      <c r="M16" s="190">
        <v>7</v>
      </c>
    </row>
    <row r="17" spans="1:15" ht="15" customHeight="1">
      <c r="A17" s="20" t="s">
        <v>133</v>
      </c>
      <c r="B17" s="21">
        <v>19</v>
      </c>
      <c r="C17" s="106">
        <v>19</v>
      </c>
      <c r="D17" s="21">
        <v>8</v>
      </c>
      <c r="E17" s="21">
        <v>9</v>
      </c>
      <c r="F17" s="21">
        <v>9</v>
      </c>
      <c r="G17" s="21">
        <v>5</v>
      </c>
      <c r="H17" s="21">
        <v>14</v>
      </c>
      <c r="I17" s="106">
        <v>13</v>
      </c>
      <c r="J17" s="21">
        <v>5</v>
      </c>
      <c r="K17" s="190">
        <v>10</v>
      </c>
      <c r="L17" s="190">
        <v>10</v>
      </c>
      <c r="M17" s="190">
        <v>5</v>
      </c>
    </row>
    <row r="18" spans="1:15" ht="15" customHeight="1">
      <c r="A18" s="20" t="s">
        <v>51</v>
      </c>
      <c r="B18" s="21">
        <v>14</v>
      </c>
      <c r="C18" s="106">
        <v>14</v>
      </c>
      <c r="D18" s="21">
        <v>6</v>
      </c>
      <c r="E18" s="21">
        <v>5</v>
      </c>
      <c r="F18" s="21">
        <v>4</v>
      </c>
      <c r="G18" s="21">
        <v>3</v>
      </c>
      <c r="H18" s="21">
        <v>7</v>
      </c>
      <c r="I18" s="106">
        <v>7</v>
      </c>
      <c r="J18" s="21">
        <v>3</v>
      </c>
      <c r="K18" s="190">
        <v>25</v>
      </c>
      <c r="L18" s="190">
        <v>24</v>
      </c>
      <c r="M18" s="190">
        <v>10</v>
      </c>
    </row>
    <row r="19" spans="1:15" ht="15" customHeight="1">
      <c r="A19" s="20" t="s">
        <v>134</v>
      </c>
      <c r="B19" s="21">
        <v>32</v>
      </c>
      <c r="C19" s="106">
        <v>32</v>
      </c>
      <c r="D19" s="21">
        <v>15</v>
      </c>
      <c r="E19" s="21">
        <v>29</v>
      </c>
      <c r="F19" s="21">
        <v>29</v>
      </c>
      <c r="G19" s="21">
        <v>14</v>
      </c>
      <c r="H19" s="21">
        <v>30</v>
      </c>
      <c r="I19" s="106">
        <v>30</v>
      </c>
      <c r="J19" s="21">
        <v>17</v>
      </c>
      <c r="K19" s="190">
        <v>21</v>
      </c>
      <c r="L19" s="190">
        <v>21</v>
      </c>
      <c r="M19" s="190">
        <v>13</v>
      </c>
    </row>
    <row r="20" spans="1:15" ht="15" customHeight="1">
      <c r="A20" s="20" t="s">
        <v>135</v>
      </c>
      <c r="B20" s="21">
        <v>24</v>
      </c>
      <c r="C20" s="106">
        <v>24</v>
      </c>
      <c r="D20" s="21">
        <v>9</v>
      </c>
      <c r="E20" s="21">
        <v>25</v>
      </c>
      <c r="F20" s="21">
        <v>26</v>
      </c>
      <c r="G20" s="21">
        <v>6</v>
      </c>
      <c r="H20" s="21">
        <v>37</v>
      </c>
      <c r="I20" s="106">
        <v>37</v>
      </c>
      <c r="J20" s="21">
        <v>19</v>
      </c>
      <c r="K20" s="190">
        <v>26</v>
      </c>
      <c r="L20" s="190">
        <v>26</v>
      </c>
      <c r="M20" s="190">
        <v>14</v>
      </c>
    </row>
    <row r="21" spans="1:15" ht="15" customHeight="1">
      <c r="A21" s="20" t="s">
        <v>136</v>
      </c>
      <c r="B21" s="21">
        <v>34</v>
      </c>
      <c r="C21" s="106">
        <v>33</v>
      </c>
      <c r="D21" s="21">
        <v>15</v>
      </c>
      <c r="E21" s="21">
        <v>44</v>
      </c>
      <c r="F21" s="21">
        <v>45</v>
      </c>
      <c r="G21" s="21">
        <v>22</v>
      </c>
      <c r="H21" s="21">
        <v>38</v>
      </c>
      <c r="I21" s="106">
        <v>38</v>
      </c>
      <c r="J21" s="21">
        <v>22</v>
      </c>
      <c r="K21" s="190">
        <v>26</v>
      </c>
      <c r="L21" s="190">
        <v>26</v>
      </c>
      <c r="M21" s="190">
        <v>13</v>
      </c>
    </row>
    <row r="22" spans="1:15" ht="15" customHeight="1">
      <c r="A22" s="20" t="s">
        <v>137</v>
      </c>
      <c r="B22" s="21">
        <v>8</v>
      </c>
      <c r="C22" s="106">
        <v>8</v>
      </c>
      <c r="D22" s="21">
        <v>5</v>
      </c>
      <c r="E22" s="21">
        <v>12</v>
      </c>
      <c r="F22" s="21">
        <v>12</v>
      </c>
      <c r="G22" s="21">
        <v>6</v>
      </c>
      <c r="H22" s="21">
        <v>11</v>
      </c>
      <c r="I22" s="106">
        <v>11</v>
      </c>
      <c r="J22" s="21">
        <v>3</v>
      </c>
      <c r="K22" s="190">
        <v>12</v>
      </c>
      <c r="L22" s="190">
        <v>12</v>
      </c>
      <c r="M22" s="190">
        <v>6</v>
      </c>
    </row>
    <row r="23" spans="1:15" ht="15" customHeight="1">
      <c r="A23" s="20" t="s">
        <v>56</v>
      </c>
      <c r="B23" s="21">
        <v>35</v>
      </c>
      <c r="C23" s="106">
        <v>35</v>
      </c>
      <c r="D23" s="21">
        <v>18</v>
      </c>
      <c r="E23" s="21">
        <v>33</v>
      </c>
      <c r="F23" s="21">
        <v>33</v>
      </c>
      <c r="G23" s="21">
        <v>15</v>
      </c>
      <c r="H23" s="21">
        <v>30</v>
      </c>
      <c r="I23" s="106">
        <v>30</v>
      </c>
      <c r="J23" s="21">
        <v>14</v>
      </c>
      <c r="K23" s="190">
        <v>29</v>
      </c>
      <c r="L23" s="190">
        <v>29</v>
      </c>
      <c r="M23" s="190">
        <v>9</v>
      </c>
    </row>
    <row r="24" spans="1:15" ht="15" customHeight="1">
      <c r="A24" s="20" t="s">
        <v>138</v>
      </c>
      <c r="B24" s="21">
        <v>23</v>
      </c>
      <c r="C24" s="106">
        <v>23</v>
      </c>
      <c r="D24" s="21">
        <v>10</v>
      </c>
      <c r="E24" s="21">
        <v>15</v>
      </c>
      <c r="F24" s="21">
        <v>15</v>
      </c>
      <c r="G24" s="21">
        <v>8</v>
      </c>
      <c r="H24" s="21">
        <v>11</v>
      </c>
      <c r="I24" s="106">
        <v>11</v>
      </c>
      <c r="J24" s="21">
        <v>4</v>
      </c>
      <c r="K24" s="190">
        <v>11</v>
      </c>
      <c r="L24" s="190">
        <v>11</v>
      </c>
      <c r="M24" s="190">
        <v>5</v>
      </c>
    </row>
    <row r="25" spans="1:15" ht="15" customHeight="1">
      <c r="A25" s="20" t="s">
        <v>139</v>
      </c>
      <c r="B25" s="21">
        <v>19</v>
      </c>
      <c r="C25" s="106">
        <v>19</v>
      </c>
      <c r="D25" s="21">
        <v>8</v>
      </c>
      <c r="E25" s="21">
        <v>7</v>
      </c>
      <c r="F25" s="21">
        <v>7</v>
      </c>
      <c r="G25" s="21">
        <v>1</v>
      </c>
      <c r="H25" s="21">
        <v>10</v>
      </c>
      <c r="I25" s="106">
        <v>10</v>
      </c>
      <c r="J25" s="21">
        <v>3</v>
      </c>
      <c r="K25" s="190">
        <v>2</v>
      </c>
      <c r="L25" s="190">
        <v>2</v>
      </c>
      <c r="M25" s="190"/>
    </row>
    <row r="26" spans="1:15" ht="15" customHeight="1">
      <c r="A26" s="20" t="s">
        <v>59</v>
      </c>
      <c r="B26" s="21">
        <v>10</v>
      </c>
      <c r="C26" s="106">
        <v>10</v>
      </c>
      <c r="D26" s="21">
        <v>5</v>
      </c>
      <c r="E26" s="21">
        <v>22</v>
      </c>
      <c r="F26" s="21">
        <v>22</v>
      </c>
      <c r="G26" s="21">
        <v>13</v>
      </c>
      <c r="H26" s="21">
        <v>26</v>
      </c>
      <c r="I26" s="106">
        <v>26</v>
      </c>
      <c r="J26" s="21">
        <v>9</v>
      </c>
      <c r="K26" s="190">
        <v>21</v>
      </c>
      <c r="L26" s="190">
        <v>20</v>
      </c>
      <c r="M26" s="190">
        <v>8</v>
      </c>
    </row>
    <row r="27" spans="1:15" ht="15" customHeight="1">
      <c r="A27" s="20" t="s">
        <v>140</v>
      </c>
      <c r="B27" s="21">
        <v>1658</v>
      </c>
      <c r="C27" s="72">
        <v>1670</v>
      </c>
      <c r="D27" s="72">
        <v>833</v>
      </c>
      <c r="E27" s="21">
        <v>1645</v>
      </c>
      <c r="F27" s="21">
        <v>1649</v>
      </c>
      <c r="G27" s="72">
        <v>811</v>
      </c>
      <c r="H27" s="72">
        <v>1583</v>
      </c>
      <c r="I27" s="72">
        <v>1589</v>
      </c>
      <c r="J27" s="72">
        <v>1589</v>
      </c>
      <c r="K27" s="190">
        <v>1453</v>
      </c>
      <c r="L27" s="190">
        <v>1457</v>
      </c>
      <c r="M27" s="190">
        <v>737</v>
      </c>
    </row>
    <row r="28" spans="1:15" ht="15" customHeight="1">
      <c r="A28" s="20" t="s">
        <v>62</v>
      </c>
      <c r="B28" s="21">
        <v>12</v>
      </c>
      <c r="C28" s="72">
        <v>12</v>
      </c>
      <c r="D28" s="21">
        <v>6</v>
      </c>
      <c r="E28" s="21">
        <v>12</v>
      </c>
      <c r="F28" s="21">
        <v>12</v>
      </c>
      <c r="G28" s="72">
        <v>9</v>
      </c>
      <c r="H28" s="21">
        <v>14</v>
      </c>
      <c r="I28" s="21">
        <v>14</v>
      </c>
      <c r="J28" s="21">
        <v>9</v>
      </c>
      <c r="K28" s="190">
        <v>13</v>
      </c>
      <c r="L28" s="190">
        <v>13</v>
      </c>
      <c r="M28" s="190">
        <v>4</v>
      </c>
    </row>
    <row r="29" spans="1:15" ht="15" customHeight="1">
      <c r="A29" s="261" t="s">
        <v>61</v>
      </c>
      <c r="B29" s="262">
        <v>7</v>
      </c>
      <c r="C29" s="256">
        <v>6</v>
      </c>
      <c r="D29" s="262">
        <v>3</v>
      </c>
      <c r="E29" s="262">
        <v>17</v>
      </c>
      <c r="F29" s="262">
        <v>17</v>
      </c>
      <c r="G29" s="256">
        <v>5</v>
      </c>
      <c r="H29" s="262">
        <v>7</v>
      </c>
      <c r="I29" s="262">
        <v>6</v>
      </c>
      <c r="J29" s="262">
        <v>6</v>
      </c>
      <c r="K29" s="263">
        <v>11</v>
      </c>
      <c r="L29" s="263">
        <v>10</v>
      </c>
      <c r="M29" s="263">
        <v>4</v>
      </c>
    </row>
    <row r="30" spans="1:15" ht="15" customHeight="1">
      <c r="A30" s="80"/>
      <c r="B30" s="21"/>
      <c r="C30" s="21"/>
      <c r="D30" s="21"/>
      <c r="E30" s="21"/>
      <c r="F30" s="21"/>
      <c r="G30" s="21"/>
      <c r="H30" s="21"/>
      <c r="I30" s="21"/>
      <c r="J30" s="21"/>
    </row>
    <row r="31" spans="1:15" ht="35.25" customHeight="1">
      <c r="A31" s="315" t="s">
        <v>141</v>
      </c>
      <c r="B31" s="315"/>
      <c r="C31" s="315"/>
      <c r="D31" s="315"/>
      <c r="E31" s="315"/>
      <c r="F31" s="315"/>
      <c r="G31" s="315"/>
      <c r="H31" s="315"/>
      <c r="I31" s="315"/>
      <c r="J31" s="315"/>
      <c r="N31" s="23"/>
      <c r="O31" s="23"/>
    </row>
    <row r="32" spans="1:15" ht="15" customHeight="1">
      <c r="A32" s="305"/>
      <c r="B32" s="316"/>
      <c r="C32" s="317">
        <v>2013</v>
      </c>
      <c r="D32" s="318"/>
      <c r="E32" s="317">
        <v>2014</v>
      </c>
      <c r="F32" s="319"/>
      <c r="G32" s="308">
        <v>2015</v>
      </c>
      <c r="H32" s="320"/>
      <c r="I32" s="308">
        <v>2016</v>
      </c>
      <c r="J32" s="309"/>
      <c r="K32" s="308">
        <v>2017</v>
      </c>
      <c r="L32" s="309"/>
      <c r="N32" s="23"/>
      <c r="O32" s="23"/>
    </row>
    <row r="33" spans="1:15" ht="15" customHeight="1">
      <c r="A33" s="289" t="s">
        <v>142</v>
      </c>
      <c r="B33" s="290"/>
      <c r="C33" s="291">
        <v>2</v>
      </c>
      <c r="D33" s="291"/>
      <c r="E33" s="292">
        <v>1</v>
      </c>
      <c r="F33" s="292"/>
      <c r="G33" s="293">
        <v>1</v>
      </c>
      <c r="H33" s="293"/>
      <c r="I33" s="293">
        <v>3</v>
      </c>
      <c r="J33" s="293"/>
      <c r="K33" s="15">
        <v>0</v>
      </c>
      <c r="N33" s="23"/>
      <c r="O33" s="23"/>
    </row>
    <row r="34" spans="1:15" ht="15" customHeight="1">
      <c r="A34" s="294" t="s">
        <v>143</v>
      </c>
      <c r="B34" s="294"/>
      <c r="C34" s="295">
        <v>1.6</v>
      </c>
      <c r="D34" s="295"/>
      <c r="E34" s="296">
        <v>44.76</v>
      </c>
      <c r="F34" s="296"/>
      <c r="G34" s="293">
        <v>47.19</v>
      </c>
      <c r="H34" s="293"/>
      <c r="I34" s="297">
        <v>149</v>
      </c>
      <c r="J34" s="297"/>
      <c r="K34" s="15">
        <v>0</v>
      </c>
      <c r="N34" s="23"/>
      <c r="O34" s="23"/>
    </row>
    <row r="35" spans="1:15">
      <c r="C35" s="24"/>
      <c r="D35" s="24"/>
      <c r="E35" s="24"/>
      <c r="F35" s="24"/>
      <c r="G35" s="24"/>
      <c r="H35" s="24"/>
      <c r="I35" s="24"/>
      <c r="J35" s="24"/>
    </row>
  </sheetData>
  <mergeCells count="31">
    <mergeCell ref="K32:L32"/>
    <mergeCell ref="K2:M2"/>
    <mergeCell ref="B3:B4"/>
    <mergeCell ref="C3:D3"/>
    <mergeCell ref="E3:E4"/>
    <mergeCell ref="F3:G3"/>
    <mergeCell ref="K3:K4"/>
    <mergeCell ref="L3:M3"/>
    <mergeCell ref="A31:J31"/>
    <mergeCell ref="A32:B32"/>
    <mergeCell ref="C32:D32"/>
    <mergeCell ref="E32:F32"/>
    <mergeCell ref="G32:H32"/>
    <mergeCell ref="I32:J32"/>
    <mergeCell ref="A1:J1"/>
    <mergeCell ref="A2:A4"/>
    <mergeCell ref="B2:D2"/>
    <mergeCell ref="E2:G2"/>
    <mergeCell ref="H2:J2"/>
    <mergeCell ref="H3:H4"/>
    <mergeCell ref="I3:J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3:J33"/>
  </mergeCells>
  <pageMargins left="0.2" right="0.2" top="0.2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nuur</vt:lpstr>
      <vt:lpstr>negdsen tusuv</vt:lpstr>
      <vt:lpstr>tusuv</vt:lpstr>
      <vt:lpstr>orlogo</vt:lpstr>
      <vt:lpstr>zarlaga</vt:lpstr>
      <vt:lpstr>tatvariin orlogo</vt:lpstr>
      <vt:lpstr>aj uildveriin uildverlelt</vt:lpstr>
      <vt:lpstr>aj uildveriin borluulalt</vt:lpstr>
      <vt:lpstr>em1</vt:lpstr>
      <vt:lpstr>em2</vt:lpstr>
      <vt:lpstr>em3</vt:lpstr>
      <vt:lpstr>em4</vt:lpstr>
      <vt:lpstr>gx1</vt:lpstr>
      <vt:lpstr>gx2</vt:lpstr>
      <vt:lpstr>gx3</vt:lpstr>
      <vt:lpstr>gx4</vt:lpstr>
      <vt:lpstr>Maliin une</vt:lpstr>
      <vt:lpstr>ND1</vt:lpstr>
      <vt:lpstr>ND2</vt:lpstr>
      <vt:lpstr>Bank</vt:lpstr>
      <vt:lpstr>une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Chimed</dc:creator>
  <cp:lastModifiedBy>Ochirsusen</cp:lastModifiedBy>
  <cp:lastPrinted>2017-09-20T03:10:32Z</cp:lastPrinted>
  <dcterms:created xsi:type="dcterms:W3CDTF">2016-01-12T01:49:05Z</dcterms:created>
  <dcterms:modified xsi:type="dcterms:W3CDTF">2017-09-20T03:10:38Z</dcterms:modified>
</cp:coreProperties>
</file>