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il_l\Desktop\terry\"/>
    </mc:Choice>
  </mc:AlternateContent>
  <bookViews>
    <workbookView xWindow="120" yWindow="120" windowWidth="19440" windowHeight="12525" tabRatio="871"/>
  </bookViews>
  <sheets>
    <sheet name="ervvl mend" sheetId="14" r:id="rId1"/>
    <sheet name="gemt hereg" sheetId="15" r:id="rId2"/>
    <sheet name="horogdol aimgiin dungeer" sheetId="12" r:id="rId3"/>
    <sheet name="horsum" sheetId="13" r:id="rId4"/>
    <sheet name="negdsen tusuv" sheetId="16" r:id="rId5"/>
    <sheet name="tusuv" sheetId="17" r:id="rId6"/>
    <sheet name="orlogo" sheetId="18" r:id="rId7"/>
    <sheet name="zarlaga" sheetId="19" r:id="rId8"/>
    <sheet name="tatvariin orlogo" sheetId="20" r:id="rId9"/>
    <sheet name="tusviin ur, avlaga" sheetId="21" r:id="rId10"/>
  </sheets>
  <definedNames>
    <definedName name="_Sort" localSheetId="2" hidden="1">#REF!</definedName>
    <definedName name="_Sort" localSheetId="3" hidden="1">#REF!</definedName>
    <definedName name="_Sort" hidden="1">#REF!</definedName>
    <definedName name="maltaiiiii" hidden="1">#REF!</definedName>
    <definedName name="_xlnm.Print_Area" localSheetId="0">'ervvl mend'!$A$1:$I$65</definedName>
  </definedNames>
  <calcPr calcId="152511"/>
</workbook>
</file>

<file path=xl/calcChain.xml><?xml version="1.0" encoding="utf-8"?>
<calcChain xmlns="http://schemas.openxmlformats.org/spreadsheetml/2006/main">
  <c r="D31" i="17" l="1"/>
  <c r="D30" i="17"/>
  <c r="D29" i="17"/>
  <c r="C27" i="17"/>
  <c r="D27" i="17" s="1"/>
  <c r="B27" i="17"/>
  <c r="D26" i="17"/>
  <c r="D23" i="17"/>
  <c r="D22" i="17"/>
  <c r="D20" i="17"/>
  <c r="D15" i="17"/>
  <c r="D14" i="17"/>
  <c r="D12" i="17"/>
  <c r="D11" i="17"/>
  <c r="D10" i="17"/>
  <c r="D9" i="17"/>
  <c r="D8" i="17"/>
  <c r="D7" i="17"/>
  <c r="C5" i="17"/>
  <c r="D5" i="17" s="1"/>
  <c r="B5" i="17"/>
  <c r="C4" i="17"/>
  <c r="D4" i="17" s="1"/>
  <c r="B4" i="17"/>
  <c r="G54" i="15" l="1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7" i="15"/>
  <c r="G36" i="15"/>
  <c r="G35" i="15"/>
  <c r="G34" i="15"/>
  <c r="G33" i="15"/>
  <c r="G32" i="15"/>
  <c r="G30" i="15"/>
  <c r="G29" i="15"/>
  <c r="G28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D62" i="14"/>
  <c r="C62" i="14"/>
  <c r="D61" i="14"/>
  <c r="C61" i="14"/>
  <c r="D60" i="14"/>
  <c r="C60" i="14"/>
  <c r="D59" i="14"/>
  <c r="C59" i="14"/>
  <c r="D58" i="14"/>
  <c r="C58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19" i="14"/>
  <c r="H18" i="14"/>
  <c r="G17" i="14"/>
  <c r="F17" i="14"/>
  <c r="H17" i="14" s="1"/>
  <c r="E17" i="14"/>
  <c r="D17" i="14"/>
  <c r="C17" i="14"/>
  <c r="H15" i="14"/>
  <c r="H14" i="14"/>
  <c r="H13" i="14"/>
  <c r="H12" i="14"/>
  <c r="H10" i="14"/>
  <c r="H9" i="14"/>
  <c r="H8" i="14"/>
  <c r="H7" i="14"/>
  <c r="H6" i="14"/>
  <c r="F7" i="13" l="1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E30" i="13"/>
  <c r="H11" i="12"/>
  <c r="H12" i="12"/>
  <c r="H14" i="12"/>
  <c r="F5" i="12" l="1"/>
  <c r="H5" i="12" s="1"/>
  <c r="F6" i="12"/>
  <c r="H6" i="12" s="1"/>
  <c r="F7" i="12"/>
  <c r="H7" i="12" s="1"/>
  <c r="F8" i="12"/>
  <c r="H8" i="12" s="1"/>
  <c r="F9" i="12"/>
  <c r="H9" i="12" s="1"/>
  <c r="F10" i="12"/>
  <c r="H10" i="12" s="1"/>
  <c r="F13" i="12"/>
  <c r="H13" i="12" s="1"/>
  <c r="F15" i="12"/>
  <c r="H15" i="12" s="1"/>
  <c r="L15" i="12"/>
  <c r="F16" i="12"/>
  <c r="H16" i="12" s="1"/>
  <c r="L16" i="12"/>
  <c r="F17" i="12"/>
  <c r="H17" i="12" s="1"/>
  <c r="L17" i="12"/>
  <c r="F18" i="12"/>
  <c r="H18" i="12" s="1"/>
  <c r="L18" i="12"/>
  <c r="F19" i="12"/>
  <c r="H19" i="12" s="1"/>
  <c r="L19" i="12"/>
  <c r="F20" i="12"/>
  <c r="H20" i="12" s="1"/>
  <c r="L20" i="12"/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7" i="13"/>
  <c r="J30" i="13"/>
  <c r="K30" i="13"/>
  <c r="F30" i="13" s="1"/>
  <c r="I7" i="13" l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C30" i="13"/>
  <c r="H30" i="13"/>
  <c r="D30" i="13" l="1"/>
  <c r="G30" i="13"/>
  <c r="I30" i="13"/>
</calcChain>
</file>

<file path=xl/sharedStrings.xml><?xml version="1.0" encoding="utf-8"?>
<sst xmlns="http://schemas.openxmlformats.org/spreadsheetml/2006/main" count="399" uniqueCount="277">
  <si>
    <t>Ýðäýíýáóëãàí</t>
  </si>
  <si>
    <t>Ìºðºí</t>
  </si>
  <si>
    <t>Öýöýðëýã</t>
  </si>
  <si>
    <t>Õàíõ</t>
  </si>
  <si>
    <t>Ò¿íýë</t>
  </si>
  <si>
    <t>Òºìºðáóëàã</t>
  </si>
  <si>
    <t>Òîñîíöýíãýë</t>
  </si>
  <si>
    <t>Òàðèàëàí</t>
  </si>
  <si>
    <t>Ðàøààíò</t>
  </si>
  <si>
    <t>Æàðãàëàíò</t>
  </si>
  <si>
    <t>Ãàëò</t>
  </si>
  <si>
    <t>Á¿ðýíòîãòîõ</t>
  </si>
  <si>
    <t>Áàÿíç¿ðõ</t>
  </si>
  <si>
    <t>Àðáóëàã</t>
  </si>
  <si>
    <t>ßìàà</t>
  </si>
  <si>
    <t>Õîíü</t>
  </si>
  <si>
    <t>¯õýð</t>
  </si>
  <si>
    <t>Àäóó</t>
  </si>
  <si>
    <t>Òýìýý</t>
  </si>
  <si>
    <t>Öàãààííóóð</t>
  </si>
  <si>
    <t>Øèíý-Èäýð</t>
  </si>
  <si>
    <t>×àíäìàíü-ªíäºð</t>
  </si>
  <si>
    <t>Öàãààí-¯¿ð</t>
  </si>
  <si>
    <t>Öàãààí-Óóë</t>
  </si>
  <si>
    <t>Óëààí-Óóë</t>
  </si>
  <si>
    <t>Ðýí÷èíëõ¿ìáý</t>
  </si>
  <si>
    <t>Èõ-Óóë</t>
  </si>
  <si>
    <t>Àëàã-Ýðäýíý</t>
  </si>
  <si>
    <t>Ä¯Í</t>
  </si>
  <si>
    <t>ñ</t>
  </si>
  <si>
    <t>ý</t>
  </si>
  <si>
    <t>í</t>
  </si>
  <si>
    <t>¿</t>
  </si>
  <si>
    <t>Äóíäàæ</t>
  </si>
  <si>
    <t>Çºð¿¿ +, -</t>
  </si>
  <si>
    <t>ÿìàà</t>
  </si>
  <si>
    <t>õîíü</t>
  </si>
  <si>
    <t>¿õýð</t>
  </si>
  <si>
    <t>àäóó</t>
  </si>
  <si>
    <t>òýìýý</t>
  </si>
  <si>
    <t>á¿ã ä</t>
  </si>
  <si>
    <t>Îíû ýõíèé ìàëä õîðîãäëûí ýçëýõ õóâü</t>
  </si>
  <si>
    <t>ªâ÷íººð</t>
  </si>
  <si>
    <t>Õîðîãäñîí á¿ãä</t>
  </si>
  <si>
    <t>Дунджаас çºð¿¿</t>
  </si>
  <si>
    <t>ÒÎÌ ÌÀËÛÍ Ç¯É ÁÓÑÛÍ ÕÎÐÎÃÄÎË</t>
  </si>
  <si>
    <t>Õîðîãäîëä ýçëýõ õóâü</t>
  </si>
  <si>
    <t>Òîî</t>
  </si>
  <si>
    <t>îíû ýõíèé ìàëä ýçëýõ õóâü</t>
  </si>
  <si>
    <t>өвчнөөр</t>
  </si>
  <si>
    <t>ÌÀËÛÍ Ç¯É ÁÓÑÛÍ ÕÎÐÎÃÄÎË, ñóìààð</t>
  </si>
  <si>
    <t>ÝÐ¯¯Ë ÌÝÍÄ</t>
  </si>
  <si>
    <t>Òºðºëò, íàñ áàðàëò, õàëäâàðò ºâ÷èí</t>
  </si>
  <si>
    <t>Үзүүлэлт</t>
  </si>
  <si>
    <t>Эхний 1 сарын байдлаар</t>
  </si>
  <si>
    <t>2015 оноос                 (+, -)</t>
  </si>
  <si>
    <t xml:space="preserve"> À.Òºðºëò</t>
  </si>
  <si>
    <t>Àìàðæñàí ýõèéí òîî</t>
  </si>
  <si>
    <t>Àìüä òºðñºí õ¿¿õýä</t>
  </si>
  <si>
    <t xml:space="preserve">Òºðºëòººñ ýíäñýí ýõ </t>
  </si>
  <si>
    <t>0-1 íàñíû õ¿¿õäèéí ýíäýãäýë</t>
  </si>
  <si>
    <t>1-5 íàñíû õ¿¿õäèéí ýíäýãäýë</t>
  </si>
  <si>
    <t xml:space="preserve">  Á.Íàñ áàðàëò</t>
  </si>
  <si>
    <t>Á¿ãä</t>
  </si>
  <si>
    <t>¯¿íýýñ:Ýìíýëýãò</t>
  </si>
  <si>
    <t>Хорт хавдрын нас баралт</t>
  </si>
  <si>
    <t>Осол гэмтлийн нас баралт</t>
  </si>
  <si>
    <t>Â. Õàëäâàðò ºâ÷íººð ºâ÷ëºã÷èä</t>
  </si>
  <si>
    <t>- Õ¿íñíýýñ ãàðàëòàé áàêòåðò õîðäëîãî</t>
  </si>
  <si>
    <t>- Ãåïàòèò</t>
  </si>
  <si>
    <t>- Ãåïàòèòийн нас баралт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</si>
  <si>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</si>
  <si>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</si>
  <si>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</si>
  <si>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</si>
  <si>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</si>
  <si>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</si>
  <si>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Ñàëüìîíåëëîç</t>
  </si>
  <si>
    <t>- Ñàëõèí öýöýã</t>
  </si>
  <si>
    <t>- Òýìá¿¿</t>
  </si>
  <si>
    <t>- Õàìóó</t>
  </si>
  <si>
    <t>- Ñ¿ðüåý</t>
  </si>
  <si>
    <t>- Ñ¿ðüåýгийн нас баралт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</si>
  <si>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</si>
  <si>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</si>
  <si>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</si>
  <si>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</si>
  <si>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</si>
  <si>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</si>
  <si>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</si>
  <si>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</si>
  <si>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</si>
  <si>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</si>
  <si>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</si>
  <si>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</si>
  <si>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</si>
  <si>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</si>
  <si>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</si>
  <si>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</si>
  <si>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</si>
  <si>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Улаан - сэргэнэ</t>
  </si>
  <si>
    <t>- Татран</t>
  </si>
  <si>
    <t>Амьд төрсөн</t>
  </si>
  <si>
    <t>Нас баралт</t>
  </si>
  <si>
    <t>ÃÝÌÒ ÕÝÐÝÃ, ÇªÐ×ÈË</t>
  </si>
  <si>
    <t>2015 оноос    /+ - /</t>
  </si>
  <si>
    <t>Бүртгэгдсэн гэмт хэргийн тоо</t>
  </si>
  <si>
    <t>Согтуугаар үйлдсэн гэмт хэрэг</t>
  </si>
  <si>
    <t>Бүлэглэн үйлдсэн гэмт хэрэг</t>
  </si>
  <si>
    <t>Хүний амь нас эрүүл мэндийн эсрэг гэмт хэрэг</t>
  </si>
  <si>
    <t xml:space="preserve">   -Хүн амины гэмт хэрэг</t>
  </si>
  <si>
    <t xml:space="preserve">   -Бусдыг амиа хорлоход хүргэх</t>
  </si>
  <si>
    <t xml:space="preserve">   -Иргэдийн эрүүл мэнд, эрх чөлөөний эсрэг г.х</t>
  </si>
  <si>
    <t>Танхайн гэмт хэрэг</t>
  </si>
  <si>
    <t>Хүчингийн гэмт хэрэг</t>
  </si>
  <si>
    <t>Зам тээврийн осол</t>
  </si>
  <si>
    <t>Хүн амын эрүүл мэндийн эсрэг</t>
  </si>
  <si>
    <t>Өмчлөх эрхийн эсрэг</t>
  </si>
  <si>
    <t xml:space="preserve">   -Залилан</t>
  </si>
  <si>
    <t xml:space="preserve">   -Дээрэм</t>
  </si>
  <si>
    <t xml:space="preserve">   -Хулгай</t>
  </si>
  <si>
    <t xml:space="preserve">       -Малын хулгай</t>
  </si>
  <si>
    <t xml:space="preserve">       -Хувийн өмчийн хулгай</t>
  </si>
  <si>
    <t xml:space="preserve">       -Авто тээврийн хэрэгсэл хулгайлах</t>
  </si>
  <si>
    <t>Байгаль хамгаалах журмын эсрэг</t>
  </si>
  <si>
    <t>Бусад гэмт хэрэг</t>
  </si>
  <si>
    <t>Хэрэгт холбогдсон хүн</t>
  </si>
  <si>
    <t xml:space="preserve">    үүнээс: Эмэгтэй</t>
  </si>
  <si>
    <t>Хэрэгт холбогдсон хүмүүс насны ангиллаар</t>
  </si>
  <si>
    <t xml:space="preserve">        15-29 насны</t>
  </si>
  <si>
    <t xml:space="preserve">       30-39 насны</t>
  </si>
  <si>
    <t xml:space="preserve">       40-аас дээш насны</t>
  </si>
  <si>
    <t>Хэрэгт холбогдсон хүмүүс боловсролын байдлаар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</si>
  <si>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</si>
  <si>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</si>
  <si>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</si>
  <si>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</si>
  <si>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</si>
  <si>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</si>
  <si>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Хэрэгт холбогдсон хүмүүсийн нийгмийн байдал</t>
  </si>
  <si>
    <t xml:space="preserve">        Төрийн албан хаагч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</si>
  <si>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</si>
  <si>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</si>
  <si>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</si>
  <si>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</si>
  <si>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</si>
  <si>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</si>
  <si>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 xml:space="preserve">        Бусад</t>
  </si>
  <si>
    <t>Гэмт хэргийн улмаас учирсан хохирол</t>
  </si>
  <si>
    <t xml:space="preserve">        Хохирол нөхөн төлүүлэлт</t>
  </si>
  <si>
    <t>Гэмт хэргийн улмаас хохирсон иргэд</t>
  </si>
  <si>
    <t xml:space="preserve">        Үүнээс: Эмэгтэй</t>
  </si>
  <si>
    <t xml:space="preserve">        Нас барсан хүн</t>
  </si>
  <si>
    <t xml:space="preserve">        Гэмтсэн хүн</t>
  </si>
  <si>
    <t>Эрүүлжүүлэгдсэн хүн</t>
  </si>
  <si>
    <t>Баривчлагдсан хүн</t>
  </si>
  <si>
    <t xml:space="preserve">АЙМГИЙН НЭГДСЭН ТӨСӨВ, мянган төгрөгөөр </t>
  </si>
  <si>
    <t>2016 оны 01 сарын байдлаар</t>
  </si>
  <si>
    <t>төлөвлөгөө</t>
  </si>
  <si>
    <t>гүйцэтгэл</t>
  </si>
  <si>
    <t>Хувь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</si>
  <si>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</si>
  <si>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</si>
  <si>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</si>
  <si>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</si>
  <si>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</si>
  <si>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</si>
  <si>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</si>
  <si>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</si>
  <si>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</si>
  <si>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</si>
  <si>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</si>
  <si>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</si>
  <si>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</si>
  <si>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</si>
  <si>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</si>
  <si>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</si>
  <si>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</si>
  <si>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</si>
  <si>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</si>
  <si>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</si>
  <si>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</si>
  <si>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</si>
  <si>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</si>
  <si>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</si>
  <si>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</si>
  <si>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</si>
  <si>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</si>
  <si>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</si>
  <si>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Өв залгамжлал, бэлэглэлийн албан татвар</t>
  </si>
  <si>
    <t xml:space="preserve">          Түгээмэл тархацтай ашигт малтмал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</si>
  <si>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</si>
  <si>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</si>
  <si>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</si>
  <si>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</si>
  <si>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</si>
  <si>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</si>
  <si>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</si>
  <si>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</si>
  <si>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</si>
  <si>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</si>
  <si>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</si>
  <si>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</si>
  <si>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</si>
  <si>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</si>
  <si>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</si>
  <si>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</si>
  <si>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</si>
  <si>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</si>
  <si>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</si>
  <si>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</si>
  <si>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</si>
  <si>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</si>
  <si>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</si>
  <si>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</si>
  <si>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</si>
  <si>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</si>
  <si>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</si>
  <si>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</si>
  <si>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</si>
  <si>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</si>
  <si>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</si>
  <si>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</si>
  <si>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>ªì÷ õóâü÷ëàëûí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</si>
  <si>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</si>
  <si>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</si>
  <si>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</si>
  <si>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</si>
  <si>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</si>
  <si>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 xml:space="preserve">ОРОН НУТГИЙН ТӨСВИЙН ОРЛОГО, сумаар, мянган төгрөгөөр 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</si>
  <si>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</si>
  <si>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</si>
  <si>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</si>
  <si>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</si>
  <si>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</si>
  <si>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</si>
  <si>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</si>
  <si>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</si>
  <si>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</si>
  <si>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</si>
  <si>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</si>
  <si>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</si>
  <si>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</si>
  <si>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</si>
  <si>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>Түнэл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</si>
  <si>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</si>
  <si>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</si>
  <si>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</si>
  <si>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</si>
  <si>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>Цэцэрлэг</t>
  </si>
  <si>
    <t xml:space="preserve">×андмань-Өндөр </t>
  </si>
  <si>
    <t xml:space="preserve">Øинэ-Идэр </t>
  </si>
  <si>
    <t>Хатгал</t>
  </si>
  <si>
    <t xml:space="preserve">Мөрөн </t>
  </si>
  <si>
    <t>Эрдэнэбулган</t>
  </si>
  <si>
    <t>Цагааннуур</t>
  </si>
  <si>
    <t>Аймгийн төсөвтэй шууд харьцдаг байгууллагууд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</si>
  <si>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</si>
  <si>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</si>
  <si>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>Санхүүгийн хэлтэс</t>
  </si>
  <si>
    <t xml:space="preserve">ТӨСВИЙН АВЛАГА, ӨГЛӨГ, сумаар, мянган төгрөгөөр </t>
  </si>
  <si>
    <t>Авлага</t>
  </si>
  <si>
    <t>Өглөг</t>
  </si>
  <si>
    <t>Үүнээс: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</si>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</sst>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_);_(@_)"/>
  </numFmts>
  <fonts count="26">
    <font>
      <sz val="11"/>
      <color theme="1"/>
      <name val="Calibri"/>
      <family val="2"/>
      <scheme val="minor"/>
    </font>
    <font>
      <sz val="10"/>
      <name val="Arial Mon"/>
      <family val="2"/>
    </font>
    <font>
      <b/>
      <sz val="10"/>
      <name val="Arial Mo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 Mon"/>
      <family val="2"/>
    </font>
    <font>
      <sz val="8"/>
      <name val="Arial Narrow"/>
      <family val="2"/>
    </font>
    <font>
      <sz val="12"/>
      <name val="Arial Mon"/>
      <family val="2"/>
    </font>
    <font>
      <i/>
      <sz val="10"/>
      <name val="Arial Mon"/>
      <family val="2"/>
    </font>
    <font>
      <sz val="11"/>
      <name val="Arial Mon"/>
      <family val="2"/>
    </font>
    <font>
      <sz val="10"/>
      <name val="Times New Roman Mon"/>
      <family val="1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10"/>
      <color theme="1"/>
      <name val="Times New Roman Mon"/>
      <family val="1"/>
      <charset val="204"/>
    </font>
    <font>
      <sz val="10"/>
      <name val="Arial Mon"/>
      <family val="2"/>
    </font>
    <font>
      <sz val="10"/>
      <color rgb="FFFF0000"/>
      <name val="Arial Mon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231F20"/>
      <name val="Arial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2"/>
      <color rgb="FF231F1F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</borders>
  <cellStyleXfs count="27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</cellStyleXfs>
  <cellXfs count="194">
    <xf numFmtId="0" fontId="0" fillId="0" borderId="0" xfId="0"/>
    <xf numFmtId="0" fontId="1" fillId="0" borderId="0" xfId="1" applyFont="1"/>
    <xf numFmtId="0" fontId="1" fillId="0" borderId="0" xfId="1" applyFont="1" applyBorder="1"/>
    <xf numFmtId="0" fontId="9" fillId="0" borderId="0" xfId="1" applyFont="1"/>
    <xf numFmtId="166" fontId="1" fillId="2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/>
    <xf numFmtId="166" fontId="7" fillId="0" borderId="0" xfId="1" applyNumberFormat="1" applyFont="1" applyBorder="1"/>
    <xf numFmtId="2" fontId="1" fillId="2" borderId="0" xfId="1" applyNumberFormat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0" xfId="1" applyFont="1" applyFill="1" applyBorder="1"/>
    <xf numFmtId="2" fontId="1" fillId="0" borderId="0" xfId="1" applyNumberFormat="1" applyFont="1"/>
    <xf numFmtId="0" fontId="7" fillId="0" borderId="0" xfId="1" applyFont="1"/>
    <xf numFmtId="0" fontId="1" fillId="0" borderId="0" xfId="255" applyFont="1" applyAlignment="1">
      <alignment vertical="center"/>
    </xf>
    <xf numFmtId="0" fontId="10" fillId="0" borderId="0" xfId="255" applyFont="1" applyBorder="1" applyAlignment="1">
      <alignment horizontal="center" vertical="center" wrapText="1"/>
    </xf>
    <xf numFmtId="166" fontId="11" fillId="0" borderId="0" xfId="255" applyNumberFormat="1" applyFont="1" applyBorder="1" applyAlignment="1">
      <alignment horizontal="center" vertical="center" wrapText="1"/>
    </xf>
    <xf numFmtId="0" fontId="11" fillId="0" borderId="0" xfId="255" applyFont="1" applyBorder="1" applyAlignment="1">
      <alignment horizontal="center" vertical="center" wrapText="1"/>
    </xf>
    <xf numFmtId="1" fontId="10" fillId="0" borderId="0" xfId="255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66" fontId="1" fillId="0" borderId="0" xfId="1" applyNumberFormat="1" applyFont="1" applyBorder="1"/>
    <xf numFmtId="166" fontId="1" fillId="0" borderId="0" xfId="1" applyNumberFormat="1" applyFont="1" applyBorder="1" applyAlignment="1">
      <alignment horizontal="center"/>
    </xf>
    <xf numFmtId="0" fontId="10" fillId="0" borderId="0" xfId="255" applyFont="1" applyBorder="1" applyAlignment="1">
      <alignment vertical="center"/>
    </xf>
    <xf numFmtId="0" fontId="11" fillId="2" borderId="0" xfId="255" applyFont="1" applyFill="1" applyBorder="1" applyAlignment="1">
      <alignment horizontal="center" vertical="center"/>
    </xf>
    <xf numFmtId="0" fontId="11" fillId="2" borderId="0" xfId="255" applyFont="1" applyFill="1" applyBorder="1" applyAlignment="1">
      <alignment horizontal="center" vertical="center" wrapText="1"/>
    </xf>
    <xf numFmtId="1" fontId="11" fillId="0" borderId="0" xfId="255" applyNumberFormat="1" applyFont="1" applyBorder="1" applyAlignment="1">
      <alignment horizontal="center" vertical="center" wrapText="1"/>
    </xf>
    <xf numFmtId="2" fontId="13" fillId="0" borderId="0" xfId="255" applyNumberFormat="1" applyFont="1" applyBorder="1" applyAlignment="1">
      <alignment horizontal="center" vertical="center" wrapText="1"/>
    </xf>
    <xf numFmtId="166" fontId="13" fillId="0" borderId="0" xfId="255" applyNumberFormat="1" applyFont="1" applyBorder="1" applyAlignment="1">
      <alignment horizontal="center" vertical="center" wrapText="1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 vertical="center"/>
    </xf>
    <xf numFmtId="166" fontId="1" fillId="0" borderId="0" xfId="1" applyNumberFormat="1" applyFont="1"/>
    <xf numFmtId="0" fontId="1" fillId="0" borderId="0" xfId="1" applyFont="1" applyBorder="1" applyAlignment="1">
      <alignment horizontal="center"/>
    </xf>
    <xf numFmtId="0" fontId="1" fillId="2" borderId="0" xfId="1" applyFont="1" applyFill="1" applyBorder="1" applyAlignment="1">
      <alignment horizontal="center" vertical="center" wrapText="1"/>
    </xf>
    <xf numFmtId="166" fontId="1" fillId="0" borderId="0" xfId="1" applyNumberFormat="1" applyFont="1" applyAlignment="1">
      <alignment horizontal="center"/>
    </xf>
    <xf numFmtId="0" fontId="1" fillId="2" borderId="3" xfId="1" applyFont="1" applyFill="1" applyBorder="1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1" fontId="1" fillId="0" borderId="0" xfId="1" applyNumberFormat="1" applyFont="1" applyAlignment="1">
      <alignment horizontal="center"/>
    </xf>
    <xf numFmtId="0" fontId="11" fillId="2" borderId="10" xfId="255" applyFont="1" applyFill="1" applyBorder="1" applyAlignment="1">
      <alignment horizontal="center" vertical="center" wrapText="1"/>
    </xf>
    <xf numFmtId="0" fontId="11" fillId="2" borderId="11" xfId="255" applyFont="1" applyFill="1" applyBorder="1" applyAlignment="1">
      <alignment horizontal="center" vertical="center" wrapText="1"/>
    </xf>
    <xf numFmtId="166" fontId="11" fillId="0" borderId="12" xfId="255" applyNumberFormat="1" applyFont="1" applyBorder="1" applyAlignment="1">
      <alignment horizontal="center" vertical="center" wrapText="1"/>
    </xf>
    <xf numFmtId="166" fontId="11" fillId="0" borderId="0" xfId="255" applyNumberFormat="1" applyFont="1" applyBorder="1" applyAlignment="1">
      <alignment horizontal="left" vertical="center" wrapText="1"/>
    </xf>
    <xf numFmtId="2" fontId="10" fillId="0" borderId="0" xfId="255" applyNumberFormat="1" applyFont="1" applyBorder="1" applyAlignment="1">
      <alignment horizontal="center" vertical="center" wrapText="1"/>
    </xf>
    <xf numFmtId="0" fontId="10" fillId="0" borderId="12" xfId="255" applyFont="1" applyBorder="1" applyAlignment="1">
      <alignment horizontal="center" vertical="center" wrapText="1"/>
    </xf>
    <xf numFmtId="2" fontId="10" fillId="0" borderId="12" xfId="255" applyNumberFormat="1" applyFont="1" applyBorder="1" applyAlignment="1">
      <alignment horizontal="center" vertical="center" wrapText="1"/>
    </xf>
    <xf numFmtId="0" fontId="1" fillId="0" borderId="0" xfId="253" applyFont="1" applyFill="1"/>
    <xf numFmtId="0" fontId="16" fillId="3" borderId="15" xfId="253" applyFont="1" applyFill="1" applyBorder="1" applyAlignment="1">
      <alignment horizontal="center" vertical="center" wrapText="1"/>
    </xf>
    <xf numFmtId="0" fontId="1" fillId="0" borderId="0" xfId="253" applyFont="1" applyFill="1" applyBorder="1"/>
    <xf numFmtId="164" fontId="4" fillId="0" borderId="0" xfId="253" applyNumberFormat="1" applyFont="1" applyFill="1" applyAlignment="1">
      <alignment horizontal="center" vertical="center"/>
    </xf>
    <xf numFmtId="164" fontId="4" fillId="0" borderId="0" xfId="253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253" applyNumberFormat="1" applyFont="1" applyFill="1" applyAlignment="1">
      <alignment vertical="center"/>
    </xf>
    <xf numFmtId="164" fontId="4" fillId="0" borderId="0" xfId="253" applyNumberFormat="1" applyFont="1" applyFill="1" applyBorder="1" applyAlignment="1">
      <alignment horizontal="center" vertical="center"/>
    </xf>
    <xf numFmtId="0" fontId="1" fillId="0" borderId="0" xfId="253" applyFont="1" applyFill="1" applyBorder="1" applyAlignment="1">
      <alignment horizontal="center"/>
    </xf>
    <xf numFmtId="0" fontId="1" fillId="0" borderId="0" xfId="253" applyFont="1" applyFill="1" applyAlignment="1">
      <alignment horizontal="center"/>
    </xf>
    <xf numFmtId="0" fontId="15" fillId="0" borderId="0" xfId="253" applyFont="1" applyFill="1"/>
    <xf numFmtId="0" fontId="1" fillId="0" borderId="0" xfId="253" applyFont="1" applyFill="1" applyAlignment="1">
      <alignment horizontal="justify" vertical="center" wrapText="1"/>
    </xf>
    <xf numFmtId="0" fontId="15" fillId="0" borderId="0" xfId="253" applyFont="1" applyFill="1" applyAlignment="1">
      <alignment horizontal="justify" vertical="center" wrapText="1"/>
    </xf>
    <xf numFmtId="0" fontId="1" fillId="0" borderId="17" xfId="253" applyFont="1" applyFill="1" applyBorder="1"/>
    <xf numFmtId="0" fontId="17" fillId="0" borderId="0" xfId="253" applyFont="1" applyFill="1" applyAlignment="1">
      <alignment vertical="center"/>
    </xf>
    <xf numFmtId="0" fontId="17" fillId="0" borderId="0" xfId="253" applyFont="1" applyFill="1" applyAlignment="1">
      <alignment horizontal="center" vertical="center"/>
    </xf>
    <xf numFmtId="164" fontId="4" fillId="0" borderId="0" xfId="253" applyNumberFormat="1" applyFont="1" applyAlignment="1">
      <alignment vertical="center"/>
    </xf>
    <xf numFmtId="0" fontId="17" fillId="0" borderId="0" xfId="253" applyFont="1" applyFill="1" applyBorder="1" applyAlignment="1">
      <alignment horizontal="center"/>
    </xf>
    <xf numFmtId="0" fontId="16" fillId="3" borderId="14" xfId="253" applyFont="1" applyFill="1" applyBorder="1" applyAlignment="1">
      <alignment horizontal="center" vertical="center" wrapText="1"/>
    </xf>
    <xf numFmtId="0" fontId="16" fillId="0" borderId="0" xfId="253" applyFont="1" applyFill="1" applyBorder="1" applyAlignment="1">
      <alignment horizontal="center" vertical="center" wrapText="1"/>
    </xf>
    <xf numFmtId="164" fontId="17" fillId="4" borderId="0" xfId="253" applyNumberFormat="1" applyFont="1" applyFill="1" applyAlignment="1">
      <alignment horizontal="left" vertical="center"/>
    </xf>
    <xf numFmtId="0" fontId="18" fillId="4" borderId="0" xfId="253" applyFont="1" applyFill="1" applyBorder="1" applyAlignment="1">
      <alignment horizontal="right" vertical="center" wrapText="1"/>
    </xf>
    <xf numFmtId="0" fontId="4" fillId="4" borderId="0" xfId="253" applyFont="1" applyFill="1" applyBorder="1" applyAlignment="1">
      <alignment horizontal="right" vertical="center"/>
    </xf>
    <xf numFmtId="0" fontId="4" fillId="0" borderId="0" xfId="253" applyFont="1" applyFill="1" applyBorder="1" applyAlignment="1">
      <alignment horizontal="left" vertical="center"/>
    </xf>
    <xf numFmtId="164" fontId="4" fillId="0" borderId="0" xfId="25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253" applyFont="1" applyFill="1" applyBorder="1" applyAlignment="1">
      <alignment horizontal="right" vertical="center"/>
    </xf>
    <xf numFmtId="0" fontId="4" fillId="0" borderId="0" xfId="253" applyFont="1" applyFill="1" applyBorder="1" applyAlignment="1">
      <alignment horizontal="center" vertical="center" wrapText="1"/>
    </xf>
    <xf numFmtId="0" fontId="4" fillId="0" borderId="0" xfId="253" applyFont="1" applyFill="1" applyBorder="1" applyAlignment="1">
      <alignment horizontal="center" vertical="center"/>
    </xf>
    <xf numFmtId="0" fontId="4" fillId="0" borderId="0" xfId="253" applyFont="1" applyFill="1" applyBorder="1" applyAlignment="1">
      <alignment horizontal="left" vertical="center" wrapText="1"/>
    </xf>
    <xf numFmtId="0" fontId="17" fillId="4" borderId="0" xfId="253" applyFont="1" applyFill="1" applyBorder="1" applyAlignment="1">
      <alignment horizontal="left" vertical="center"/>
    </xf>
    <xf numFmtId="164" fontId="17" fillId="4" borderId="0" xfId="253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0" xfId="253" applyFont="1" applyFill="1" applyBorder="1" applyAlignment="1">
      <alignment horizontal="right" vertical="center"/>
    </xf>
    <xf numFmtId="164" fontId="17" fillId="0" borderId="0" xfId="253" applyNumberFormat="1" applyFont="1" applyFill="1" applyAlignment="1">
      <alignment vertical="center"/>
    </xf>
    <xf numFmtId="0" fontId="4" fillId="0" borderId="0" xfId="253" applyFont="1" applyFill="1" applyBorder="1" applyAlignment="1">
      <alignment vertical="center"/>
    </xf>
    <xf numFmtId="164" fontId="4" fillId="0" borderId="0" xfId="253" applyNumberFormat="1" applyFont="1" applyFill="1" applyBorder="1" applyAlignment="1">
      <alignment horizontal="right" vertical="center"/>
    </xf>
    <xf numFmtId="164" fontId="4" fillId="0" borderId="0" xfId="253" applyNumberFormat="1" applyFont="1" applyFill="1" applyBorder="1" applyAlignment="1">
      <alignment horizontal="left" vertical="center"/>
    </xf>
    <xf numFmtId="164" fontId="17" fillId="0" borderId="0" xfId="253" applyNumberFormat="1" applyFont="1" applyFill="1" applyAlignment="1">
      <alignment horizontal="left" vertical="center"/>
    </xf>
    <xf numFmtId="167" fontId="17" fillId="4" borderId="0" xfId="253" applyNumberFormat="1" applyFont="1" applyFill="1" applyBorder="1" applyAlignment="1">
      <alignment horizontal="center" vertical="center"/>
    </xf>
    <xf numFmtId="167" fontId="17" fillId="0" borderId="0" xfId="253" applyNumberFormat="1" applyFont="1" applyFill="1" applyBorder="1" applyAlignment="1">
      <alignment vertical="center"/>
    </xf>
    <xf numFmtId="167" fontId="17" fillId="0" borderId="0" xfId="253" applyNumberFormat="1" applyFont="1" applyFill="1" applyBorder="1" applyAlignment="1">
      <alignment horizontal="left" vertical="center"/>
    </xf>
    <xf numFmtId="167" fontId="4" fillId="0" borderId="0" xfId="253" applyNumberFormat="1" applyFont="1" applyFill="1" applyBorder="1" applyAlignment="1">
      <alignment horizontal="center" vertical="center"/>
    </xf>
    <xf numFmtId="167" fontId="4" fillId="0" borderId="0" xfId="253" applyNumberFormat="1" applyFont="1" applyFill="1" applyBorder="1" applyAlignment="1">
      <alignment vertical="center"/>
    </xf>
    <xf numFmtId="167" fontId="4" fillId="0" borderId="0" xfId="253" applyNumberFormat="1" applyFont="1" applyFill="1" applyBorder="1" applyAlignment="1">
      <alignment horizontal="left" vertical="center"/>
    </xf>
    <xf numFmtId="164" fontId="17" fillId="0" borderId="0" xfId="253" applyNumberFormat="1" applyFont="1" applyFill="1" applyBorder="1" applyAlignment="1">
      <alignment vertical="center"/>
    </xf>
    <xf numFmtId="164" fontId="17" fillId="0" borderId="0" xfId="253" applyNumberFormat="1" applyFont="1" applyFill="1" applyBorder="1" applyAlignment="1">
      <alignment horizontal="left" vertical="center"/>
    </xf>
    <xf numFmtId="164" fontId="17" fillId="4" borderId="0" xfId="253" applyNumberFormat="1" applyFont="1" applyFill="1" applyAlignment="1">
      <alignment vertical="center"/>
    </xf>
    <xf numFmtId="164" fontId="4" fillId="4" borderId="0" xfId="253" applyNumberFormat="1" applyFont="1" applyFill="1" applyBorder="1" applyAlignment="1">
      <alignment horizontal="center" vertical="center"/>
    </xf>
    <xf numFmtId="164" fontId="17" fillId="4" borderId="0" xfId="253" applyNumberFormat="1" applyFont="1" applyFill="1" applyBorder="1" applyAlignment="1">
      <alignment vertical="center"/>
    </xf>
    <xf numFmtId="0" fontId="17" fillId="4" borderId="0" xfId="253" applyFont="1" applyFill="1" applyBorder="1" applyAlignment="1">
      <alignment vertical="center"/>
    </xf>
    <xf numFmtId="164" fontId="17" fillId="4" borderId="18" xfId="253" applyNumberFormat="1" applyFont="1" applyFill="1" applyBorder="1" applyAlignment="1">
      <alignment vertical="center"/>
    </xf>
    <xf numFmtId="164" fontId="4" fillId="4" borderId="18" xfId="253" applyNumberFormat="1" applyFont="1" applyFill="1" applyBorder="1" applyAlignment="1">
      <alignment horizontal="center" vertical="center"/>
    </xf>
    <xf numFmtId="0" fontId="17" fillId="4" borderId="18" xfId="253" applyFont="1" applyFill="1" applyBorder="1" applyAlignment="1">
      <alignment vertical="center"/>
    </xf>
    <xf numFmtId="164" fontId="4" fillId="0" borderId="0" xfId="253" applyNumberFormat="1" applyFont="1" applyAlignment="1">
      <alignment horizontal="left" vertical="center"/>
    </xf>
    <xf numFmtId="164" fontId="4" fillId="2" borderId="0" xfId="253" applyNumberFormat="1" applyFont="1" applyFill="1" applyAlignment="1">
      <alignment horizontal="justify" vertical="center" wrapText="1"/>
    </xf>
    <xf numFmtId="0" fontId="19" fillId="0" borderId="0" xfId="0" applyFont="1" applyBorder="1"/>
    <xf numFmtId="0" fontId="19" fillId="0" borderId="0" xfId="0" applyFont="1"/>
    <xf numFmtId="164" fontId="4" fillId="0" borderId="0" xfId="253" applyNumberFormat="1" applyFont="1" applyFill="1" applyAlignment="1">
      <alignment horizontal="justify" vertical="center" wrapText="1"/>
    </xf>
    <xf numFmtId="0" fontId="21" fillId="0" borderId="0" xfId="0" applyFont="1"/>
    <xf numFmtId="0" fontId="4" fillId="0" borderId="2" xfId="271" applyFont="1" applyBorder="1" applyAlignment="1">
      <alignment horizontal="center" vertical="center"/>
    </xf>
    <xf numFmtId="0" fontId="4" fillId="0" borderId="6" xfId="271" applyFont="1" applyBorder="1" applyAlignment="1">
      <alignment horizontal="center" vertical="center"/>
    </xf>
    <xf numFmtId="0" fontId="17" fillId="0" borderId="19" xfId="271" applyFont="1" applyBorder="1" applyAlignment="1">
      <alignment vertical="center"/>
    </xf>
    <xf numFmtId="0" fontId="17" fillId="0" borderId="0" xfId="271" applyFont="1" applyBorder="1" applyAlignment="1">
      <alignment vertical="center"/>
    </xf>
    <xf numFmtId="166" fontId="17" fillId="0" borderId="0" xfId="271" applyNumberFormat="1" applyFont="1" applyBorder="1" applyAlignment="1">
      <alignment horizontal="right" vertical="center"/>
    </xf>
    <xf numFmtId="0" fontId="4" fillId="0" borderId="19" xfId="271" applyFont="1" applyBorder="1" applyAlignment="1">
      <alignment vertical="center"/>
    </xf>
    <xf numFmtId="0" fontId="4" fillId="0" borderId="0" xfId="271" applyFont="1" applyBorder="1" applyAlignment="1">
      <alignment vertical="center"/>
    </xf>
    <xf numFmtId="166" fontId="4" fillId="0" borderId="0" xfId="271" applyNumberFormat="1" applyFont="1" applyBorder="1" applyAlignment="1">
      <alignment horizontal="right" vertical="center"/>
    </xf>
    <xf numFmtId="166" fontId="4" fillId="0" borderId="0" xfId="271" applyNumberFormat="1" applyFont="1" applyBorder="1" applyAlignment="1">
      <alignment vertical="center"/>
    </xf>
    <xf numFmtId="0" fontId="4" fillId="0" borderId="19" xfId="271" applyFont="1" applyBorder="1" applyAlignment="1">
      <alignment vertical="center" wrapText="1"/>
    </xf>
    <xf numFmtId="0" fontId="4" fillId="0" borderId="8" xfId="271" applyFont="1" applyBorder="1" applyAlignment="1">
      <alignment horizontal="center" vertical="center"/>
    </xf>
    <xf numFmtId="0" fontId="4" fillId="0" borderId="13" xfId="271" applyFont="1" applyBorder="1" applyAlignment="1">
      <alignment horizontal="center" vertical="center"/>
    </xf>
    <xf numFmtId="0" fontId="17" fillId="0" borderId="20" xfId="271" applyFont="1" applyBorder="1" applyAlignment="1">
      <alignment vertical="center"/>
    </xf>
    <xf numFmtId="0" fontId="17" fillId="0" borderId="13" xfId="271" applyFont="1" applyBorder="1" applyAlignment="1">
      <alignment vertical="center"/>
    </xf>
    <xf numFmtId="166" fontId="17" fillId="0" borderId="13" xfId="271" applyNumberFormat="1" applyFont="1" applyBorder="1" applyAlignment="1">
      <alignment horizontal="right" vertical="center"/>
    </xf>
    <xf numFmtId="0" fontId="4" fillId="0" borderId="21" xfId="271" applyFont="1" applyBorder="1" applyAlignment="1">
      <alignment vertical="center"/>
    </xf>
    <xf numFmtId="166" fontId="4" fillId="0" borderId="21" xfId="271" applyNumberFormat="1" applyFont="1" applyBorder="1" applyAlignment="1">
      <alignment vertical="center"/>
    </xf>
    <xf numFmtId="0" fontId="4" fillId="0" borderId="21" xfId="271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4" fillId="0" borderId="3" xfId="271" applyFont="1" applyBorder="1" applyAlignment="1">
      <alignment horizontal="center" vertical="center"/>
    </xf>
    <xf numFmtId="0" fontId="17" fillId="0" borderId="19" xfId="271" applyFont="1" applyBorder="1" applyAlignment="1">
      <alignment horizontal="center" vertical="center"/>
    </xf>
    <xf numFmtId="166" fontId="17" fillId="0" borderId="0" xfId="271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0" fontId="4" fillId="0" borderId="24" xfId="271" applyFont="1" applyBorder="1" applyAlignment="1">
      <alignment horizontal="center" vertical="center"/>
    </xf>
    <xf numFmtId="0" fontId="4" fillId="0" borderId="23" xfId="271" applyFont="1" applyBorder="1" applyAlignment="1">
      <alignment horizontal="center" vertical="center"/>
    </xf>
    <xf numFmtId="0" fontId="4" fillId="0" borderId="25" xfId="271" applyFont="1" applyBorder="1" applyAlignment="1">
      <alignment horizontal="center" vertical="center"/>
    </xf>
    <xf numFmtId="0" fontId="4" fillId="0" borderId="25" xfId="271" applyFont="1" applyBorder="1" applyAlignment="1">
      <alignment horizontal="center" vertical="center" wrapText="1"/>
    </xf>
    <xf numFmtId="0" fontId="4" fillId="0" borderId="6" xfId="27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0" xfId="271" applyFont="1" applyAlignment="1">
      <alignment vertical="center"/>
    </xf>
    <xf numFmtId="0" fontId="17" fillId="0" borderId="0" xfId="271" applyFont="1" applyAlignment="1">
      <alignment horizontal="right" vertical="center"/>
    </xf>
    <xf numFmtId="0" fontId="4" fillId="0" borderId="0" xfId="271" applyFont="1" applyAlignment="1">
      <alignment vertical="center"/>
    </xf>
    <xf numFmtId="166" fontId="4" fillId="0" borderId="0" xfId="271" applyNumberFormat="1" applyFont="1" applyAlignment="1">
      <alignment vertical="center"/>
    </xf>
    <xf numFmtId="0" fontId="24" fillId="0" borderId="0" xfId="0" applyFont="1"/>
    <xf numFmtId="4" fontId="24" fillId="0" borderId="0" xfId="0" applyNumberFormat="1" applyFont="1"/>
    <xf numFmtId="4" fontId="0" fillId="0" borderId="0" xfId="0" applyNumberFormat="1"/>
    <xf numFmtId="0" fontId="4" fillId="0" borderId="14" xfId="253" applyFont="1" applyFill="1" applyBorder="1" applyAlignment="1">
      <alignment horizontal="justify" vertical="center" wrapText="1"/>
    </xf>
    <xf numFmtId="0" fontId="25" fillId="0" borderId="14" xfId="253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53" applyFont="1" applyFill="1" applyBorder="1"/>
    <xf numFmtId="0" fontId="4" fillId="0" borderId="0" xfId="253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253" applyFont="1" applyFill="1" applyBorder="1" applyAlignment="1">
      <alignment horizontal="center" vertical="center"/>
    </xf>
    <xf numFmtId="0" fontId="17" fillId="0" borderId="16" xfId="253" applyFont="1" applyFill="1" applyBorder="1" applyAlignment="1">
      <alignment horizontal="center" vertical="center"/>
    </xf>
    <xf numFmtId="0" fontId="17" fillId="0" borderId="0" xfId="253" applyFont="1" applyFill="1" applyAlignment="1">
      <alignment horizontal="center"/>
    </xf>
    <xf numFmtId="0" fontId="4" fillId="0" borderId="14" xfId="253" applyFont="1" applyFill="1" applyBorder="1" applyAlignment="1">
      <alignment horizontal="center" vertical="center" wrapText="1"/>
    </xf>
    <xf numFmtId="0" fontId="16" fillId="3" borderId="0" xfId="253" applyFont="1" applyFill="1" applyBorder="1" applyAlignment="1">
      <alignment horizontal="center" vertical="center" wrapText="1"/>
    </xf>
    <xf numFmtId="0" fontId="16" fillId="3" borderId="14" xfId="253" applyFont="1" applyFill="1" applyBorder="1" applyAlignment="1">
      <alignment horizontal="center" vertical="center" wrapText="1"/>
    </xf>
    <xf numFmtId="49" fontId="4" fillId="0" borderId="0" xfId="253" applyNumberFormat="1" applyFont="1" applyFill="1" applyBorder="1" applyAlignment="1">
      <alignment horizontal="left" wrapText="1" indent="1"/>
    </xf>
    <xf numFmtId="0" fontId="4" fillId="0" borderId="0" xfId="253" applyFont="1" applyFill="1" applyBorder="1" applyAlignment="1">
      <alignment horizontal="left"/>
    </xf>
    <xf numFmtId="0" fontId="17" fillId="0" borderId="0" xfId="253" applyFont="1" applyFill="1" applyBorder="1" applyAlignment="1">
      <alignment horizontal="center" vertical="center"/>
    </xf>
    <xf numFmtId="49" fontId="4" fillId="0" borderId="0" xfId="253" applyNumberFormat="1" applyFont="1" applyFill="1" applyBorder="1" applyAlignment="1">
      <alignment horizontal="left" indent="1"/>
    </xf>
    <xf numFmtId="49" fontId="4" fillId="0" borderId="0" xfId="253" applyNumberFormat="1" applyFont="1" applyFill="1" applyBorder="1" applyAlignment="1">
      <alignment horizontal="left"/>
    </xf>
    <xf numFmtId="49" fontId="4" fillId="0" borderId="14" xfId="253" applyNumberFormat="1" applyFont="1" applyFill="1" applyBorder="1" applyAlignment="1">
      <alignment horizontal="left" indent="1"/>
    </xf>
    <xf numFmtId="0" fontId="1" fillId="0" borderId="0" xfId="253" applyFont="1" applyFill="1" applyAlignment="1">
      <alignment horizontal="justify" vertical="center" wrapText="1"/>
    </xf>
    <xf numFmtId="164" fontId="17" fillId="0" borderId="0" xfId="253" applyNumberFormat="1" applyFont="1" applyFill="1" applyAlignment="1">
      <alignment vertical="center"/>
    </xf>
    <xf numFmtId="0" fontId="16" fillId="3" borderId="0" xfId="253" applyFont="1" applyFill="1" applyBorder="1" applyAlignment="1">
      <alignment horizontal="left" vertical="center" wrapText="1"/>
    </xf>
    <xf numFmtId="0" fontId="16" fillId="3" borderId="14" xfId="253" applyFont="1" applyFill="1" applyBorder="1" applyAlignment="1">
      <alignment horizontal="left" vertical="center" wrapText="1"/>
    </xf>
    <xf numFmtId="0" fontId="16" fillId="3" borderId="14" xfId="253" applyFont="1" applyFill="1" applyBorder="1" applyAlignment="1">
      <alignment horizontal="center" vertical="center"/>
    </xf>
    <xf numFmtId="0" fontId="17" fillId="0" borderId="0" xfId="253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2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2" fillId="2" borderId="12" xfId="255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2" borderId="7" xfId="255" applyFont="1" applyFill="1" applyBorder="1" applyAlignment="1">
      <alignment horizontal="center" vertical="center" wrapText="1"/>
    </xf>
    <xf numFmtId="0" fontId="11" fillId="2" borderId="9" xfId="255" applyFont="1" applyFill="1" applyBorder="1" applyAlignment="1">
      <alignment horizontal="center" vertical="center" wrapText="1"/>
    </xf>
    <xf numFmtId="0" fontId="11" fillId="2" borderId="8" xfId="255" applyFont="1" applyFill="1" applyBorder="1" applyAlignment="1">
      <alignment horizontal="center" vertical="center" wrapText="1"/>
    </xf>
    <xf numFmtId="0" fontId="11" fillId="2" borderId="10" xfId="255" applyFont="1" applyFill="1" applyBorder="1" applyAlignment="1">
      <alignment horizontal="center" vertical="center" wrapText="1"/>
    </xf>
    <xf numFmtId="0" fontId="11" fillId="2" borderId="2" xfId="255" applyFont="1" applyFill="1" applyBorder="1" applyAlignment="1">
      <alignment horizontal="center" vertical="center"/>
    </xf>
    <xf numFmtId="0" fontId="11" fillId="2" borderId="1" xfId="255" applyFont="1" applyFill="1" applyBorder="1" applyAlignment="1">
      <alignment horizontal="center" vertical="center"/>
    </xf>
    <xf numFmtId="0" fontId="11" fillId="2" borderId="6" xfId="255" applyFont="1" applyFill="1" applyBorder="1" applyAlignment="1">
      <alignment horizontal="center" vertical="center"/>
    </xf>
    <xf numFmtId="0" fontId="11" fillId="2" borderId="3" xfId="255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7" xfId="271" applyFont="1" applyBorder="1" applyAlignment="1">
      <alignment horizontal="center" vertical="center"/>
    </xf>
    <xf numFmtId="0" fontId="4" fillId="0" borderId="9" xfId="271" applyFont="1" applyBorder="1" applyAlignment="1">
      <alignment horizontal="center" vertical="center"/>
    </xf>
    <xf numFmtId="0" fontId="4" fillId="0" borderId="13" xfId="27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22" xfId="271" applyFont="1" applyBorder="1" applyAlignment="1">
      <alignment horizontal="center" vertical="center"/>
    </xf>
    <xf numFmtId="0" fontId="4" fillId="0" borderId="23" xfId="271" applyFont="1" applyBorder="1" applyAlignment="1">
      <alignment horizontal="center" vertical="center"/>
    </xf>
    <xf numFmtId="0" fontId="4" fillId="0" borderId="6" xfId="271" applyFont="1" applyBorder="1" applyAlignment="1">
      <alignment horizontal="center" vertical="center"/>
    </xf>
  </cellXfs>
  <cellStyles count="272">
    <cellStyle name="Comma 2" xfId="2"/>
    <cellStyle name="Comma 3" xfId="3"/>
    <cellStyle name="Comma 4" xfId="4"/>
    <cellStyle name="Hyperlink 2" xfId="5"/>
    <cellStyle name="Normal" xfId="0" builtinId="0"/>
    <cellStyle name="Normal 10" xfId="6"/>
    <cellStyle name="Normal 10 2" xfId="7"/>
    <cellStyle name="Normal 10 3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8 2" xfId="17"/>
    <cellStyle name="Normal 18 2 2" xfId="18"/>
    <cellStyle name="Normal 19" xfId="19"/>
    <cellStyle name="Normal 19 2" xfId="20"/>
    <cellStyle name="Normal 19 2 2" xfId="21"/>
    <cellStyle name="Normal 2" xfId="22"/>
    <cellStyle name="Normal 2 10" xfId="1"/>
    <cellStyle name="Normal 2 10 10" xfId="23"/>
    <cellStyle name="Normal 2 10 11" xfId="24"/>
    <cellStyle name="Normal 2 10 12" xfId="25"/>
    <cellStyle name="Normal 2 10 13" xfId="26"/>
    <cellStyle name="Normal 2 10 2" xfId="27"/>
    <cellStyle name="Normal 2 10 3" xfId="28"/>
    <cellStyle name="Normal 2 10 4" xfId="29"/>
    <cellStyle name="Normal 2 10 5" xfId="30"/>
    <cellStyle name="Normal 2 10 6" xfId="31"/>
    <cellStyle name="Normal 2 10 7" xfId="32"/>
    <cellStyle name="Normal 2 10 8" xfId="33"/>
    <cellStyle name="Normal 2 10 9" xfId="34"/>
    <cellStyle name="Normal 2 11" xfId="35"/>
    <cellStyle name="Normal 2 12" xfId="36"/>
    <cellStyle name="Normal 2 13" xfId="37"/>
    <cellStyle name="Normal 2 14" xfId="38"/>
    <cellStyle name="Normal 2 14 2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2" xfId="53"/>
    <cellStyle name="Normal 2 2 2 10" xfId="54"/>
    <cellStyle name="Normal 2 2 2 11" xfId="55"/>
    <cellStyle name="Normal 2 2 2 12" xfId="56"/>
    <cellStyle name="Normal 2 2 2 13" xfId="57"/>
    <cellStyle name="Normal 2 2 2 14" xfId="58"/>
    <cellStyle name="Normal 2 2 2 15" xfId="59"/>
    <cellStyle name="Normal 2 2 2 16" xfId="60"/>
    <cellStyle name="Normal 2 2 2 2" xfId="61"/>
    <cellStyle name="Normal 2 2 2 3" xfId="62"/>
    <cellStyle name="Normal 2 2 2 4" xfId="63"/>
    <cellStyle name="Normal 2 2 2 5" xfId="64"/>
    <cellStyle name="Normal 2 2 2 6" xfId="65"/>
    <cellStyle name="Normal 2 2 2 7" xfId="66"/>
    <cellStyle name="Normal 2 2 2 8" xfId="67"/>
    <cellStyle name="Normal 2 2 2 9" xfId="68"/>
    <cellStyle name="Normal 2 2 3" xfId="69"/>
    <cellStyle name="Normal 2 2 3 2" xfId="70"/>
    <cellStyle name="Normal 2 2 3 3" xfId="71"/>
    <cellStyle name="Normal 2 2 3 4" xfId="72"/>
    <cellStyle name="Normal 2 2 4" xfId="73"/>
    <cellStyle name="Normal 2 2 5" xfId="74"/>
    <cellStyle name="Normal 2 2 6" xfId="75"/>
    <cellStyle name="Normal 2 2 7" xfId="76"/>
    <cellStyle name="Normal 2 2 8" xfId="77"/>
    <cellStyle name="Normal 2 2 9" xfId="78"/>
    <cellStyle name="Normal 2 20" xfId="79"/>
    <cellStyle name="Normal 2 21" xfId="80"/>
    <cellStyle name="Normal 2 22" xfId="81"/>
    <cellStyle name="Normal 2 23" xfId="82"/>
    <cellStyle name="Normal 2 24" xfId="83"/>
    <cellStyle name="Normal 2 25" xfId="84"/>
    <cellStyle name="Normal 2 26" xfId="85"/>
    <cellStyle name="Normal 2 27" xfId="86"/>
    <cellStyle name="Normal 2 28" xfId="87"/>
    <cellStyle name="Normal 2 29" xfId="88"/>
    <cellStyle name="Normal 2 3" xfId="89"/>
    <cellStyle name="Normal 2 3 10" xfId="90"/>
    <cellStyle name="Normal 2 3 2" xfId="91"/>
    <cellStyle name="Normal 2 3 2 10" xfId="92"/>
    <cellStyle name="Normal 2 3 2 2" xfId="93"/>
    <cellStyle name="Normal 2 3 2 2 2" xfId="94"/>
    <cellStyle name="Normal 2 3 2 3" xfId="95"/>
    <cellStyle name="Normal 2 3 2 4" xfId="96"/>
    <cellStyle name="Normal 2 3 2 5" xfId="97"/>
    <cellStyle name="Normal 2 3 2 6" xfId="98"/>
    <cellStyle name="Normal 2 3 2 7" xfId="99"/>
    <cellStyle name="Normal 2 3 2 8" xfId="100"/>
    <cellStyle name="Normal 2 3 2 9" xfId="101"/>
    <cellStyle name="Normal 2 3 3" xfId="102"/>
    <cellStyle name="Normal 2 3 3 2" xfId="103"/>
    <cellStyle name="Normal 2 3 4" xfId="104"/>
    <cellStyle name="Normal 2 3 5" xfId="105"/>
    <cellStyle name="Normal 2 3 6" xfId="106"/>
    <cellStyle name="Normal 2 3 6 2" xfId="107"/>
    <cellStyle name="Normal 2 3 7" xfId="108"/>
    <cellStyle name="Normal 2 3 8" xfId="109"/>
    <cellStyle name="Normal 2 3 9" xfId="110"/>
    <cellStyle name="Normal 2 30" xfId="111"/>
    <cellStyle name="Normal 2 31" xfId="112"/>
    <cellStyle name="Normal 2 32" xfId="113"/>
    <cellStyle name="Normal 2 32 2" xfId="114"/>
    <cellStyle name="Normal 2 33" xfId="115"/>
    <cellStyle name="Normal 2 34" xfId="116"/>
    <cellStyle name="Normal 2 35" xfId="117"/>
    <cellStyle name="Normal 2 36" xfId="118"/>
    <cellStyle name="Normal 2 37" xfId="119"/>
    <cellStyle name="Normal 2 38" xfId="120"/>
    <cellStyle name="Normal 2 39" xfId="121"/>
    <cellStyle name="Normal 2 4" xfId="122"/>
    <cellStyle name="Normal 2 4 2" xfId="123"/>
    <cellStyle name="Normal 2 4 2 2" xfId="124"/>
    <cellStyle name="Normal 2 4 2 3" xfId="125"/>
    <cellStyle name="Normal 2 4 2 4" xfId="126"/>
    <cellStyle name="Normal 2 4 3" xfId="127"/>
    <cellStyle name="Normal 2 4 4" xfId="128"/>
    <cellStyle name="Normal 2 4 5" xfId="129"/>
    <cellStyle name="Normal 2 4 6" xfId="130"/>
    <cellStyle name="Normal 2 5" xfId="131"/>
    <cellStyle name="Normal 2 5 2" xfId="132"/>
    <cellStyle name="Normal 2 5 3" xfId="133"/>
    <cellStyle name="Normal 2 5 4" xfId="134"/>
    <cellStyle name="Normal 2 5 5" xfId="135"/>
    <cellStyle name="Normal 2 5 6" xfId="136"/>
    <cellStyle name="Normal 2 6" xfId="137"/>
    <cellStyle name="Normal 2 6 2" xfId="138"/>
    <cellStyle name="Normal 2 6 3" xfId="139"/>
    <cellStyle name="Normal 2 6 4" xfId="140"/>
    <cellStyle name="Normal 2 6 5" xfId="141"/>
    <cellStyle name="Normal 2 6 6" xfId="142"/>
    <cellStyle name="Normal 2 7" xfId="143"/>
    <cellStyle name="Normal 2 7 2" xfId="144"/>
    <cellStyle name="Normal 2 7 3" xfId="145"/>
    <cellStyle name="Normal 2 7 4" xfId="146"/>
    <cellStyle name="Normal 2 7 5" xfId="147"/>
    <cellStyle name="Normal 2 7 6" xfId="148"/>
    <cellStyle name="Normal 2 8" xfId="149"/>
    <cellStyle name="Normal 2 8 2" xfId="150"/>
    <cellStyle name="Normal 2 8 3" xfId="151"/>
    <cellStyle name="Normal 2 8 4" xfId="152"/>
    <cellStyle name="Normal 2 8 5" xfId="153"/>
    <cellStyle name="Normal 2 8 6" xfId="154"/>
    <cellStyle name="Normal 2 9" xfId="155"/>
    <cellStyle name="Normal 2 9 2" xfId="156"/>
    <cellStyle name="Normal 2 9 3" xfId="157"/>
    <cellStyle name="Normal 2 9 4" xfId="158"/>
    <cellStyle name="Normal 2 9 5" xfId="159"/>
    <cellStyle name="Normal 2 9 6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10" xfId="172"/>
    <cellStyle name="Normal 3 11" xfId="173"/>
    <cellStyle name="Normal 3 12" xfId="174"/>
    <cellStyle name="Normal 3 13" xfId="175"/>
    <cellStyle name="Normal 3 14" xfId="176"/>
    <cellStyle name="Normal 3 15" xfId="177"/>
    <cellStyle name="Normal 3 16" xfId="178"/>
    <cellStyle name="Normal 3 17" xfId="179"/>
    <cellStyle name="Normal 3 18" xfId="180"/>
    <cellStyle name="Normal 3 19" xfId="181"/>
    <cellStyle name="Normal 3 2" xfId="182"/>
    <cellStyle name="Normal 3 2 10" xfId="183"/>
    <cellStyle name="Normal 3 2 11" xfId="184"/>
    <cellStyle name="Normal 3 2 12" xfId="185"/>
    <cellStyle name="Normal 3 2 13" xfId="186"/>
    <cellStyle name="Normal 3 2 14" xfId="187"/>
    <cellStyle name="Normal 3 2 15" xfId="188"/>
    <cellStyle name="Normal 3 2 16" xfId="189"/>
    <cellStyle name="Normal 3 2 17" xfId="190"/>
    <cellStyle name="Normal 3 2 2" xfId="191"/>
    <cellStyle name="Normal 3 2 2 2" xfId="192"/>
    <cellStyle name="Normal 3 2 2 3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2 9" xfId="200"/>
    <cellStyle name="Normal 3 20" xfId="201"/>
    <cellStyle name="Normal 3 21" xfId="202"/>
    <cellStyle name="Normal 3 22" xfId="203"/>
    <cellStyle name="Normal 3 23" xfId="204"/>
    <cellStyle name="Normal 3 24" xfId="205"/>
    <cellStyle name="Normal 3 25" xfId="206"/>
    <cellStyle name="Normal 3 3" xfId="207"/>
    <cellStyle name="Normal 3 3 2" xfId="208"/>
    <cellStyle name="Normal 3 3 3" xfId="209"/>
    <cellStyle name="Normal 3 4" xfId="210"/>
    <cellStyle name="Normal 3 4 2" xfId="211"/>
    <cellStyle name="Normal 3 4 3" xfId="212"/>
    <cellStyle name="Normal 3 5" xfId="213"/>
    <cellStyle name="Normal 3 5 2" xfId="214"/>
    <cellStyle name="Normal 3 5 3" xfId="215"/>
    <cellStyle name="Normal 3 6" xfId="216"/>
    <cellStyle name="Normal 3 6 2" xfId="217"/>
    <cellStyle name="Normal 3 6 3" xfId="218"/>
    <cellStyle name="Normal 3 6 4" xfId="219"/>
    <cellStyle name="Normal 3 6 5" xfId="220"/>
    <cellStyle name="Normal 3 6 6" xfId="221"/>
    <cellStyle name="Normal 3 7" xfId="222"/>
    <cellStyle name="Normal 3 7 2" xfId="223"/>
    <cellStyle name="Normal 3 7 3" xfId="224"/>
    <cellStyle name="Normal 3 7 4" xfId="225"/>
    <cellStyle name="Normal 3 7 5" xfId="226"/>
    <cellStyle name="Normal 3 7 6" xfId="227"/>
    <cellStyle name="Normal 3 8" xfId="228"/>
    <cellStyle name="Normal 3 8 2" xfId="229"/>
    <cellStyle name="Normal 3 8 3" xfId="230"/>
    <cellStyle name="Normal 3 8 4" xfId="231"/>
    <cellStyle name="Normal 3 8 5" xfId="232"/>
    <cellStyle name="Normal 3 8 6" xfId="233"/>
    <cellStyle name="Normal 3 9" xfId="234"/>
    <cellStyle name="Normal 30" xfId="235"/>
    <cellStyle name="Normal 30 2" xfId="236"/>
    <cellStyle name="Normal 30 3" xfId="237"/>
    <cellStyle name="Normal 31" xfId="238"/>
    <cellStyle name="Normal 31 2" xfId="239"/>
    <cellStyle name="Normal 31 3" xfId="240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9" xfId="270"/>
    <cellStyle name="Normal 4" xfId="248"/>
    <cellStyle name="Normal 4 2" xfId="249"/>
    <cellStyle name="Normal 4 3" xfId="250"/>
    <cellStyle name="Normal 4 4" xfId="251"/>
    <cellStyle name="Normal 4 5" xfId="252"/>
    <cellStyle name="Normal 41" xfId="271"/>
    <cellStyle name="Normal 5" xfId="253"/>
    <cellStyle name="Normal 5 2" xfId="254"/>
    <cellStyle name="Normal 5 3" xfId="255"/>
    <cellStyle name="Normal 6" xfId="256"/>
    <cellStyle name="Normal 6 2" xfId="257"/>
    <cellStyle name="Normal 6 3" xfId="258"/>
    <cellStyle name="Normal 7" xfId="259"/>
    <cellStyle name="Normal 7 2" xfId="260"/>
    <cellStyle name="Normal 7 3" xfId="261"/>
    <cellStyle name="Normal 8" xfId="262"/>
    <cellStyle name="Normal 8 2" xfId="263"/>
    <cellStyle name="Normal 8 2 2" xfId="264"/>
    <cellStyle name="Normal 8 3" xfId="265"/>
    <cellStyle name="Normal 9" xfId="266"/>
    <cellStyle name="Normal 9 2" xfId="267"/>
    <cellStyle name="Normal 9 3" xfId="268"/>
    <cellStyle name="Percent 2" xfId="2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mn-MN" sz="1400">
                <a:latin typeface="Arial" pitchFamily="34" charset="0"/>
                <a:cs typeface="Arial" pitchFamily="34" charset="0"/>
              </a:rPr>
              <a:t>Төрөлт</a:t>
            </a:r>
            <a:r>
              <a:rPr lang="mn-MN" sz="1400" baseline="0">
                <a:latin typeface="Arial" pitchFamily="34" charset="0"/>
                <a:cs typeface="Arial" pitchFamily="34" charset="0"/>
              </a:rPr>
              <a:t> нас баралт жил бүрийн эхний 1 сараар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'ervvl mend'!$C$57</c:f>
              <c:strCache>
                <c:ptCount val="1"/>
                <c:pt idx="0">
                  <c:v>Амьд төрсөн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'ervvl mend'!$B$58:$B$62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'ervvl mend'!$C$58:$C$62</c:f>
              <c:numCache>
                <c:formatCode>General</c:formatCode>
                <c:ptCount val="5"/>
                <c:pt idx="0">
                  <c:v>288</c:v>
                </c:pt>
                <c:pt idx="1">
                  <c:v>316</c:v>
                </c:pt>
                <c:pt idx="2">
                  <c:v>292</c:v>
                </c:pt>
                <c:pt idx="3">
                  <c:v>282</c:v>
                </c:pt>
                <c:pt idx="4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'ervvl mend'!$D$57</c:f>
              <c:strCache>
                <c:ptCount val="1"/>
                <c:pt idx="0">
                  <c:v>Нас баралт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'ervvl mend'!$B$58:$B$62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'ervvl mend'!$D$58:$D$62</c:f>
              <c:numCache>
                <c:formatCode>General</c:formatCode>
                <c:ptCount val="5"/>
                <c:pt idx="0">
                  <c:v>74</c:v>
                </c:pt>
                <c:pt idx="1">
                  <c:v>76</c:v>
                </c:pt>
                <c:pt idx="2">
                  <c:v>59</c:v>
                </c:pt>
                <c:pt idx="3">
                  <c:v>58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7784816"/>
        <c:axId val="157785200"/>
      </c:barChart>
      <c:catAx>
        <c:axId val="15778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785200"/>
        <c:crosses val="autoZero"/>
        <c:auto val="1"/>
        <c:lblAlgn val="ctr"/>
        <c:lblOffset val="100"/>
        <c:noMultiLvlLbl val="0"/>
      </c:catAx>
      <c:valAx>
        <c:axId val="157785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7784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mn-MN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17344"/>
        <c:axId val="158840504"/>
      </c:scatterChart>
      <c:valAx>
        <c:axId val="1582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58840504"/>
        <c:crosses val="autoZero"/>
        <c:crossBetween val="midCat"/>
      </c:valAx>
      <c:valAx>
        <c:axId val="158840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582173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899" r="0.750000000000008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mn-MN"/>
              <a:t>Том малын зүй бусын хорогдол, төрлөөр, мян.тол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'horogdol aimgiin dungeer'!$B$30</c:f>
              <c:strCache>
                <c:ptCount val="1"/>
                <c:pt idx="0">
                  <c:v>á¿ã ä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dungeer'!$C$30:$F$30</c:f>
              <c:numCache>
                <c:formatCode>0.0</c:formatCode>
                <c:ptCount val="4"/>
                <c:pt idx="0">
                  <c:v>14.1</c:v>
                </c:pt>
                <c:pt idx="1">
                  <c:v>0.7</c:v>
                </c:pt>
                <c:pt idx="2">
                  <c:v>0.5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'horogdol aimgiin dungeer'!$B$31</c:f>
              <c:strCache>
                <c:ptCount val="1"/>
                <c:pt idx="0">
                  <c:v>òýìýý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dungeer'!$C$31:$F$31</c:f>
              <c:numCache>
                <c:formatCode>0.00</c:formatCode>
                <c:ptCount val="4"/>
                <c:pt idx="0">
                  <c:v>0.03</c:v>
                </c:pt>
                <c:pt idx="1">
                  <c:v>0</c:v>
                </c:pt>
                <c:pt idx="2" formatCode="0.0">
                  <c:v>0.02</c:v>
                </c:pt>
                <c:pt idx="3" formatCode="0.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'horogdol aimgiin dungeer'!$B$32</c:f>
              <c:strCache>
                <c:ptCount val="1"/>
                <c:pt idx="0">
                  <c:v>àäóó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dungeer'!$C$32:$F$32</c:f>
              <c:numCache>
                <c:formatCode>0.0</c:formatCode>
                <c:ptCount val="4"/>
                <c:pt idx="0">
                  <c:v>0.5</c:v>
                </c:pt>
                <c:pt idx="1">
                  <c:v>0.1</c:v>
                </c:pt>
                <c:pt idx="2">
                  <c:v>0.05</c:v>
                </c:pt>
                <c:pt idx="3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'horogdol aimgiin dungeer'!$B$33</c:f>
              <c:strCache>
                <c:ptCount val="1"/>
                <c:pt idx="0">
                  <c:v>¿õýð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dungeer'!$C$33:$F$33</c:f>
              <c:numCache>
                <c:formatCode>0.0</c:formatCode>
                <c:ptCount val="4"/>
                <c:pt idx="0">
                  <c:v>2.5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'horogdol aimgiin dungeer'!$B$34</c:f>
              <c:strCache>
                <c:ptCount val="1"/>
                <c:pt idx="0">
                  <c:v>õîíü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dungeer'!$C$34:$F$34</c:f>
              <c:numCache>
                <c:formatCode>0.0</c:formatCode>
                <c:ptCount val="4"/>
                <c:pt idx="0">
                  <c:v>4.8</c:v>
                </c:pt>
                <c:pt idx="1">
                  <c:v>0.2</c:v>
                </c:pt>
                <c:pt idx="2">
                  <c:v>0.2</c:v>
                </c:pt>
                <c:pt idx="3">
                  <c:v>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'horogdol aimgiin dungeer'!$B$35</c:f>
              <c:strCache>
                <c:ptCount val="1"/>
                <c:pt idx="0">
                  <c:v>ÿìàà</c:v>
                </c:pt>
              </c:strCache>
            </c:strRef>
          </c:tx>
          <c:cat>
            <c:numRef>
              <c:f>'horogdol aimgiin dungeer'!$C$29:$F$29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'horogdol aimgiin dungeer'!$C$35:$F$35</c:f>
              <c:numCache>
                <c:formatCode>0.0</c:formatCode>
                <c:ptCount val="4"/>
                <c:pt idx="0">
                  <c:v>6.1</c:v>
                </c:pt>
                <c:pt idx="1">
                  <c:v>0.2</c:v>
                </c:pt>
                <c:pt idx="2">
                  <c:v>0.2</c:v>
                </c:pt>
                <c:pt idx="3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97176"/>
        <c:axId val="158847224"/>
      </c:lineChart>
      <c:catAx>
        <c:axId val="15889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47224"/>
        <c:crosses val="autoZero"/>
        <c:auto val="1"/>
        <c:lblAlgn val="ctr"/>
        <c:lblOffset val="100"/>
        <c:noMultiLvlLbl val="0"/>
      </c:catAx>
      <c:valAx>
        <c:axId val="1588472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97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Mon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52</xdr:row>
      <xdr:rowOff>23812</xdr:rowOff>
    </xdr:from>
    <xdr:to>
      <xdr:col>5</xdr:col>
      <xdr:colOff>457200</xdr:colOff>
      <xdr:row>68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34</xdr:row>
      <xdr:rowOff>0</xdr:rowOff>
    </xdr:from>
    <xdr:to>
      <xdr:col>7</xdr:col>
      <xdr:colOff>28575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142875</xdr:rowOff>
    </xdr:from>
    <xdr:to>
      <xdr:col>5</xdr:col>
      <xdr:colOff>304800</xdr:colOff>
      <xdr:row>39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76600" y="613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21</xdr:row>
      <xdr:rowOff>19050</xdr:rowOff>
    </xdr:from>
    <xdr:to>
      <xdr:col>7</xdr:col>
      <xdr:colOff>1114425</xdr:colOff>
      <xdr:row>36</xdr:row>
      <xdr:rowOff>28575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62"/>
  <sheetViews>
    <sheetView tabSelected="1" workbookViewId="0">
      <selection activeCell="P11" sqref="P11"/>
    </sheetView>
  </sheetViews>
  <sheetFormatPr defaultRowHeight="12.75"/>
  <cols>
    <col min="1" max="1" width="5" style="48" customWidth="1"/>
    <col min="2" max="2" width="30.28515625" style="48" customWidth="1"/>
    <col min="3" max="6" width="10.140625" style="48" customWidth="1"/>
    <col min="7" max="7" width="10.140625" style="58" customWidth="1"/>
    <col min="8" max="8" width="11.140625" style="48" customWidth="1"/>
    <col min="9" max="9" width="0" style="48" hidden="1" customWidth="1"/>
    <col min="10" max="248" width="9.140625" style="48"/>
    <col min="249" max="249" width="5" style="48" customWidth="1"/>
    <col min="250" max="250" width="31" style="48" customWidth="1"/>
    <col min="251" max="251" width="10.85546875" style="48" customWidth="1"/>
    <col min="252" max="253" width="10.140625" style="48" customWidth="1"/>
    <col min="254" max="255" width="9.28515625" style="48" customWidth="1"/>
    <col min="256" max="256" width="11.42578125" style="48" customWidth="1"/>
    <col min="257" max="257" width="0" style="48" hidden="1" customWidth="1"/>
    <col min="258" max="504" width="9.140625" style="48"/>
    <col min="505" max="505" width="5" style="48" customWidth="1"/>
    <col min="506" max="506" width="31" style="48" customWidth="1"/>
    <col min="507" max="507" width="10.85546875" style="48" customWidth="1"/>
    <col min="508" max="509" width="10.140625" style="48" customWidth="1"/>
    <col min="510" max="511" width="9.28515625" style="48" customWidth="1"/>
    <col min="512" max="512" width="11.42578125" style="48" customWidth="1"/>
    <col min="513" max="513" width="0" style="48" hidden="1" customWidth="1"/>
    <col min="514" max="760" width="9.140625" style="48"/>
    <col min="761" max="761" width="5" style="48" customWidth="1"/>
    <col min="762" max="762" width="31" style="48" customWidth="1"/>
    <col min="763" max="763" width="10.85546875" style="48" customWidth="1"/>
    <col min="764" max="765" width="10.140625" style="48" customWidth="1"/>
    <col min="766" max="767" width="9.28515625" style="48" customWidth="1"/>
    <col min="768" max="768" width="11.42578125" style="48" customWidth="1"/>
    <col min="769" max="769" width="0" style="48" hidden="1" customWidth="1"/>
    <col min="770" max="1016" width="9.140625" style="48"/>
    <col min="1017" max="1017" width="5" style="48" customWidth="1"/>
    <col min="1018" max="1018" width="31" style="48" customWidth="1"/>
    <col min="1019" max="1019" width="10.85546875" style="48" customWidth="1"/>
    <col min="1020" max="1021" width="10.140625" style="48" customWidth="1"/>
    <col min="1022" max="1023" width="9.28515625" style="48" customWidth="1"/>
    <col min="1024" max="1024" width="11.42578125" style="48" customWidth="1"/>
    <col min="1025" max="1025" width="0" style="48" hidden="1" customWidth="1"/>
    <col min="1026" max="1272" width="9.140625" style="48"/>
    <col min="1273" max="1273" width="5" style="48" customWidth="1"/>
    <col min="1274" max="1274" width="31" style="48" customWidth="1"/>
    <col min="1275" max="1275" width="10.85546875" style="48" customWidth="1"/>
    <col min="1276" max="1277" width="10.140625" style="48" customWidth="1"/>
    <col min="1278" max="1279" width="9.28515625" style="48" customWidth="1"/>
    <col min="1280" max="1280" width="11.42578125" style="48" customWidth="1"/>
    <col min="1281" max="1281" width="0" style="48" hidden="1" customWidth="1"/>
    <col min="1282" max="1528" width="9.140625" style="48"/>
    <col min="1529" max="1529" width="5" style="48" customWidth="1"/>
    <col min="1530" max="1530" width="31" style="48" customWidth="1"/>
    <col min="1531" max="1531" width="10.85546875" style="48" customWidth="1"/>
    <col min="1532" max="1533" width="10.140625" style="48" customWidth="1"/>
    <col min="1534" max="1535" width="9.28515625" style="48" customWidth="1"/>
    <col min="1536" max="1536" width="11.42578125" style="48" customWidth="1"/>
    <col min="1537" max="1537" width="0" style="48" hidden="1" customWidth="1"/>
    <col min="1538" max="1784" width="9.140625" style="48"/>
    <col min="1785" max="1785" width="5" style="48" customWidth="1"/>
    <col min="1786" max="1786" width="31" style="48" customWidth="1"/>
    <col min="1787" max="1787" width="10.85546875" style="48" customWidth="1"/>
    <col min="1788" max="1789" width="10.140625" style="48" customWidth="1"/>
    <col min="1790" max="1791" width="9.28515625" style="48" customWidth="1"/>
    <col min="1792" max="1792" width="11.42578125" style="48" customWidth="1"/>
    <col min="1793" max="1793" width="0" style="48" hidden="1" customWidth="1"/>
    <col min="1794" max="2040" width="9.140625" style="48"/>
    <col min="2041" max="2041" width="5" style="48" customWidth="1"/>
    <col min="2042" max="2042" width="31" style="48" customWidth="1"/>
    <col min="2043" max="2043" width="10.85546875" style="48" customWidth="1"/>
    <col min="2044" max="2045" width="10.140625" style="48" customWidth="1"/>
    <col min="2046" max="2047" width="9.28515625" style="48" customWidth="1"/>
    <col min="2048" max="2048" width="11.42578125" style="48" customWidth="1"/>
    <col min="2049" max="2049" width="0" style="48" hidden="1" customWidth="1"/>
    <col min="2050" max="2296" width="9.140625" style="48"/>
    <col min="2297" max="2297" width="5" style="48" customWidth="1"/>
    <col min="2298" max="2298" width="31" style="48" customWidth="1"/>
    <col min="2299" max="2299" width="10.85546875" style="48" customWidth="1"/>
    <col min="2300" max="2301" width="10.140625" style="48" customWidth="1"/>
    <col min="2302" max="2303" width="9.28515625" style="48" customWidth="1"/>
    <col min="2304" max="2304" width="11.42578125" style="48" customWidth="1"/>
    <col min="2305" max="2305" width="0" style="48" hidden="1" customWidth="1"/>
    <col min="2306" max="2552" width="9.140625" style="48"/>
    <col min="2553" max="2553" width="5" style="48" customWidth="1"/>
    <col min="2554" max="2554" width="31" style="48" customWidth="1"/>
    <col min="2555" max="2555" width="10.85546875" style="48" customWidth="1"/>
    <col min="2556" max="2557" width="10.140625" style="48" customWidth="1"/>
    <col min="2558" max="2559" width="9.28515625" style="48" customWidth="1"/>
    <col min="2560" max="2560" width="11.42578125" style="48" customWidth="1"/>
    <col min="2561" max="2561" width="0" style="48" hidden="1" customWidth="1"/>
    <col min="2562" max="2808" width="9.140625" style="48"/>
    <col min="2809" max="2809" width="5" style="48" customWidth="1"/>
    <col min="2810" max="2810" width="31" style="48" customWidth="1"/>
    <col min="2811" max="2811" width="10.85546875" style="48" customWidth="1"/>
    <col min="2812" max="2813" width="10.140625" style="48" customWidth="1"/>
    <col min="2814" max="2815" width="9.28515625" style="48" customWidth="1"/>
    <col min="2816" max="2816" width="11.42578125" style="48" customWidth="1"/>
    <col min="2817" max="2817" width="0" style="48" hidden="1" customWidth="1"/>
    <col min="2818" max="3064" width="9.140625" style="48"/>
    <col min="3065" max="3065" width="5" style="48" customWidth="1"/>
    <col min="3066" max="3066" width="31" style="48" customWidth="1"/>
    <col min="3067" max="3067" width="10.85546875" style="48" customWidth="1"/>
    <col min="3068" max="3069" width="10.140625" style="48" customWidth="1"/>
    <col min="3070" max="3071" width="9.28515625" style="48" customWidth="1"/>
    <col min="3072" max="3072" width="11.42578125" style="48" customWidth="1"/>
    <col min="3073" max="3073" width="0" style="48" hidden="1" customWidth="1"/>
    <col min="3074" max="3320" width="9.140625" style="48"/>
    <col min="3321" max="3321" width="5" style="48" customWidth="1"/>
    <col min="3322" max="3322" width="31" style="48" customWidth="1"/>
    <col min="3323" max="3323" width="10.85546875" style="48" customWidth="1"/>
    <col min="3324" max="3325" width="10.140625" style="48" customWidth="1"/>
    <col min="3326" max="3327" width="9.28515625" style="48" customWidth="1"/>
    <col min="3328" max="3328" width="11.42578125" style="48" customWidth="1"/>
    <col min="3329" max="3329" width="0" style="48" hidden="1" customWidth="1"/>
    <col min="3330" max="3576" width="9.140625" style="48"/>
    <col min="3577" max="3577" width="5" style="48" customWidth="1"/>
    <col min="3578" max="3578" width="31" style="48" customWidth="1"/>
    <col min="3579" max="3579" width="10.85546875" style="48" customWidth="1"/>
    <col min="3580" max="3581" width="10.140625" style="48" customWidth="1"/>
    <col min="3582" max="3583" width="9.28515625" style="48" customWidth="1"/>
    <col min="3584" max="3584" width="11.42578125" style="48" customWidth="1"/>
    <col min="3585" max="3585" width="0" style="48" hidden="1" customWidth="1"/>
    <col min="3586" max="3832" width="9.140625" style="48"/>
    <col min="3833" max="3833" width="5" style="48" customWidth="1"/>
    <col min="3834" max="3834" width="31" style="48" customWidth="1"/>
    <col min="3835" max="3835" width="10.85546875" style="48" customWidth="1"/>
    <col min="3836" max="3837" width="10.140625" style="48" customWidth="1"/>
    <col min="3838" max="3839" width="9.28515625" style="48" customWidth="1"/>
    <col min="3840" max="3840" width="11.42578125" style="48" customWidth="1"/>
    <col min="3841" max="3841" width="0" style="48" hidden="1" customWidth="1"/>
    <col min="3842" max="4088" width="9.140625" style="48"/>
    <col min="4089" max="4089" width="5" style="48" customWidth="1"/>
    <col min="4090" max="4090" width="31" style="48" customWidth="1"/>
    <col min="4091" max="4091" width="10.85546875" style="48" customWidth="1"/>
    <col min="4092" max="4093" width="10.140625" style="48" customWidth="1"/>
    <col min="4094" max="4095" width="9.28515625" style="48" customWidth="1"/>
    <col min="4096" max="4096" width="11.42578125" style="48" customWidth="1"/>
    <col min="4097" max="4097" width="0" style="48" hidden="1" customWidth="1"/>
    <col min="4098" max="4344" width="9.140625" style="48"/>
    <col min="4345" max="4345" width="5" style="48" customWidth="1"/>
    <col min="4346" max="4346" width="31" style="48" customWidth="1"/>
    <col min="4347" max="4347" width="10.85546875" style="48" customWidth="1"/>
    <col min="4348" max="4349" width="10.140625" style="48" customWidth="1"/>
    <col min="4350" max="4351" width="9.28515625" style="48" customWidth="1"/>
    <col min="4352" max="4352" width="11.42578125" style="48" customWidth="1"/>
    <col min="4353" max="4353" width="0" style="48" hidden="1" customWidth="1"/>
    <col min="4354" max="4600" width="9.140625" style="48"/>
    <col min="4601" max="4601" width="5" style="48" customWidth="1"/>
    <col min="4602" max="4602" width="31" style="48" customWidth="1"/>
    <col min="4603" max="4603" width="10.85546875" style="48" customWidth="1"/>
    <col min="4604" max="4605" width="10.140625" style="48" customWidth="1"/>
    <col min="4606" max="4607" width="9.28515625" style="48" customWidth="1"/>
    <col min="4608" max="4608" width="11.42578125" style="48" customWidth="1"/>
    <col min="4609" max="4609" width="0" style="48" hidden="1" customWidth="1"/>
    <col min="4610" max="4856" width="9.140625" style="48"/>
    <col min="4857" max="4857" width="5" style="48" customWidth="1"/>
    <col min="4858" max="4858" width="31" style="48" customWidth="1"/>
    <col min="4859" max="4859" width="10.85546875" style="48" customWidth="1"/>
    <col min="4860" max="4861" width="10.140625" style="48" customWidth="1"/>
    <col min="4862" max="4863" width="9.28515625" style="48" customWidth="1"/>
    <col min="4864" max="4864" width="11.42578125" style="48" customWidth="1"/>
    <col min="4865" max="4865" width="0" style="48" hidden="1" customWidth="1"/>
    <col min="4866" max="5112" width="9.140625" style="48"/>
    <col min="5113" max="5113" width="5" style="48" customWidth="1"/>
    <col min="5114" max="5114" width="31" style="48" customWidth="1"/>
    <col min="5115" max="5115" width="10.85546875" style="48" customWidth="1"/>
    <col min="5116" max="5117" width="10.140625" style="48" customWidth="1"/>
    <col min="5118" max="5119" width="9.28515625" style="48" customWidth="1"/>
    <col min="5120" max="5120" width="11.42578125" style="48" customWidth="1"/>
    <col min="5121" max="5121" width="0" style="48" hidden="1" customWidth="1"/>
    <col min="5122" max="5368" width="9.140625" style="48"/>
    <col min="5369" max="5369" width="5" style="48" customWidth="1"/>
    <col min="5370" max="5370" width="31" style="48" customWidth="1"/>
    <col min="5371" max="5371" width="10.85546875" style="48" customWidth="1"/>
    <col min="5372" max="5373" width="10.140625" style="48" customWidth="1"/>
    <col min="5374" max="5375" width="9.28515625" style="48" customWidth="1"/>
    <col min="5376" max="5376" width="11.42578125" style="48" customWidth="1"/>
    <col min="5377" max="5377" width="0" style="48" hidden="1" customWidth="1"/>
    <col min="5378" max="5624" width="9.140625" style="48"/>
    <col min="5625" max="5625" width="5" style="48" customWidth="1"/>
    <col min="5626" max="5626" width="31" style="48" customWidth="1"/>
    <col min="5627" max="5627" width="10.85546875" style="48" customWidth="1"/>
    <col min="5628" max="5629" width="10.140625" style="48" customWidth="1"/>
    <col min="5630" max="5631" width="9.28515625" style="48" customWidth="1"/>
    <col min="5632" max="5632" width="11.42578125" style="48" customWidth="1"/>
    <col min="5633" max="5633" width="0" style="48" hidden="1" customWidth="1"/>
    <col min="5634" max="5880" width="9.140625" style="48"/>
    <col min="5881" max="5881" width="5" style="48" customWidth="1"/>
    <col min="5882" max="5882" width="31" style="48" customWidth="1"/>
    <col min="5883" max="5883" width="10.85546875" style="48" customWidth="1"/>
    <col min="5884" max="5885" width="10.140625" style="48" customWidth="1"/>
    <col min="5886" max="5887" width="9.28515625" style="48" customWidth="1"/>
    <col min="5888" max="5888" width="11.42578125" style="48" customWidth="1"/>
    <col min="5889" max="5889" width="0" style="48" hidden="1" customWidth="1"/>
    <col min="5890" max="6136" width="9.140625" style="48"/>
    <col min="6137" max="6137" width="5" style="48" customWidth="1"/>
    <col min="6138" max="6138" width="31" style="48" customWidth="1"/>
    <col min="6139" max="6139" width="10.85546875" style="48" customWidth="1"/>
    <col min="6140" max="6141" width="10.140625" style="48" customWidth="1"/>
    <col min="6142" max="6143" width="9.28515625" style="48" customWidth="1"/>
    <col min="6144" max="6144" width="11.42578125" style="48" customWidth="1"/>
    <col min="6145" max="6145" width="0" style="48" hidden="1" customWidth="1"/>
    <col min="6146" max="6392" width="9.140625" style="48"/>
    <col min="6393" max="6393" width="5" style="48" customWidth="1"/>
    <col min="6394" max="6394" width="31" style="48" customWidth="1"/>
    <col min="6395" max="6395" width="10.85546875" style="48" customWidth="1"/>
    <col min="6396" max="6397" width="10.140625" style="48" customWidth="1"/>
    <col min="6398" max="6399" width="9.28515625" style="48" customWidth="1"/>
    <col min="6400" max="6400" width="11.42578125" style="48" customWidth="1"/>
    <col min="6401" max="6401" width="0" style="48" hidden="1" customWidth="1"/>
    <col min="6402" max="6648" width="9.140625" style="48"/>
    <col min="6649" max="6649" width="5" style="48" customWidth="1"/>
    <col min="6650" max="6650" width="31" style="48" customWidth="1"/>
    <col min="6651" max="6651" width="10.85546875" style="48" customWidth="1"/>
    <col min="6652" max="6653" width="10.140625" style="48" customWidth="1"/>
    <col min="6654" max="6655" width="9.28515625" style="48" customWidth="1"/>
    <col min="6656" max="6656" width="11.42578125" style="48" customWidth="1"/>
    <col min="6657" max="6657" width="0" style="48" hidden="1" customWidth="1"/>
    <col min="6658" max="6904" width="9.140625" style="48"/>
    <col min="6905" max="6905" width="5" style="48" customWidth="1"/>
    <col min="6906" max="6906" width="31" style="48" customWidth="1"/>
    <col min="6907" max="6907" width="10.85546875" style="48" customWidth="1"/>
    <col min="6908" max="6909" width="10.140625" style="48" customWidth="1"/>
    <col min="6910" max="6911" width="9.28515625" style="48" customWidth="1"/>
    <col min="6912" max="6912" width="11.42578125" style="48" customWidth="1"/>
    <col min="6913" max="6913" width="0" style="48" hidden="1" customWidth="1"/>
    <col min="6914" max="7160" width="9.140625" style="48"/>
    <col min="7161" max="7161" width="5" style="48" customWidth="1"/>
    <col min="7162" max="7162" width="31" style="48" customWidth="1"/>
    <col min="7163" max="7163" width="10.85546875" style="48" customWidth="1"/>
    <col min="7164" max="7165" width="10.140625" style="48" customWidth="1"/>
    <col min="7166" max="7167" width="9.28515625" style="48" customWidth="1"/>
    <col min="7168" max="7168" width="11.42578125" style="48" customWidth="1"/>
    <col min="7169" max="7169" width="0" style="48" hidden="1" customWidth="1"/>
    <col min="7170" max="7416" width="9.140625" style="48"/>
    <col min="7417" max="7417" width="5" style="48" customWidth="1"/>
    <col min="7418" max="7418" width="31" style="48" customWidth="1"/>
    <col min="7419" max="7419" width="10.85546875" style="48" customWidth="1"/>
    <col min="7420" max="7421" width="10.140625" style="48" customWidth="1"/>
    <col min="7422" max="7423" width="9.28515625" style="48" customWidth="1"/>
    <col min="7424" max="7424" width="11.42578125" style="48" customWidth="1"/>
    <col min="7425" max="7425" width="0" style="48" hidden="1" customWidth="1"/>
    <col min="7426" max="7672" width="9.140625" style="48"/>
    <col min="7673" max="7673" width="5" style="48" customWidth="1"/>
    <col min="7674" max="7674" width="31" style="48" customWidth="1"/>
    <col min="7675" max="7675" width="10.85546875" style="48" customWidth="1"/>
    <col min="7676" max="7677" width="10.140625" style="48" customWidth="1"/>
    <col min="7678" max="7679" width="9.28515625" style="48" customWidth="1"/>
    <col min="7680" max="7680" width="11.42578125" style="48" customWidth="1"/>
    <col min="7681" max="7681" width="0" style="48" hidden="1" customWidth="1"/>
    <col min="7682" max="7928" width="9.140625" style="48"/>
    <col min="7929" max="7929" width="5" style="48" customWidth="1"/>
    <col min="7930" max="7930" width="31" style="48" customWidth="1"/>
    <col min="7931" max="7931" width="10.85546875" style="48" customWidth="1"/>
    <col min="7932" max="7933" width="10.140625" style="48" customWidth="1"/>
    <col min="7934" max="7935" width="9.28515625" style="48" customWidth="1"/>
    <col min="7936" max="7936" width="11.42578125" style="48" customWidth="1"/>
    <col min="7937" max="7937" width="0" style="48" hidden="1" customWidth="1"/>
    <col min="7938" max="8184" width="9.140625" style="48"/>
    <col min="8185" max="8185" width="5" style="48" customWidth="1"/>
    <col min="8186" max="8186" width="31" style="48" customWidth="1"/>
    <col min="8187" max="8187" width="10.85546875" style="48" customWidth="1"/>
    <col min="8188" max="8189" width="10.140625" style="48" customWidth="1"/>
    <col min="8190" max="8191" width="9.28515625" style="48" customWidth="1"/>
    <col min="8192" max="8192" width="11.42578125" style="48" customWidth="1"/>
    <col min="8193" max="8193" width="0" style="48" hidden="1" customWidth="1"/>
    <col min="8194" max="8440" width="9.140625" style="48"/>
    <col min="8441" max="8441" width="5" style="48" customWidth="1"/>
    <col min="8442" max="8442" width="31" style="48" customWidth="1"/>
    <col min="8443" max="8443" width="10.85546875" style="48" customWidth="1"/>
    <col min="8444" max="8445" width="10.140625" style="48" customWidth="1"/>
    <col min="8446" max="8447" width="9.28515625" style="48" customWidth="1"/>
    <col min="8448" max="8448" width="11.42578125" style="48" customWidth="1"/>
    <col min="8449" max="8449" width="0" style="48" hidden="1" customWidth="1"/>
    <col min="8450" max="8696" width="9.140625" style="48"/>
    <col min="8697" max="8697" width="5" style="48" customWidth="1"/>
    <col min="8698" max="8698" width="31" style="48" customWidth="1"/>
    <col min="8699" max="8699" width="10.85546875" style="48" customWidth="1"/>
    <col min="8700" max="8701" width="10.140625" style="48" customWidth="1"/>
    <col min="8702" max="8703" width="9.28515625" style="48" customWidth="1"/>
    <col min="8704" max="8704" width="11.42578125" style="48" customWidth="1"/>
    <col min="8705" max="8705" width="0" style="48" hidden="1" customWidth="1"/>
    <col min="8706" max="8952" width="9.140625" style="48"/>
    <col min="8953" max="8953" width="5" style="48" customWidth="1"/>
    <col min="8954" max="8954" width="31" style="48" customWidth="1"/>
    <col min="8955" max="8955" width="10.85546875" style="48" customWidth="1"/>
    <col min="8956" max="8957" width="10.140625" style="48" customWidth="1"/>
    <col min="8958" max="8959" width="9.28515625" style="48" customWidth="1"/>
    <col min="8960" max="8960" width="11.42578125" style="48" customWidth="1"/>
    <col min="8961" max="8961" width="0" style="48" hidden="1" customWidth="1"/>
    <col min="8962" max="9208" width="9.140625" style="48"/>
    <col min="9209" max="9209" width="5" style="48" customWidth="1"/>
    <col min="9210" max="9210" width="31" style="48" customWidth="1"/>
    <col min="9211" max="9211" width="10.85546875" style="48" customWidth="1"/>
    <col min="9212" max="9213" width="10.140625" style="48" customWidth="1"/>
    <col min="9214" max="9215" width="9.28515625" style="48" customWidth="1"/>
    <col min="9216" max="9216" width="11.42578125" style="48" customWidth="1"/>
    <col min="9217" max="9217" width="0" style="48" hidden="1" customWidth="1"/>
    <col min="9218" max="9464" width="9.140625" style="48"/>
    <col min="9465" max="9465" width="5" style="48" customWidth="1"/>
    <col min="9466" max="9466" width="31" style="48" customWidth="1"/>
    <col min="9467" max="9467" width="10.85546875" style="48" customWidth="1"/>
    <col min="9468" max="9469" width="10.140625" style="48" customWidth="1"/>
    <col min="9470" max="9471" width="9.28515625" style="48" customWidth="1"/>
    <col min="9472" max="9472" width="11.42578125" style="48" customWidth="1"/>
    <col min="9473" max="9473" width="0" style="48" hidden="1" customWidth="1"/>
    <col min="9474" max="9720" width="9.140625" style="48"/>
    <col min="9721" max="9721" width="5" style="48" customWidth="1"/>
    <col min="9722" max="9722" width="31" style="48" customWidth="1"/>
    <col min="9723" max="9723" width="10.85546875" style="48" customWidth="1"/>
    <col min="9724" max="9725" width="10.140625" style="48" customWidth="1"/>
    <col min="9726" max="9727" width="9.28515625" style="48" customWidth="1"/>
    <col min="9728" max="9728" width="11.42578125" style="48" customWidth="1"/>
    <col min="9729" max="9729" width="0" style="48" hidden="1" customWidth="1"/>
    <col min="9730" max="9976" width="9.140625" style="48"/>
    <col min="9977" max="9977" width="5" style="48" customWidth="1"/>
    <col min="9978" max="9978" width="31" style="48" customWidth="1"/>
    <col min="9979" max="9979" width="10.85546875" style="48" customWidth="1"/>
    <col min="9980" max="9981" width="10.140625" style="48" customWidth="1"/>
    <col min="9982" max="9983" width="9.28515625" style="48" customWidth="1"/>
    <col min="9984" max="9984" width="11.42578125" style="48" customWidth="1"/>
    <col min="9985" max="9985" width="0" style="48" hidden="1" customWidth="1"/>
    <col min="9986" max="10232" width="9.140625" style="48"/>
    <col min="10233" max="10233" width="5" style="48" customWidth="1"/>
    <col min="10234" max="10234" width="31" style="48" customWidth="1"/>
    <col min="10235" max="10235" width="10.85546875" style="48" customWidth="1"/>
    <col min="10236" max="10237" width="10.140625" style="48" customWidth="1"/>
    <col min="10238" max="10239" width="9.28515625" style="48" customWidth="1"/>
    <col min="10240" max="10240" width="11.42578125" style="48" customWidth="1"/>
    <col min="10241" max="10241" width="0" style="48" hidden="1" customWidth="1"/>
    <col min="10242" max="10488" width="9.140625" style="48"/>
    <col min="10489" max="10489" width="5" style="48" customWidth="1"/>
    <col min="10490" max="10490" width="31" style="48" customWidth="1"/>
    <col min="10491" max="10491" width="10.85546875" style="48" customWidth="1"/>
    <col min="10492" max="10493" width="10.140625" style="48" customWidth="1"/>
    <col min="10494" max="10495" width="9.28515625" style="48" customWidth="1"/>
    <col min="10496" max="10496" width="11.42578125" style="48" customWidth="1"/>
    <col min="10497" max="10497" width="0" style="48" hidden="1" customWidth="1"/>
    <col min="10498" max="10744" width="9.140625" style="48"/>
    <col min="10745" max="10745" width="5" style="48" customWidth="1"/>
    <col min="10746" max="10746" width="31" style="48" customWidth="1"/>
    <col min="10747" max="10747" width="10.85546875" style="48" customWidth="1"/>
    <col min="10748" max="10749" width="10.140625" style="48" customWidth="1"/>
    <col min="10750" max="10751" width="9.28515625" style="48" customWidth="1"/>
    <col min="10752" max="10752" width="11.42578125" style="48" customWidth="1"/>
    <col min="10753" max="10753" width="0" style="48" hidden="1" customWidth="1"/>
    <col min="10754" max="11000" width="9.140625" style="48"/>
    <col min="11001" max="11001" width="5" style="48" customWidth="1"/>
    <col min="11002" max="11002" width="31" style="48" customWidth="1"/>
    <col min="11003" max="11003" width="10.85546875" style="48" customWidth="1"/>
    <col min="11004" max="11005" width="10.140625" style="48" customWidth="1"/>
    <col min="11006" max="11007" width="9.28515625" style="48" customWidth="1"/>
    <col min="11008" max="11008" width="11.42578125" style="48" customWidth="1"/>
    <col min="11009" max="11009" width="0" style="48" hidden="1" customWidth="1"/>
    <col min="11010" max="11256" width="9.140625" style="48"/>
    <col min="11257" max="11257" width="5" style="48" customWidth="1"/>
    <col min="11258" max="11258" width="31" style="48" customWidth="1"/>
    <col min="11259" max="11259" width="10.85546875" style="48" customWidth="1"/>
    <col min="11260" max="11261" width="10.140625" style="48" customWidth="1"/>
    <col min="11262" max="11263" width="9.28515625" style="48" customWidth="1"/>
    <col min="11264" max="11264" width="11.42578125" style="48" customWidth="1"/>
    <col min="11265" max="11265" width="0" style="48" hidden="1" customWidth="1"/>
    <col min="11266" max="11512" width="9.140625" style="48"/>
    <col min="11513" max="11513" width="5" style="48" customWidth="1"/>
    <col min="11514" max="11514" width="31" style="48" customWidth="1"/>
    <col min="11515" max="11515" width="10.85546875" style="48" customWidth="1"/>
    <col min="11516" max="11517" width="10.140625" style="48" customWidth="1"/>
    <col min="11518" max="11519" width="9.28515625" style="48" customWidth="1"/>
    <col min="11520" max="11520" width="11.42578125" style="48" customWidth="1"/>
    <col min="11521" max="11521" width="0" style="48" hidden="1" customWidth="1"/>
    <col min="11522" max="11768" width="9.140625" style="48"/>
    <col min="11769" max="11769" width="5" style="48" customWidth="1"/>
    <col min="11770" max="11770" width="31" style="48" customWidth="1"/>
    <col min="11771" max="11771" width="10.85546875" style="48" customWidth="1"/>
    <col min="11772" max="11773" width="10.140625" style="48" customWidth="1"/>
    <col min="11774" max="11775" width="9.28515625" style="48" customWidth="1"/>
    <col min="11776" max="11776" width="11.42578125" style="48" customWidth="1"/>
    <col min="11777" max="11777" width="0" style="48" hidden="1" customWidth="1"/>
    <col min="11778" max="12024" width="9.140625" style="48"/>
    <col min="12025" max="12025" width="5" style="48" customWidth="1"/>
    <col min="12026" max="12026" width="31" style="48" customWidth="1"/>
    <col min="12027" max="12027" width="10.85546875" style="48" customWidth="1"/>
    <col min="12028" max="12029" width="10.140625" style="48" customWidth="1"/>
    <col min="12030" max="12031" width="9.28515625" style="48" customWidth="1"/>
    <col min="12032" max="12032" width="11.42578125" style="48" customWidth="1"/>
    <col min="12033" max="12033" width="0" style="48" hidden="1" customWidth="1"/>
    <col min="12034" max="12280" width="9.140625" style="48"/>
    <col min="12281" max="12281" width="5" style="48" customWidth="1"/>
    <col min="12282" max="12282" width="31" style="48" customWidth="1"/>
    <col min="12283" max="12283" width="10.85546875" style="48" customWidth="1"/>
    <col min="12284" max="12285" width="10.140625" style="48" customWidth="1"/>
    <col min="12286" max="12287" width="9.28515625" style="48" customWidth="1"/>
    <col min="12288" max="12288" width="11.42578125" style="48" customWidth="1"/>
    <col min="12289" max="12289" width="0" style="48" hidden="1" customWidth="1"/>
    <col min="12290" max="12536" width="9.140625" style="48"/>
    <col min="12537" max="12537" width="5" style="48" customWidth="1"/>
    <col min="12538" max="12538" width="31" style="48" customWidth="1"/>
    <col min="12539" max="12539" width="10.85546875" style="48" customWidth="1"/>
    <col min="12540" max="12541" width="10.140625" style="48" customWidth="1"/>
    <col min="12542" max="12543" width="9.28515625" style="48" customWidth="1"/>
    <col min="12544" max="12544" width="11.42578125" style="48" customWidth="1"/>
    <col min="12545" max="12545" width="0" style="48" hidden="1" customWidth="1"/>
    <col min="12546" max="12792" width="9.140625" style="48"/>
    <col min="12793" max="12793" width="5" style="48" customWidth="1"/>
    <col min="12794" max="12794" width="31" style="48" customWidth="1"/>
    <col min="12795" max="12795" width="10.85546875" style="48" customWidth="1"/>
    <col min="12796" max="12797" width="10.140625" style="48" customWidth="1"/>
    <col min="12798" max="12799" width="9.28515625" style="48" customWidth="1"/>
    <col min="12800" max="12800" width="11.42578125" style="48" customWidth="1"/>
    <col min="12801" max="12801" width="0" style="48" hidden="1" customWidth="1"/>
    <col min="12802" max="13048" width="9.140625" style="48"/>
    <col min="13049" max="13049" width="5" style="48" customWidth="1"/>
    <col min="13050" max="13050" width="31" style="48" customWidth="1"/>
    <col min="13051" max="13051" width="10.85546875" style="48" customWidth="1"/>
    <col min="13052" max="13053" width="10.140625" style="48" customWidth="1"/>
    <col min="13054" max="13055" width="9.28515625" style="48" customWidth="1"/>
    <col min="13056" max="13056" width="11.42578125" style="48" customWidth="1"/>
    <col min="13057" max="13057" width="0" style="48" hidden="1" customWidth="1"/>
    <col min="13058" max="13304" width="9.140625" style="48"/>
    <col min="13305" max="13305" width="5" style="48" customWidth="1"/>
    <col min="13306" max="13306" width="31" style="48" customWidth="1"/>
    <col min="13307" max="13307" width="10.85546875" style="48" customWidth="1"/>
    <col min="13308" max="13309" width="10.140625" style="48" customWidth="1"/>
    <col min="13310" max="13311" width="9.28515625" style="48" customWidth="1"/>
    <col min="13312" max="13312" width="11.42578125" style="48" customWidth="1"/>
    <col min="13313" max="13313" width="0" style="48" hidden="1" customWidth="1"/>
    <col min="13314" max="13560" width="9.140625" style="48"/>
    <col min="13561" max="13561" width="5" style="48" customWidth="1"/>
    <col min="13562" max="13562" width="31" style="48" customWidth="1"/>
    <col min="13563" max="13563" width="10.85546875" style="48" customWidth="1"/>
    <col min="13564" max="13565" width="10.140625" style="48" customWidth="1"/>
    <col min="13566" max="13567" width="9.28515625" style="48" customWidth="1"/>
    <col min="13568" max="13568" width="11.42578125" style="48" customWidth="1"/>
    <col min="13569" max="13569" width="0" style="48" hidden="1" customWidth="1"/>
    <col min="13570" max="13816" width="9.140625" style="48"/>
    <col min="13817" max="13817" width="5" style="48" customWidth="1"/>
    <col min="13818" max="13818" width="31" style="48" customWidth="1"/>
    <col min="13819" max="13819" width="10.85546875" style="48" customWidth="1"/>
    <col min="13820" max="13821" width="10.140625" style="48" customWidth="1"/>
    <col min="13822" max="13823" width="9.28515625" style="48" customWidth="1"/>
    <col min="13824" max="13824" width="11.42578125" style="48" customWidth="1"/>
    <col min="13825" max="13825" width="0" style="48" hidden="1" customWidth="1"/>
    <col min="13826" max="14072" width="9.140625" style="48"/>
    <col min="14073" max="14073" width="5" style="48" customWidth="1"/>
    <col min="14074" max="14074" width="31" style="48" customWidth="1"/>
    <col min="14075" max="14075" width="10.85546875" style="48" customWidth="1"/>
    <col min="14076" max="14077" width="10.140625" style="48" customWidth="1"/>
    <col min="14078" max="14079" width="9.28515625" style="48" customWidth="1"/>
    <col min="14080" max="14080" width="11.42578125" style="48" customWidth="1"/>
    <col min="14081" max="14081" width="0" style="48" hidden="1" customWidth="1"/>
    <col min="14082" max="14328" width="9.140625" style="48"/>
    <col min="14329" max="14329" width="5" style="48" customWidth="1"/>
    <col min="14330" max="14330" width="31" style="48" customWidth="1"/>
    <col min="14331" max="14331" width="10.85546875" style="48" customWidth="1"/>
    <col min="14332" max="14333" width="10.140625" style="48" customWidth="1"/>
    <col min="14334" max="14335" width="9.28515625" style="48" customWidth="1"/>
    <col min="14336" max="14336" width="11.42578125" style="48" customWidth="1"/>
    <col min="14337" max="14337" width="0" style="48" hidden="1" customWidth="1"/>
    <col min="14338" max="14584" width="9.140625" style="48"/>
    <col min="14585" max="14585" width="5" style="48" customWidth="1"/>
    <col min="14586" max="14586" width="31" style="48" customWidth="1"/>
    <col min="14587" max="14587" width="10.85546875" style="48" customWidth="1"/>
    <col min="14588" max="14589" width="10.140625" style="48" customWidth="1"/>
    <col min="14590" max="14591" width="9.28515625" style="48" customWidth="1"/>
    <col min="14592" max="14592" width="11.42578125" style="48" customWidth="1"/>
    <col min="14593" max="14593" width="0" style="48" hidden="1" customWidth="1"/>
    <col min="14594" max="14840" width="9.140625" style="48"/>
    <col min="14841" max="14841" width="5" style="48" customWidth="1"/>
    <col min="14842" max="14842" width="31" style="48" customWidth="1"/>
    <col min="14843" max="14843" width="10.85546875" style="48" customWidth="1"/>
    <col min="14844" max="14845" width="10.140625" style="48" customWidth="1"/>
    <col min="14846" max="14847" width="9.28515625" style="48" customWidth="1"/>
    <col min="14848" max="14848" width="11.42578125" style="48" customWidth="1"/>
    <col min="14849" max="14849" width="0" style="48" hidden="1" customWidth="1"/>
    <col min="14850" max="15096" width="9.140625" style="48"/>
    <col min="15097" max="15097" width="5" style="48" customWidth="1"/>
    <col min="15098" max="15098" width="31" style="48" customWidth="1"/>
    <col min="15099" max="15099" width="10.85546875" style="48" customWidth="1"/>
    <col min="15100" max="15101" width="10.140625" style="48" customWidth="1"/>
    <col min="15102" max="15103" width="9.28515625" style="48" customWidth="1"/>
    <col min="15104" max="15104" width="11.42578125" style="48" customWidth="1"/>
    <col min="15105" max="15105" width="0" style="48" hidden="1" customWidth="1"/>
    <col min="15106" max="15352" width="9.140625" style="48"/>
    <col min="15353" max="15353" width="5" style="48" customWidth="1"/>
    <col min="15354" max="15354" width="31" style="48" customWidth="1"/>
    <col min="15355" max="15355" width="10.85546875" style="48" customWidth="1"/>
    <col min="15356" max="15357" width="10.140625" style="48" customWidth="1"/>
    <col min="15358" max="15359" width="9.28515625" style="48" customWidth="1"/>
    <col min="15360" max="15360" width="11.42578125" style="48" customWidth="1"/>
    <col min="15361" max="15361" width="0" style="48" hidden="1" customWidth="1"/>
    <col min="15362" max="15608" width="9.140625" style="48"/>
    <col min="15609" max="15609" width="5" style="48" customWidth="1"/>
    <col min="15610" max="15610" width="31" style="48" customWidth="1"/>
    <col min="15611" max="15611" width="10.85546875" style="48" customWidth="1"/>
    <col min="15612" max="15613" width="10.140625" style="48" customWidth="1"/>
    <col min="15614" max="15615" width="9.28515625" style="48" customWidth="1"/>
    <col min="15616" max="15616" width="11.42578125" style="48" customWidth="1"/>
    <col min="15617" max="15617" width="0" style="48" hidden="1" customWidth="1"/>
    <col min="15618" max="15864" width="9.140625" style="48"/>
    <col min="15865" max="15865" width="5" style="48" customWidth="1"/>
    <col min="15866" max="15866" width="31" style="48" customWidth="1"/>
    <col min="15867" max="15867" width="10.85546875" style="48" customWidth="1"/>
    <col min="15868" max="15869" width="10.140625" style="48" customWidth="1"/>
    <col min="15870" max="15871" width="9.28515625" style="48" customWidth="1"/>
    <col min="15872" max="15872" width="11.42578125" style="48" customWidth="1"/>
    <col min="15873" max="15873" width="0" style="48" hidden="1" customWidth="1"/>
    <col min="15874" max="16120" width="9.140625" style="48"/>
    <col min="16121" max="16121" width="5" style="48" customWidth="1"/>
    <col min="16122" max="16122" width="31" style="48" customWidth="1"/>
    <col min="16123" max="16123" width="10.85546875" style="48" customWidth="1"/>
    <col min="16124" max="16125" width="10.140625" style="48" customWidth="1"/>
    <col min="16126" max="16127" width="9.28515625" style="48" customWidth="1"/>
    <col min="16128" max="16128" width="11.42578125" style="48" customWidth="1"/>
    <col min="16129" max="16129" width="0" style="48" hidden="1" customWidth="1"/>
    <col min="16130" max="16384" width="9.140625" style="48"/>
  </cols>
  <sheetData>
    <row r="1" spans="1:8" ht="15" customHeight="1">
      <c r="A1" s="153" t="s">
        <v>51</v>
      </c>
      <c r="B1" s="153"/>
      <c r="C1" s="153"/>
      <c r="D1" s="153"/>
      <c r="E1" s="153"/>
      <c r="F1" s="153"/>
      <c r="G1" s="153"/>
      <c r="H1" s="153"/>
    </row>
    <row r="2" spans="1:8" ht="15" customHeight="1" thickBot="1">
      <c r="A2" s="154" t="s">
        <v>52</v>
      </c>
      <c r="B2" s="154"/>
      <c r="C2" s="144"/>
      <c r="D2" s="144"/>
      <c r="E2" s="144"/>
      <c r="F2" s="144"/>
      <c r="G2" s="145"/>
      <c r="H2" s="144"/>
    </row>
    <row r="3" spans="1:8" ht="15" customHeight="1">
      <c r="A3" s="155" t="s">
        <v>53</v>
      </c>
      <c r="B3" s="155"/>
      <c r="C3" s="155" t="s">
        <v>54</v>
      </c>
      <c r="D3" s="155"/>
      <c r="E3" s="155"/>
      <c r="F3" s="155"/>
      <c r="G3" s="155"/>
      <c r="H3" s="155" t="s">
        <v>55</v>
      </c>
    </row>
    <row r="4" spans="1:8" ht="15" customHeight="1" thickBot="1">
      <c r="A4" s="156"/>
      <c r="B4" s="156"/>
      <c r="C4" s="49">
        <v>2012</v>
      </c>
      <c r="D4" s="49">
        <v>2013</v>
      </c>
      <c r="E4" s="49">
        <v>2014</v>
      </c>
      <c r="F4" s="49">
        <v>2015</v>
      </c>
      <c r="G4" s="49">
        <v>2016</v>
      </c>
      <c r="H4" s="156"/>
    </row>
    <row r="5" spans="1:8" s="50" customFormat="1" ht="30" customHeight="1">
      <c r="A5" s="152" t="s">
        <v>56</v>
      </c>
      <c r="B5" s="152"/>
      <c r="C5" s="152"/>
      <c r="D5" s="152"/>
      <c r="E5" s="152"/>
      <c r="F5" s="152"/>
      <c r="G5" s="152"/>
      <c r="H5" s="152"/>
    </row>
    <row r="6" spans="1:8" ht="15" customHeight="1">
      <c r="A6" s="158" t="s">
        <v>57</v>
      </c>
      <c r="B6" s="158"/>
      <c r="C6" s="51">
        <v>286</v>
      </c>
      <c r="D6" s="52">
        <v>318</v>
      </c>
      <c r="E6" s="52">
        <v>293</v>
      </c>
      <c r="F6" s="53">
        <v>283</v>
      </c>
      <c r="G6" s="146">
        <v>234</v>
      </c>
      <c r="H6" s="76">
        <f>G6-F6</f>
        <v>-49</v>
      </c>
    </row>
    <row r="7" spans="1:8" ht="15" customHeight="1">
      <c r="A7" s="158" t="s">
        <v>58</v>
      </c>
      <c r="B7" s="158"/>
      <c r="C7" s="54">
        <v>288</v>
      </c>
      <c r="D7" s="52">
        <v>316</v>
      </c>
      <c r="E7" s="52">
        <v>292</v>
      </c>
      <c r="F7" s="53">
        <v>282</v>
      </c>
      <c r="G7" s="146">
        <v>233</v>
      </c>
      <c r="H7" s="76">
        <f t="shared" ref="H7:H10" si="0">G7-F7</f>
        <v>-49</v>
      </c>
    </row>
    <row r="8" spans="1:8" ht="15" customHeight="1">
      <c r="A8" s="158" t="s">
        <v>59</v>
      </c>
      <c r="B8" s="158"/>
      <c r="C8" s="54">
        <v>0</v>
      </c>
      <c r="D8" s="52">
        <v>0</v>
      </c>
      <c r="E8" s="52">
        <v>0</v>
      </c>
      <c r="F8" s="52">
        <v>0</v>
      </c>
      <c r="G8" s="76"/>
      <c r="H8" s="76">
        <f t="shared" si="0"/>
        <v>0</v>
      </c>
    </row>
    <row r="9" spans="1:8" ht="15" customHeight="1">
      <c r="A9" s="158" t="s">
        <v>60</v>
      </c>
      <c r="B9" s="158"/>
      <c r="C9" s="54">
        <v>11</v>
      </c>
      <c r="D9" s="52">
        <v>6</v>
      </c>
      <c r="E9" s="52">
        <v>5</v>
      </c>
      <c r="F9" s="52">
        <v>6</v>
      </c>
      <c r="G9" s="76">
        <v>7</v>
      </c>
      <c r="H9" s="76">
        <f t="shared" si="0"/>
        <v>1</v>
      </c>
    </row>
    <row r="10" spans="1:8" ht="15" customHeight="1">
      <c r="A10" s="158" t="s">
        <v>61</v>
      </c>
      <c r="B10" s="158"/>
      <c r="C10" s="54">
        <v>0</v>
      </c>
      <c r="D10" s="52">
        <v>1</v>
      </c>
      <c r="E10" s="52">
        <v>1</v>
      </c>
      <c r="F10" s="52">
        <v>1</v>
      </c>
      <c r="G10" s="76">
        <v>1</v>
      </c>
      <c r="H10" s="76">
        <f t="shared" si="0"/>
        <v>0</v>
      </c>
    </row>
    <row r="11" spans="1:8" ht="30.75" customHeight="1">
      <c r="A11" s="159" t="s">
        <v>62</v>
      </c>
      <c r="B11" s="159"/>
      <c r="C11" s="159"/>
      <c r="D11" s="159"/>
      <c r="E11" s="159"/>
      <c r="F11" s="159"/>
      <c r="G11" s="159"/>
      <c r="H11" s="159"/>
    </row>
    <row r="12" spans="1:8" ht="15" customHeight="1">
      <c r="A12" s="158" t="s">
        <v>63</v>
      </c>
      <c r="B12" s="158"/>
      <c r="C12" s="51">
        <v>74</v>
      </c>
      <c r="D12" s="55">
        <v>76</v>
      </c>
      <c r="E12" s="55">
        <v>59</v>
      </c>
      <c r="F12" s="55">
        <v>58</v>
      </c>
      <c r="G12" s="76">
        <v>65</v>
      </c>
      <c r="H12" s="76">
        <f>G12-F12</f>
        <v>7</v>
      </c>
    </row>
    <row r="13" spans="1:8" ht="15" customHeight="1">
      <c r="A13" s="76"/>
      <c r="B13" s="147" t="s">
        <v>64</v>
      </c>
      <c r="C13" s="51">
        <v>22</v>
      </c>
      <c r="D13" s="55">
        <v>16</v>
      </c>
      <c r="E13" s="55">
        <v>19</v>
      </c>
      <c r="F13" s="55">
        <v>19</v>
      </c>
      <c r="G13" s="76">
        <v>20</v>
      </c>
      <c r="H13" s="76">
        <f>G13-F13</f>
        <v>1</v>
      </c>
    </row>
    <row r="14" spans="1:8" ht="15" customHeight="1">
      <c r="A14" s="76"/>
      <c r="B14" s="147" t="s">
        <v>65</v>
      </c>
      <c r="C14" s="51">
        <v>20</v>
      </c>
      <c r="D14" s="55">
        <v>18</v>
      </c>
      <c r="E14" s="55">
        <v>17</v>
      </c>
      <c r="F14" s="55">
        <v>15</v>
      </c>
      <c r="G14" s="76">
        <v>22</v>
      </c>
      <c r="H14" s="76">
        <f>G14-F14</f>
        <v>7</v>
      </c>
    </row>
    <row r="15" spans="1:8" ht="15" customHeight="1">
      <c r="A15" s="76"/>
      <c r="B15" s="147" t="s">
        <v>66</v>
      </c>
      <c r="C15" s="51">
        <v>5</v>
      </c>
      <c r="D15" s="55">
        <v>7</v>
      </c>
      <c r="E15" s="55">
        <v>7</v>
      </c>
      <c r="F15" s="55">
        <v>6</v>
      </c>
      <c r="G15" s="76">
        <v>2</v>
      </c>
      <c r="H15" s="76">
        <f>G15-F15</f>
        <v>-4</v>
      </c>
    </row>
    <row r="16" spans="1:8" s="50" customFormat="1" ht="28.5" customHeight="1">
      <c r="A16" s="159" t="s">
        <v>67</v>
      </c>
      <c r="B16" s="159"/>
      <c r="C16" s="159"/>
      <c r="D16" s="159"/>
      <c r="E16" s="159"/>
      <c r="F16" s="159"/>
      <c r="G16" s="159"/>
      <c r="H16" s="159"/>
    </row>
    <row r="17" spans="1:10" ht="15" customHeight="1">
      <c r="A17" s="158" t="s">
        <v>63</v>
      </c>
      <c r="B17" s="158"/>
      <c r="C17" s="76">
        <f>SUM(C18:C51)</f>
        <v>146</v>
      </c>
      <c r="D17" s="76">
        <f t="shared" ref="D17:G17" si="1">SUM(D18:D51)</f>
        <v>257</v>
      </c>
      <c r="E17" s="76">
        <f t="shared" si="1"/>
        <v>131</v>
      </c>
      <c r="F17" s="76">
        <f t="shared" si="1"/>
        <v>149</v>
      </c>
      <c r="G17" s="76">
        <f t="shared" si="1"/>
        <v>125</v>
      </c>
      <c r="H17" s="148">
        <f>G17-F17</f>
        <v>-24</v>
      </c>
    </row>
    <row r="18" spans="1:10" ht="15" customHeight="1">
      <c r="A18" s="160" t="s">
        <v>68</v>
      </c>
      <c r="B18" s="160"/>
      <c r="C18" s="148">
        <v>1</v>
      </c>
      <c r="D18" s="148"/>
      <c r="E18" s="148"/>
      <c r="F18" s="76"/>
      <c r="G18" s="76"/>
      <c r="H18" s="148">
        <f t="shared" ref="H18:H51" si="2">G18-F18</f>
        <v>0</v>
      </c>
      <c r="J18" s="57"/>
    </row>
    <row r="19" spans="1:10" ht="15" customHeight="1">
      <c r="A19" s="157" t="s">
        <v>69</v>
      </c>
      <c r="B19" s="157"/>
      <c r="C19" s="149">
        <v>28</v>
      </c>
      <c r="D19" s="149">
        <v>10</v>
      </c>
      <c r="E19" s="149">
        <v>1</v>
      </c>
      <c r="F19" s="76">
        <v>7</v>
      </c>
      <c r="G19" s="76">
        <v>4</v>
      </c>
      <c r="H19" s="148">
        <f t="shared" si="2"/>
        <v>-3</v>
      </c>
      <c r="J19" s="57"/>
    </row>
    <row r="20" spans="1:10" ht="15" customHeight="1">
      <c r="A20" s="157" t="s">
        <v>70</v>
      </c>
      <c r="B20" s="157"/>
      <c r="C20" s="149"/>
      <c r="D20" s="149"/>
      <c r="E20" s="149"/>
      <c r="F20" s="76"/>
      <c r="G20" s="76"/>
      <c r="H20" s="148"/>
      <c r="J20" s="57"/>
    </row>
    <row r="21" spans="1:10" ht="15" customHeight="1">
      <c r="A21" s="160" t="s">
        <v>71</v>
      </c>
      <c r="B21" s="160"/>
      <c r="C21" s="149"/>
      <c r="D21" s="149"/>
      <c r="E21" s="149"/>
      <c r="F21" s="76"/>
      <c r="G21" s="76"/>
      <c r="H21" s="148">
        <f t="shared" si="2"/>
        <v>0</v>
      </c>
      <c r="J21" s="57"/>
    </row>
    <row r="22" spans="1:10" ht="15" customHeight="1">
      <c r="A22" s="160" t="s">
        <v>72</v>
      </c>
      <c r="B22" s="160"/>
      <c r="C22" s="149">
        <v>1</v>
      </c>
      <c r="D22" s="149">
        <v>2</v>
      </c>
      <c r="E22" s="149">
        <v>6</v>
      </c>
      <c r="F22" s="76">
        <v>2</v>
      </c>
      <c r="G22" s="76">
        <v>2</v>
      </c>
      <c r="H22" s="148">
        <f t="shared" si="2"/>
        <v>0</v>
      </c>
      <c r="J22" s="57"/>
    </row>
    <row r="23" spans="1:10" ht="15" customHeight="1">
      <c r="A23" s="160" t="s">
        <v>73</v>
      </c>
      <c r="B23" s="160"/>
      <c r="C23" s="149"/>
      <c r="D23" s="149"/>
      <c r="E23" s="149"/>
      <c r="F23" s="76"/>
      <c r="G23" s="76"/>
      <c r="H23" s="148">
        <f t="shared" si="2"/>
        <v>0</v>
      </c>
      <c r="J23" s="57"/>
    </row>
    <row r="24" spans="1:10" ht="15" customHeight="1">
      <c r="A24" s="160" t="s">
        <v>74</v>
      </c>
      <c r="B24" s="160"/>
      <c r="C24" s="149"/>
      <c r="D24" s="149"/>
      <c r="E24" s="149"/>
      <c r="F24" s="76"/>
      <c r="G24" s="76"/>
      <c r="H24" s="148">
        <f t="shared" si="2"/>
        <v>0</v>
      </c>
      <c r="J24" s="57"/>
    </row>
    <row r="25" spans="1:10" ht="15" customHeight="1">
      <c r="A25" s="160" t="s">
        <v>75</v>
      </c>
      <c r="B25" s="160"/>
      <c r="C25" s="149"/>
      <c r="D25" s="149">
        <v>1</v>
      </c>
      <c r="E25" s="149"/>
      <c r="F25" s="76"/>
      <c r="G25" s="76"/>
      <c r="H25" s="148">
        <f t="shared" si="2"/>
        <v>0</v>
      </c>
      <c r="J25" s="57"/>
    </row>
    <row r="26" spans="1:10" ht="15" customHeight="1">
      <c r="A26" s="160" t="s">
        <v>76</v>
      </c>
      <c r="B26" s="160"/>
      <c r="C26" s="149"/>
      <c r="D26" s="149"/>
      <c r="E26" s="149"/>
      <c r="F26" s="76"/>
      <c r="G26" s="76">
        <v>21</v>
      </c>
      <c r="H26" s="148">
        <f t="shared" si="2"/>
        <v>21</v>
      </c>
      <c r="J26" s="57"/>
    </row>
    <row r="27" spans="1:10" ht="15" customHeight="1">
      <c r="A27" s="160" t="s">
        <v>77</v>
      </c>
      <c r="B27" s="160"/>
      <c r="C27" s="149"/>
      <c r="D27" s="149"/>
      <c r="E27" s="149"/>
      <c r="F27" s="76"/>
      <c r="G27" s="76"/>
      <c r="H27" s="148">
        <f t="shared" si="2"/>
        <v>0</v>
      </c>
      <c r="J27" s="57"/>
    </row>
    <row r="28" spans="1:10" ht="15" customHeight="1">
      <c r="A28" s="160" t="s">
        <v>78</v>
      </c>
      <c r="B28" s="160"/>
      <c r="C28" s="149">
        <v>27</v>
      </c>
      <c r="D28" s="149">
        <v>7</v>
      </c>
      <c r="E28" s="149">
        <v>69</v>
      </c>
      <c r="F28" s="76">
        <v>28</v>
      </c>
      <c r="G28" s="76">
        <v>33</v>
      </c>
      <c r="H28" s="148">
        <f t="shared" si="2"/>
        <v>5</v>
      </c>
      <c r="J28" s="57"/>
    </row>
    <row r="29" spans="1:10" ht="15" customHeight="1">
      <c r="A29" s="160" t="s">
        <v>79</v>
      </c>
      <c r="B29" s="160"/>
      <c r="C29" s="149">
        <v>20</v>
      </c>
      <c r="D29" s="149">
        <v>43</v>
      </c>
      <c r="E29" s="149">
        <v>16</v>
      </c>
      <c r="F29" s="76">
        <v>34</v>
      </c>
      <c r="G29" s="76">
        <v>18</v>
      </c>
      <c r="H29" s="148">
        <f t="shared" si="2"/>
        <v>-16</v>
      </c>
      <c r="J29" s="57"/>
    </row>
    <row r="30" spans="1:10" ht="15" customHeight="1">
      <c r="A30" s="160" t="s">
        <v>80</v>
      </c>
      <c r="B30" s="160"/>
      <c r="C30" s="149"/>
      <c r="D30" s="149">
        <v>1</v>
      </c>
      <c r="E30" s="149"/>
      <c r="F30" s="76"/>
      <c r="G30" s="76"/>
      <c r="H30" s="148">
        <f t="shared" si="2"/>
        <v>0</v>
      </c>
      <c r="J30" s="57"/>
    </row>
    <row r="31" spans="1:10" ht="15" customHeight="1">
      <c r="A31" s="160" t="s">
        <v>81</v>
      </c>
      <c r="B31" s="160"/>
      <c r="C31" s="149">
        <v>10</v>
      </c>
      <c r="D31" s="149">
        <v>22</v>
      </c>
      <c r="E31" s="149">
        <v>4</v>
      </c>
      <c r="F31" s="76">
        <v>9</v>
      </c>
      <c r="G31" s="76">
        <v>11</v>
      </c>
      <c r="H31" s="148">
        <f t="shared" si="2"/>
        <v>2</v>
      </c>
      <c r="J31" s="57"/>
    </row>
    <row r="32" spans="1:10" ht="15" customHeight="1">
      <c r="A32" s="160" t="s">
        <v>82</v>
      </c>
      <c r="B32" s="160"/>
      <c r="C32" s="149"/>
      <c r="D32" s="149"/>
      <c r="E32" s="149"/>
      <c r="F32" s="76"/>
      <c r="G32" s="76"/>
      <c r="H32" s="148">
        <f t="shared" si="2"/>
        <v>0</v>
      </c>
      <c r="J32" s="57"/>
    </row>
    <row r="33" spans="1:10" ht="15" customHeight="1">
      <c r="A33" s="160" t="s">
        <v>83</v>
      </c>
      <c r="B33" s="160"/>
      <c r="C33" s="149">
        <v>39</v>
      </c>
      <c r="D33" s="149">
        <v>39</v>
      </c>
      <c r="E33" s="149">
        <v>20</v>
      </c>
      <c r="F33" s="76">
        <v>62</v>
      </c>
      <c r="G33" s="76">
        <v>27</v>
      </c>
      <c r="H33" s="148">
        <f t="shared" si="2"/>
        <v>-35</v>
      </c>
      <c r="J33" s="57"/>
    </row>
    <row r="34" spans="1:10" ht="15" customHeight="1">
      <c r="A34" s="160" t="s">
        <v>84</v>
      </c>
      <c r="B34" s="160"/>
      <c r="C34" s="149"/>
      <c r="D34" s="149"/>
      <c r="E34" s="149"/>
      <c r="F34" s="76"/>
      <c r="G34" s="76"/>
      <c r="H34" s="148">
        <f t="shared" si="2"/>
        <v>0</v>
      </c>
      <c r="J34" s="57"/>
    </row>
    <row r="35" spans="1:10" ht="15" customHeight="1">
      <c r="A35" s="160" t="s">
        <v>85</v>
      </c>
      <c r="B35" s="160"/>
      <c r="C35" s="149">
        <v>13</v>
      </c>
      <c r="D35" s="149">
        <v>21</v>
      </c>
      <c r="E35" s="149">
        <v>12</v>
      </c>
      <c r="F35" s="76">
        <v>7</v>
      </c>
      <c r="G35" s="76">
        <v>9</v>
      </c>
      <c r="H35" s="148">
        <f t="shared" si="2"/>
        <v>2</v>
      </c>
      <c r="J35" s="57"/>
    </row>
    <row r="36" spans="1:10" ht="15" customHeight="1">
      <c r="A36" s="160" t="s">
        <v>86</v>
      </c>
      <c r="B36" s="160"/>
      <c r="C36" s="149"/>
      <c r="D36" s="149">
        <v>103</v>
      </c>
      <c r="E36" s="149">
        <v>2</v>
      </c>
      <c r="F36" s="76"/>
      <c r="G36" s="76"/>
      <c r="H36" s="148">
        <f t="shared" si="2"/>
        <v>0</v>
      </c>
      <c r="J36" s="57"/>
    </row>
    <row r="37" spans="1:10" ht="15" customHeight="1">
      <c r="A37" s="160" t="s">
        <v>87</v>
      </c>
      <c r="B37" s="160"/>
      <c r="C37" s="149"/>
      <c r="D37" s="149">
        <v>7</v>
      </c>
      <c r="E37" s="149"/>
      <c r="F37" s="76"/>
      <c r="G37" s="76"/>
      <c r="H37" s="148">
        <f t="shared" si="2"/>
        <v>0</v>
      </c>
      <c r="J37" s="57"/>
    </row>
    <row r="38" spans="1:10" ht="15" customHeight="1">
      <c r="A38" s="160" t="s">
        <v>88</v>
      </c>
      <c r="B38" s="160"/>
      <c r="C38" s="149">
        <v>6</v>
      </c>
      <c r="D38" s="149"/>
      <c r="E38" s="149"/>
      <c r="F38" s="76"/>
      <c r="G38" s="76"/>
      <c r="H38" s="148">
        <f t="shared" si="2"/>
        <v>0</v>
      </c>
      <c r="J38" s="57"/>
    </row>
    <row r="39" spans="1:10" ht="15" customHeight="1">
      <c r="A39" s="160" t="s">
        <v>89</v>
      </c>
      <c r="B39" s="160"/>
      <c r="C39" s="149"/>
      <c r="D39" s="149"/>
      <c r="E39" s="149"/>
      <c r="F39" s="76"/>
      <c r="G39" s="76"/>
      <c r="H39" s="148">
        <f t="shared" si="2"/>
        <v>0</v>
      </c>
      <c r="J39" s="57"/>
    </row>
    <row r="40" spans="1:10" ht="15" customHeight="1">
      <c r="A40" s="160" t="s">
        <v>90</v>
      </c>
      <c r="B40" s="160"/>
      <c r="C40" s="149"/>
      <c r="D40" s="149"/>
      <c r="E40" s="149"/>
      <c r="F40" s="76"/>
      <c r="G40" s="76"/>
      <c r="H40" s="148">
        <f t="shared" si="2"/>
        <v>0</v>
      </c>
      <c r="J40" s="57"/>
    </row>
    <row r="41" spans="1:10" ht="15" customHeight="1">
      <c r="A41" s="160" t="s">
        <v>91</v>
      </c>
      <c r="B41" s="160"/>
      <c r="C41" s="149">
        <v>1</v>
      </c>
      <c r="D41" s="149">
        <v>1</v>
      </c>
      <c r="E41" s="149"/>
      <c r="F41" s="76"/>
      <c r="G41" s="76"/>
      <c r="H41" s="148">
        <f t="shared" si="2"/>
        <v>0</v>
      </c>
      <c r="J41" s="57"/>
    </row>
    <row r="42" spans="1:10" ht="15" customHeight="1">
      <c r="A42" s="161" t="s">
        <v>92</v>
      </c>
      <c r="B42" s="161"/>
      <c r="C42" s="149"/>
      <c r="D42" s="149"/>
      <c r="E42" s="149"/>
      <c r="F42" s="76"/>
      <c r="G42" s="76"/>
      <c r="H42" s="148">
        <f t="shared" si="2"/>
        <v>0</v>
      </c>
      <c r="J42" s="57"/>
    </row>
    <row r="43" spans="1:10" ht="15" customHeight="1">
      <c r="A43" s="160" t="s">
        <v>93</v>
      </c>
      <c r="B43" s="160"/>
      <c r="C43" s="149"/>
      <c r="D43" s="149"/>
      <c r="E43" s="149"/>
      <c r="F43" s="76"/>
      <c r="G43" s="76"/>
      <c r="H43" s="148">
        <f t="shared" si="2"/>
        <v>0</v>
      </c>
      <c r="J43" s="57"/>
    </row>
    <row r="44" spans="1:10" ht="15" customHeight="1">
      <c r="A44" s="160" t="s">
        <v>94</v>
      </c>
      <c r="B44" s="160"/>
      <c r="C44" s="150"/>
      <c r="D44" s="150"/>
      <c r="E44" s="150"/>
      <c r="F44" s="76"/>
      <c r="G44" s="76"/>
      <c r="H44" s="148">
        <f t="shared" si="2"/>
        <v>0</v>
      </c>
      <c r="I44" s="56"/>
      <c r="J44" s="57"/>
    </row>
    <row r="45" spans="1:10" ht="15" customHeight="1">
      <c r="A45" s="160" t="s">
        <v>95</v>
      </c>
      <c r="B45" s="160"/>
      <c r="C45" s="150"/>
      <c r="D45" s="150"/>
      <c r="E45" s="150"/>
      <c r="F45" s="76"/>
      <c r="G45" s="76"/>
      <c r="H45" s="148">
        <f t="shared" si="2"/>
        <v>0</v>
      </c>
    </row>
    <row r="46" spans="1:10" ht="15" customHeight="1">
      <c r="A46" s="160" t="s">
        <v>96</v>
      </c>
      <c r="B46" s="160"/>
      <c r="C46" s="148"/>
      <c r="D46" s="148"/>
      <c r="E46" s="148"/>
      <c r="F46" s="76"/>
      <c r="G46" s="76"/>
      <c r="H46" s="148">
        <f t="shared" si="2"/>
        <v>0</v>
      </c>
    </row>
    <row r="47" spans="1:10" ht="15" customHeight="1">
      <c r="A47" s="160" t="s">
        <v>97</v>
      </c>
      <c r="B47" s="160"/>
      <c r="C47" s="149"/>
      <c r="D47" s="149"/>
      <c r="E47" s="149"/>
      <c r="F47" s="149"/>
      <c r="G47" s="76"/>
      <c r="H47" s="148">
        <f t="shared" si="2"/>
        <v>0</v>
      </c>
    </row>
    <row r="48" spans="1:10" ht="15" customHeight="1">
      <c r="A48" s="160" t="s">
        <v>98</v>
      </c>
      <c r="B48" s="160"/>
      <c r="C48" s="149"/>
      <c r="D48" s="149"/>
      <c r="E48" s="149"/>
      <c r="F48" s="149"/>
      <c r="G48" s="76"/>
      <c r="H48" s="148">
        <f t="shared" si="2"/>
        <v>0</v>
      </c>
    </row>
    <row r="49" spans="1:10" ht="15" customHeight="1">
      <c r="A49" s="160" t="s">
        <v>99</v>
      </c>
      <c r="B49" s="160"/>
      <c r="C49" s="149"/>
      <c r="D49" s="149"/>
      <c r="E49" s="149"/>
      <c r="F49" s="76"/>
      <c r="G49" s="76"/>
      <c r="H49" s="148">
        <f t="shared" si="2"/>
        <v>0</v>
      </c>
      <c r="J49" s="57"/>
    </row>
    <row r="50" spans="1:10" ht="15" customHeight="1">
      <c r="A50" s="160" t="s">
        <v>100</v>
      </c>
      <c r="B50" s="160"/>
      <c r="C50" s="149"/>
      <c r="D50" s="149"/>
      <c r="E50" s="149">
        <v>1</v>
      </c>
      <c r="F50" s="149"/>
      <c r="G50" s="76"/>
      <c r="H50" s="148">
        <f t="shared" si="2"/>
        <v>0</v>
      </c>
    </row>
    <row r="51" spans="1:10" ht="15" customHeight="1" thickBot="1">
      <c r="A51" s="162" t="s">
        <v>101</v>
      </c>
      <c r="B51" s="162"/>
      <c r="C51" s="151"/>
      <c r="D51" s="151"/>
      <c r="E51" s="151"/>
      <c r="F51" s="151"/>
      <c r="G51" s="151"/>
      <c r="H51" s="148">
        <f t="shared" si="2"/>
        <v>0</v>
      </c>
      <c r="I51" s="56"/>
      <c r="J51" s="56"/>
    </row>
    <row r="52" spans="1:10" ht="12.75" customHeight="1">
      <c r="A52" s="163"/>
      <c r="B52" s="163"/>
      <c r="C52" s="163"/>
      <c r="D52" s="163"/>
      <c r="E52" s="163"/>
      <c r="F52" s="163"/>
      <c r="G52" s="163"/>
      <c r="H52" s="163"/>
    </row>
    <row r="53" spans="1:10" ht="14.25" customHeight="1">
      <c r="A53" s="163"/>
      <c r="B53" s="163"/>
      <c r="C53" s="163"/>
      <c r="D53" s="163"/>
      <c r="E53" s="163"/>
      <c r="F53" s="163"/>
      <c r="G53" s="163"/>
      <c r="H53" s="163"/>
    </row>
    <row r="54" spans="1:10" ht="16.5" customHeight="1"/>
    <row r="55" spans="1:10" ht="22.5" customHeight="1">
      <c r="A55" s="59"/>
      <c r="B55" s="59"/>
      <c r="C55" s="59"/>
      <c r="D55" s="59"/>
      <c r="E55" s="59"/>
      <c r="F55" s="59"/>
      <c r="G55" s="60"/>
      <c r="H55" s="59"/>
    </row>
    <row r="56" spans="1:10" ht="7.5" customHeight="1"/>
    <row r="57" spans="1:10">
      <c r="C57" s="48" t="s">
        <v>102</v>
      </c>
      <c r="D57" s="48" t="s">
        <v>103</v>
      </c>
    </row>
    <row r="58" spans="1:10">
      <c r="B58" s="48">
        <v>2012</v>
      </c>
      <c r="C58" s="61">
        <f>C7</f>
        <v>288</v>
      </c>
      <c r="D58" s="61">
        <f>C12</f>
        <v>74</v>
      </c>
    </row>
    <row r="59" spans="1:10">
      <c r="B59" s="48">
        <v>2013</v>
      </c>
      <c r="C59" s="61">
        <f>D7</f>
        <v>316</v>
      </c>
      <c r="D59" s="61">
        <f>D12</f>
        <v>76</v>
      </c>
    </row>
    <row r="60" spans="1:10">
      <c r="B60" s="48">
        <v>2014</v>
      </c>
      <c r="C60" s="61">
        <f>E7</f>
        <v>292</v>
      </c>
      <c r="D60" s="61">
        <f>E12</f>
        <v>59</v>
      </c>
    </row>
    <row r="61" spans="1:10">
      <c r="B61" s="48">
        <v>2015</v>
      </c>
      <c r="C61" s="61">
        <f>F7</f>
        <v>282</v>
      </c>
      <c r="D61" s="61">
        <f>F12</f>
        <v>58</v>
      </c>
    </row>
    <row r="62" spans="1:10">
      <c r="B62" s="48">
        <v>2016</v>
      </c>
      <c r="C62" s="61">
        <f>G7</f>
        <v>233</v>
      </c>
      <c r="D62" s="61">
        <f>G12</f>
        <v>65</v>
      </c>
    </row>
  </sheetData>
  <mergeCells count="50">
    <mergeCell ref="A51:B51"/>
    <mergeCell ref="A52:H53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B7"/>
    <mergeCell ref="A8:B8"/>
    <mergeCell ref="A9:B9"/>
    <mergeCell ref="A10:B10"/>
    <mergeCell ref="A11:H11"/>
    <mergeCell ref="A12:B12"/>
    <mergeCell ref="A16:H16"/>
    <mergeCell ref="A17:B17"/>
    <mergeCell ref="A18:B18"/>
    <mergeCell ref="A19:B19"/>
    <mergeCell ref="A5:H5"/>
    <mergeCell ref="A1:H1"/>
    <mergeCell ref="A2:B2"/>
    <mergeCell ref="A3:B4"/>
    <mergeCell ref="C3:G3"/>
    <mergeCell ref="H3:H4"/>
  </mergeCells>
  <printOptions horizontalCentered="1"/>
  <pageMargins left="0.7" right="0.16" top="0.47" bottom="0.11" header="0.46" footer="0.1"/>
  <pageSetup paperSize="9" scale="95" orientation="portrait" r:id="rId1"/>
  <headerFooter>
    <oddFooter>&amp;L&amp;"Arial Mon,Italic"Õ¿í àìûí ýð¿¿ë ìýíäèéí ìýäýýëýë&amp;R&amp;P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31"/>
  <sheetViews>
    <sheetView workbookViewId="0">
      <selection activeCell="S17" sqref="S17"/>
    </sheetView>
  </sheetViews>
  <sheetFormatPr defaultRowHeight="15"/>
  <cols>
    <col min="1" max="1" width="25.42578125" style="107" customWidth="1"/>
    <col min="2" max="5" width="10.7109375" style="107" customWidth="1"/>
    <col min="6" max="19" width="9.140625" style="107"/>
    <col min="20" max="20" width="26.85546875" style="107" customWidth="1"/>
    <col min="21" max="21" width="18.5703125" style="107" customWidth="1"/>
    <col min="22" max="22" width="15.7109375" style="107" customWidth="1"/>
    <col min="23" max="16384" width="9.140625" style="107"/>
  </cols>
  <sheetData>
    <row r="1" spans="1:22" ht="28.5" customHeight="1">
      <c r="A1" s="190" t="s">
        <v>260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2" ht="15" customHeight="1">
      <c r="A2" s="187" t="s">
        <v>230</v>
      </c>
      <c r="B2" s="191" t="s">
        <v>261</v>
      </c>
      <c r="C2" s="192"/>
      <c r="D2" s="191" t="s">
        <v>262</v>
      </c>
      <c r="E2" s="192"/>
      <c r="F2" s="193" t="s">
        <v>263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2" ht="38.25">
      <c r="A3" s="188"/>
      <c r="B3" s="131">
        <v>2015</v>
      </c>
      <c r="C3" s="132">
        <v>2016</v>
      </c>
      <c r="D3" s="131">
        <v>2015</v>
      </c>
      <c r="E3" s="131">
        <v>2016</v>
      </c>
      <c r="F3" s="133" t="s">
        <v>264</v>
      </c>
      <c r="G3" s="133" t="s">
        <v>265</v>
      </c>
      <c r="H3" s="133" t="s">
        <v>266</v>
      </c>
      <c r="I3" s="133" t="s">
        <v>267</v>
      </c>
      <c r="J3" s="133" t="s">
        <v>268</v>
      </c>
      <c r="K3" s="133" t="s">
        <v>269</v>
      </c>
      <c r="L3" s="133" t="s">
        <v>270</v>
      </c>
      <c r="M3" s="134" t="s">
        <v>271</v>
      </c>
      <c r="N3" s="133" t="s">
        <v>272</v>
      </c>
      <c r="O3" s="133" t="s">
        <v>273</v>
      </c>
      <c r="P3" s="134" t="s">
        <v>274</v>
      </c>
      <c r="Q3" s="133" t="s">
        <v>275</v>
      </c>
      <c r="R3" s="135" t="s">
        <v>276</v>
      </c>
      <c r="S3" s="136"/>
      <c r="T3" s="136"/>
    </row>
    <row r="4" spans="1:22">
      <c r="A4" s="110" t="s">
        <v>231</v>
      </c>
      <c r="B4" s="137">
        <v>144736.1</v>
      </c>
      <c r="C4" s="137">
        <v>133329.1</v>
      </c>
      <c r="D4" s="138" t="s">
        <v>169</v>
      </c>
      <c r="E4" s="137">
        <v>897587.7</v>
      </c>
      <c r="F4" s="137">
        <v>64963.7</v>
      </c>
      <c r="G4" s="137">
        <v>90394.8</v>
      </c>
      <c r="H4" s="137">
        <v>15884.5</v>
      </c>
      <c r="I4" s="137">
        <v>285758.7</v>
      </c>
      <c r="J4" s="137">
        <v>29795.5</v>
      </c>
      <c r="K4" s="137">
        <v>6918.7</v>
      </c>
      <c r="L4" s="137">
        <v>5192.3</v>
      </c>
      <c r="M4" s="137">
        <v>14193.7</v>
      </c>
      <c r="N4" s="137">
        <v>95266.4</v>
      </c>
      <c r="O4" s="137">
        <v>2279.4</v>
      </c>
      <c r="P4" s="137">
        <v>40984.199999999997</v>
      </c>
      <c r="Q4" s="137">
        <v>220244.6</v>
      </c>
      <c r="R4" s="137">
        <v>25711.599999999999</v>
      </c>
    </row>
    <row r="5" spans="1:22" ht="15.75">
      <c r="A5" s="113" t="s">
        <v>232</v>
      </c>
      <c r="B5" s="139">
        <v>10745.7</v>
      </c>
      <c r="C5" s="139">
        <v>8226.1</v>
      </c>
      <c r="D5" s="139"/>
      <c r="E5" s="139">
        <v>15359.4</v>
      </c>
      <c r="F5" s="139">
        <v>2952.3</v>
      </c>
      <c r="G5" s="139">
        <v>693.9</v>
      </c>
      <c r="H5" s="139"/>
      <c r="I5" s="140">
        <v>400</v>
      </c>
      <c r="J5" s="139">
        <v>3296.8</v>
      </c>
      <c r="K5" s="139"/>
      <c r="L5" s="139">
        <v>21.7</v>
      </c>
      <c r="M5" s="139">
        <v>592.4</v>
      </c>
      <c r="N5" s="139">
        <v>728.3</v>
      </c>
      <c r="O5" s="139">
        <v>20.7</v>
      </c>
      <c r="P5" s="139">
        <v>92.7</v>
      </c>
      <c r="Q5" s="139">
        <v>6560.6</v>
      </c>
      <c r="R5" s="139"/>
      <c r="U5" s="141"/>
      <c r="V5" s="142"/>
    </row>
    <row r="6" spans="1:22" ht="15.75">
      <c r="A6" s="113" t="s">
        <v>233</v>
      </c>
      <c r="B6" s="139"/>
      <c r="C6" s="139"/>
      <c r="D6" s="139"/>
      <c r="E6" s="139">
        <v>25261.200000000001</v>
      </c>
      <c r="F6" s="140">
        <v>6033</v>
      </c>
      <c r="G6" s="139">
        <v>366.7</v>
      </c>
      <c r="H6" s="140">
        <v>585</v>
      </c>
      <c r="I6" s="139"/>
      <c r="J6" s="139"/>
      <c r="K6" s="139"/>
      <c r="L6" s="140">
        <v>166</v>
      </c>
      <c r="M6" s="139"/>
      <c r="N6" s="140">
        <v>12445</v>
      </c>
      <c r="O6" s="139">
        <v>1719.1</v>
      </c>
      <c r="P6" s="139">
        <v>856.4</v>
      </c>
      <c r="Q6" s="140">
        <v>3090</v>
      </c>
      <c r="R6" s="139"/>
      <c r="U6"/>
      <c r="V6" s="143"/>
    </row>
    <row r="7" spans="1:22" ht="15.75">
      <c r="A7" s="113" t="s">
        <v>234</v>
      </c>
      <c r="B7" s="139">
        <v>13554.5</v>
      </c>
      <c r="C7" s="139">
        <v>1705.8</v>
      </c>
      <c r="D7" s="139"/>
      <c r="E7" s="139">
        <v>9569.6</v>
      </c>
      <c r="F7" s="139">
        <v>1487.5</v>
      </c>
      <c r="G7" s="139"/>
      <c r="H7" s="139"/>
      <c r="I7" s="139"/>
      <c r="J7" s="139"/>
      <c r="K7" s="139"/>
      <c r="L7" s="139"/>
      <c r="M7" s="139"/>
      <c r="N7" s="139">
        <v>4315.5</v>
      </c>
      <c r="O7" s="139"/>
      <c r="P7" s="139">
        <v>89.7</v>
      </c>
      <c r="Q7" s="139">
        <v>3676.9</v>
      </c>
      <c r="R7" s="139"/>
      <c r="T7" s="141"/>
      <c r="U7" s="142"/>
      <c r="V7" s="143"/>
    </row>
    <row r="8" spans="1:22" ht="15.75">
      <c r="A8" s="113" t="s">
        <v>235</v>
      </c>
      <c r="B8" s="139">
        <v>1006.9</v>
      </c>
      <c r="C8" s="139">
        <v>1510.8</v>
      </c>
      <c r="D8" s="139"/>
      <c r="E8" s="139">
        <v>15425.8</v>
      </c>
      <c r="F8" s="139"/>
      <c r="G8" s="139">
        <v>1812.5</v>
      </c>
      <c r="H8" s="139"/>
      <c r="I8" s="139"/>
      <c r="J8" s="139">
        <v>6006.2</v>
      </c>
      <c r="K8" s="140">
        <v>187</v>
      </c>
      <c r="L8" s="140">
        <v>1540</v>
      </c>
      <c r="M8" s="139"/>
      <c r="N8" s="140">
        <v>2000</v>
      </c>
      <c r="O8" s="139"/>
      <c r="P8" s="139">
        <v>1573.6</v>
      </c>
      <c r="Q8" s="139">
        <v>1956.5</v>
      </c>
      <c r="R8" s="140">
        <v>350</v>
      </c>
      <c r="T8" s="141"/>
      <c r="U8" s="142"/>
      <c r="V8" s="143"/>
    </row>
    <row r="9" spans="1:22" ht="15.75">
      <c r="A9" s="113" t="s">
        <v>236</v>
      </c>
      <c r="B9" s="139">
        <v>6289.5</v>
      </c>
      <c r="C9" s="139">
        <v>4265.8</v>
      </c>
      <c r="D9" s="139"/>
      <c r="E9" s="139">
        <v>16617.900000000001</v>
      </c>
      <c r="F9" s="139">
        <v>895.4</v>
      </c>
      <c r="G9" s="139">
        <v>288.3</v>
      </c>
      <c r="H9" s="139">
        <v>128.5</v>
      </c>
      <c r="I9" s="140">
        <v>700</v>
      </c>
      <c r="J9" s="139">
        <v>86.6</v>
      </c>
      <c r="K9" s="139"/>
      <c r="L9" s="139"/>
      <c r="M9" s="139">
        <v>13.9</v>
      </c>
      <c r="N9" s="139">
        <v>12938.5</v>
      </c>
      <c r="O9" s="139"/>
      <c r="P9" s="140">
        <v>117</v>
      </c>
      <c r="Q9" s="139">
        <v>1449.7</v>
      </c>
      <c r="R9" s="139"/>
      <c r="T9"/>
      <c r="U9" s="143"/>
      <c r="V9" s="143"/>
    </row>
    <row r="10" spans="1:22" ht="15.75">
      <c r="A10" s="113" t="s">
        <v>237</v>
      </c>
      <c r="B10" s="139">
        <v>17226.900000000001</v>
      </c>
      <c r="C10" s="140">
        <v>9500</v>
      </c>
      <c r="D10" s="139"/>
      <c r="E10" s="139">
        <v>20870.3</v>
      </c>
      <c r="F10" s="139"/>
      <c r="G10" s="139"/>
      <c r="H10" s="140">
        <v>1300</v>
      </c>
      <c r="I10" s="139">
        <v>1847.7</v>
      </c>
      <c r="J10" s="139">
        <v>1854.1</v>
      </c>
      <c r="K10" s="139"/>
      <c r="L10" s="139"/>
      <c r="M10" s="139"/>
      <c r="N10" s="140">
        <v>9200</v>
      </c>
      <c r="O10" s="139"/>
      <c r="P10" s="139">
        <v>177.6</v>
      </c>
      <c r="Q10" s="140">
        <v>6491</v>
      </c>
      <c r="R10" s="139"/>
      <c r="T10"/>
      <c r="U10" s="143"/>
      <c r="V10" s="143"/>
    </row>
    <row r="11" spans="1:22" ht="15.75">
      <c r="A11" s="113" t="s">
        <v>238</v>
      </c>
      <c r="B11" s="139"/>
      <c r="C11" s="140">
        <v>1042</v>
      </c>
      <c r="D11" s="139"/>
      <c r="E11" s="139">
        <v>46287.4</v>
      </c>
      <c r="F11" s="139">
        <v>6584.3</v>
      </c>
      <c r="G11" s="139">
        <v>5572.5</v>
      </c>
      <c r="H11" s="140">
        <v>156</v>
      </c>
      <c r="I11" s="139">
        <v>19328.099999999999</v>
      </c>
      <c r="J11" s="140">
        <v>57</v>
      </c>
      <c r="K11" s="139">
        <v>1893.7</v>
      </c>
      <c r="L11" s="139">
        <v>295.7</v>
      </c>
      <c r="M11" s="139">
        <v>603.20000000000005</v>
      </c>
      <c r="N11" s="139"/>
      <c r="O11" s="139"/>
      <c r="P11" s="139">
        <v>2067.3000000000002</v>
      </c>
      <c r="Q11" s="139">
        <v>9599.5</v>
      </c>
      <c r="R11" s="139">
        <v>130.1</v>
      </c>
      <c r="T11"/>
      <c r="U11" s="143"/>
      <c r="V11" s="143"/>
    </row>
    <row r="12" spans="1:22" ht="15.75">
      <c r="A12" s="113" t="s">
        <v>239</v>
      </c>
      <c r="B12" s="139"/>
      <c r="C12" s="139"/>
      <c r="D12" s="139"/>
      <c r="E12" s="139">
        <v>42201.599999999999</v>
      </c>
      <c r="F12" s="139"/>
      <c r="G12" s="139"/>
      <c r="H12" s="139"/>
      <c r="I12" s="139">
        <v>794.5</v>
      </c>
      <c r="J12" s="139">
        <v>1394.5</v>
      </c>
      <c r="K12" s="139">
        <v>1019.5</v>
      </c>
      <c r="L12" s="139">
        <v>1162.5</v>
      </c>
      <c r="M12" s="139"/>
      <c r="N12" s="139">
        <v>19661.2</v>
      </c>
      <c r="O12" s="139"/>
      <c r="P12" s="139">
        <v>1342.2</v>
      </c>
      <c r="Q12" s="139">
        <v>16827.2</v>
      </c>
      <c r="R12" s="139"/>
      <c r="T12"/>
      <c r="U12" s="143"/>
      <c r="V12" s="143"/>
    </row>
    <row r="13" spans="1:22" ht="15.75">
      <c r="A13" s="113" t="s">
        <v>240</v>
      </c>
      <c r="B13" s="140">
        <v>53</v>
      </c>
      <c r="C13" s="139">
        <v>334.2</v>
      </c>
      <c r="D13" s="139"/>
      <c r="E13" s="139">
        <v>9845.2000000000007</v>
      </c>
      <c r="F13" s="139">
        <v>624.79999999999995</v>
      </c>
      <c r="G13" s="139">
        <v>4480.3</v>
      </c>
      <c r="H13" s="139">
        <v>642.1</v>
      </c>
      <c r="I13" s="139"/>
      <c r="J13" s="139"/>
      <c r="K13" s="139"/>
      <c r="L13" s="139"/>
      <c r="M13" s="139"/>
      <c r="N13" s="139"/>
      <c r="O13" s="139"/>
      <c r="P13" s="139"/>
      <c r="Q13" s="140">
        <v>4098</v>
      </c>
      <c r="R13" s="139"/>
      <c r="T13"/>
      <c r="U13" s="143"/>
      <c r="V13" s="143"/>
    </row>
    <row r="14" spans="1:22" ht="15.75">
      <c r="A14" s="113" t="s">
        <v>241</v>
      </c>
      <c r="B14" s="139">
        <v>13.1</v>
      </c>
      <c r="C14" s="139">
        <v>9.5</v>
      </c>
      <c r="D14" s="139"/>
      <c r="E14" s="139">
        <v>36872.800000000003</v>
      </c>
      <c r="F14" s="139">
        <v>4119.1000000000004</v>
      </c>
      <c r="G14" s="139"/>
      <c r="H14" s="139">
        <v>204.2</v>
      </c>
      <c r="I14" s="139">
        <v>32333.5</v>
      </c>
      <c r="J14" s="139"/>
      <c r="K14" s="139"/>
      <c r="L14" s="139"/>
      <c r="M14" s="140">
        <v>216</v>
      </c>
      <c r="N14" s="139"/>
      <c r="O14" s="139"/>
      <c r="P14" s="139"/>
      <c r="Q14" s="139"/>
      <c r="R14" s="139"/>
      <c r="T14"/>
      <c r="U14" s="143"/>
      <c r="V14" s="143"/>
    </row>
    <row r="15" spans="1:22" ht="15.75">
      <c r="A15" s="113" t="s">
        <v>242</v>
      </c>
      <c r="B15" s="139">
        <v>524.4</v>
      </c>
      <c r="C15" s="139"/>
      <c r="D15" s="139"/>
      <c r="E15" s="139">
        <v>58384.7</v>
      </c>
      <c r="F15" s="139"/>
      <c r="G15" s="139"/>
      <c r="H15" s="139">
        <v>573.70000000000005</v>
      </c>
      <c r="I15" s="139">
        <v>34832.6</v>
      </c>
      <c r="J15" s="140">
        <v>3269</v>
      </c>
      <c r="K15" s="139"/>
      <c r="L15" s="139">
        <v>351.6</v>
      </c>
      <c r="M15" s="139"/>
      <c r="N15" s="139">
        <v>13325.2</v>
      </c>
      <c r="O15" s="139">
        <v>369.6</v>
      </c>
      <c r="P15" s="140">
        <v>1200</v>
      </c>
      <c r="Q15" s="140">
        <v>4463</v>
      </c>
      <c r="R15" s="139"/>
      <c r="T15"/>
      <c r="U15" s="143"/>
      <c r="V15" s="143"/>
    </row>
    <row r="16" spans="1:22" ht="15.75">
      <c r="A16" s="113" t="s">
        <v>243</v>
      </c>
      <c r="B16" s="139">
        <v>3637.7</v>
      </c>
      <c r="C16" s="139">
        <v>376.1</v>
      </c>
      <c r="D16" s="139"/>
      <c r="E16" s="139">
        <v>24837.4</v>
      </c>
      <c r="F16" s="139"/>
      <c r="G16" s="139">
        <v>2484.6999999999998</v>
      </c>
      <c r="H16" s="139"/>
      <c r="I16" s="139"/>
      <c r="J16" s="139">
        <v>4712.6000000000004</v>
      </c>
      <c r="K16" s="140">
        <v>616</v>
      </c>
      <c r="L16" s="139">
        <v>475.8</v>
      </c>
      <c r="M16" s="139"/>
      <c r="N16" s="139">
        <v>9685.2999999999993</v>
      </c>
      <c r="O16" s="140">
        <v>83</v>
      </c>
      <c r="P16" s="139">
        <v>469.8</v>
      </c>
      <c r="Q16" s="139">
        <v>6310.2</v>
      </c>
      <c r="R16" s="139"/>
      <c r="T16"/>
      <c r="U16" s="143"/>
      <c r="V16" s="143"/>
    </row>
    <row r="17" spans="1:22" ht="15.75">
      <c r="A17" s="113" t="s">
        <v>244</v>
      </c>
      <c r="B17" s="139">
        <v>28.8</v>
      </c>
      <c r="C17" s="139"/>
      <c r="D17" s="139"/>
      <c r="E17" s="139">
        <v>16152.3</v>
      </c>
      <c r="F17" s="139">
        <v>316.3</v>
      </c>
      <c r="G17" s="139">
        <v>181.3</v>
      </c>
      <c r="H17" s="139"/>
      <c r="I17" s="139">
        <v>15654.7</v>
      </c>
      <c r="J17" s="139"/>
      <c r="K17" s="139"/>
      <c r="L17" s="139"/>
      <c r="M17" s="139"/>
      <c r="N17" s="139"/>
      <c r="O17" s="139"/>
      <c r="P17" s="139"/>
      <c r="Q17" s="139"/>
      <c r="R17" s="139"/>
      <c r="T17"/>
      <c r="U17" s="143"/>
      <c r="V17" s="143"/>
    </row>
    <row r="18" spans="1:22" ht="15.75">
      <c r="A18" s="113" t="s">
        <v>245</v>
      </c>
      <c r="B18" s="139"/>
      <c r="C18" s="139"/>
      <c r="D18" s="139"/>
      <c r="E18" s="140">
        <v>18157</v>
      </c>
      <c r="F18" s="139"/>
      <c r="G18" s="140">
        <v>5694</v>
      </c>
      <c r="H18" s="139"/>
      <c r="I18" s="139"/>
      <c r="J18" s="140">
        <v>772</v>
      </c>
      <c r="K18" s="139"/>
      <c r="L18" s="139"/>
      <c r="M18" s="139"/>
      <c r="N18" s="140">
        <v>6346</v>
      </c>
      <c r="O18" s="139"/>
      <c r="P18" s="139"/>
      <c r="Q18" s="140">
        <v>5345</v>
      </c>
      <c r="R18" s="139"/>
      <c r="T18"/>
      <c r="U18" s="143"/>
      <c r="V18" s="143"/>
    </row>
    <row r="19" spans="1:22" ht="15.75">
      <c r="A19" s="113" t="s">
        <v>246</v>
      </c>
      <c r="B19" s="139">
        <v>16881.5</v>
      </c>
      <c r="C19" s="140">
        <v>12075</v>
      </c>
      <c r="D19" s="139"/>
      <c r="E19" s="139">
        <v>18143.400000000001</v>
      </c>
      <c r="F19" s="140">
        <v>264</v>
      </c>
      <c r="G19" s="139">
        <v>13333.1</v>
      </c>
      <c r="H19" s="139"/>
      <c r="I19" s="139"/>
      <c r="J19" s="139"/>
      <c r="K19" s="139">
        <v>107.3</v>
      </c>
      <c r="L19" s="139"/>
      <c r="M19" s="139"/>
      <c r="N19" s="139"/>
      <c r="O19" s="139"/>
      <c r="P19" s="139"/>
      <c r="Q19" s="140">
        <v>4439</v>
      </c>
      <c r="R19" s="139"/>
      <c r="T19"/>
      <c r="U19" s="143"/>
      <c r="V19" s="143"/>
    </row>
    <row r="20" spans="1:22" ht="15.75">
      <c r="A20" s="113" t="s">
        <v>247</v>
      </c>
      <c r="B20" s="140">
        <v>29570</v>
      </c>
      <c r="C20" s="139">
        <v>30590.1</v>
      </c>
      <c r="D20" s="139"/>
      <c r="E20" s="139">
        <v>63295.9</v>
      </c>
      <c r="F20" s="139"/>
      <c r="G20" s="139">
        <v>104.1</v>
      </c>
      <c r="H20" s="139">
        <v>2996.4</v>
      </c>
      <c r="I20" s="139">
        <v>24941.4</v>
      </c>
      <c r="J20" s="139">
        <v>112.2</v>
      </c>
      <c r="K20" s="139">
        <v>594.29999999999995</v>
      </c>
      <c r="L20" s="139">
        <v>134.6</v>
      </c>
      <c r="M20" s="139"/>
      <c r="N20" s="139"/>
      <c r="O20" s="139"/>
      <c r="P20" s="140">
        <v>1600</v>
      </c>
      <c r="Q20" s="139">
        <v>10733.2</v>
      </c>
      <c r="R20" s="139">
        <v>22079.7</v>
      </c>
      <c r="T20"/>
      <c r="U20" s="143"/>
    </row>
    <row r="21" spans="1:22" ht="15.75">
      <c r="A21" s="113" t="s">
        <v>248</v>
      </c>
      <c r="B21" s="140">
        <v>3500</v>
      </c>
      <c r="C21" s="140">
        <v>5500</v>
      </c>
      <c r="D21" s="139"/>
      <c r="E21" s="139">
        <v>6459.5</v>
      </c>
      <c r="F21" s="139">
        <v>1793.2</v>
      </c>
      <c r="G21" s="139">
        <v>1924.7</v>
      </c>
      <c r="H21" s="139">
        <v>169.5</v>
      </c>
      <c r="I21" s="139"/>
      <c r="J21" s="139"/>
      <c r="K21" s="139"/>
      <c r="L21" s="139">
        <v>764.3</v>
      </c>
      <c r="M21" s="139"/>
      <c r="N21" s="139"/>
      <c r="O21" s="139"/>
      <c r="P21" s="140">
        <v>300</v>
      </c>
      <c r="Q21" s="139">
        <v>1507.8</v>
      </c>
      <c r="R21" s="139"/>
      <c r="T21"/>
      <c r="U21" s="143"/>
    </row>
    <row r="22" spans="1:22" ht="15.75">
      <c r="A22" s="113" t="s">
        <v>249</v>
      </c>
      <c r="B22" s="139"/>
      <c r="C22" s="139">
        <v>5112.3999999999996</v>
      </c>
      <c r="D22" s="139"/>
      <c r="E22" s="140">
        <v>37511</v>
      </c>
      <c r="F22" s="139">
        <v>3179.3</v>
      </c>
      <c r="G22" s="139"/>
      <c r="H22" s="139">
        <v>37.4</v>
      </c>
      <c r="I22" s="140">
        <v>21431</v>
      </c>
      <c r="J22" s="139">
        <v>3993.1</v>
      </c>
      <c r="K22" s="139"/>
      <c r="L22" s="139"/>
      <c r="M22" s="139"/>
      <c r="N22" s="140">
        <v>1544</v>
      </c>
      <c r="O22" s="139"/>
      <c r="P22" s="139">
        <v>3736.7</v>
      </c>
      <c r="Q22" s="139">
        <v>3589.5</v>
      </c>
      <c r="R22" s="139"/>
      <c r="T22"/>
      <c r="U22" s="143"/>
    </row>
    <row r="23" spans="1:22" ht="15.75">
      <c r="A23" s="113" t="s">
        <v>250</v>
      </c>
      <c r="B23" s="139"/>
      <c r="C23" s="139"/>
      <c r="D23" s="139"/>
      <c r="E23" s="139">
        <v>0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T23"/>
      <c r="U23" s="143"/>
    </row>
    <row r="24" spans="1:22" ht="15.75">
      <c r="A24" s="113" t="s">
        <v>251</v>
      </c>
      <c r="B24" s="139">
        <v>54.9</v>
      </c>
      <c r="C24" s="139">
        <v>4841.8999999999996</v>
      </c>
      <c r="D24" s="139"/>
      <c r="E24" s="139">
        <v>42323.199999999997</v>
      </c>
      <c r="F24" s="139">
        <v>1076.8</v>
      </c>
      <c r="G24" s="139">
        <v>14076.3</v>
      </c>
      <c r="H24" s="139">
        <v>18</v>
      </c>
      <c r="I24" s="139">
        <v>25634.799999999999</v>
      </c>
      <c r="J24" s="139"/>
      <c r="K24" s="139"/>
      <c r="L24" s="139"/>
      <c r="M24" s="139"/>
      <c r="N24" s="139"/>
      <c r="O24" s="139"/>
      <c r="P24" s="139"/>
      <c r="Q24" s="139">
        <v>1517.3</v>
      </c>
      <c r="R24" s="139"/>
      <c r="T24"/>
      <c r="U24" s="143"/>
    </row>
    <row r="25" spans="1:22" ht="15.75">
      <c r="A25" s="113" t="s">
        <v>252</v>
      </c>
      <c r="B25" s="139"/>
      <c r="C25" s="139"/>
      <c r="D25" s="139"/>
      <c r="E25" s="139">
        <v>3531.1</v>
      </c>
      <c r="F25" s="139">
        <v>791.5</v>
      </c>
      <c r="G25" s="139"/>
      <c r="H25" s="139"/>
      <c r="I25" s="139"/>
      <c r="J25" s="139"/>
      <c r="K25" s="140">
        <v>362</v>
      </c>
      <c r="L25" s="139"/>
      <c r="M25" s="139"/>
      <c r="N25" s="140">
        <v>1529</v>
      </c>
      <c r="O25" s="139">
        <v>28.3</v>
      </c>
      <c r="P25" s="139"/>
      <c r="Q25" s="139">
        <v>820.3</v>
      </c>
      <c r="R25" s="139"/>
      <c r="T25"/>
      <c r="U25" s="143"/>
    </row>
    <row r="26" spans="1:22" ht="15.75">
      <c r="A26" s="113" t="s">
        <v>253</v>
      </c>
      <c r="B26" s="139">
        <v>18981.3</v>
      </c>
      <c r="C26" s="139">
        <v>34372.699999999997</v>
      </c>
      <c r="D26" s="139"/>
      <c r="E26" s="139">
        <v>255794.5</v>
      </c>
      <c r="F26" s="139">
        <v>26967.8</v>
      </c>
      <c r="G26" s="139">
        <v>34123.5</v>
      </c>
      <c r="H26" s="139">
        <v>9073.7000000000007</v>
      </c>
      <c r="I26" s="139">
        <v>102363.7</v>
      </c>
      <c r="J26" s="139">
        <v>2404.8000000000002</v>
      </c>
      <c r="K26" s="140">
        <v>1645</v>
      </c>
      <c r="L26" s="139">
        <v>197.6</v>
      </c>
      <c r="M26" s="139">
        <v>8574.4</v>
      </c>
      <c r="N26" s="139">
        <v>186.6</v>
      </c>
      <c r="O26" s="139">
        <v>18.600000000000001</v>
      </c>
      <c r="P26" s="139">
        <v>25833.8</v>
      </c>
      <c r="Q26" s="139">
        <v>43956.4</v>
      </c>
      <c r="R26" s="139">
        <v>448.6</v>
      </c>
      <c r="T26"/>
      <c r="U26" s="143"/>
    </row>
    <row r="27" spans="1:22" ht="15.75">
      <c r="A27" s="113" t="s">
        <v>254</v>
      </c>
      <c r="B27" s="139">
        <v>2855.9</v>
      </c>
      <c r="C27" s="139">
        <v>1822.4</v>
      </c>
      <c r="D27" s="139"/>
      <c r="E27" s="139">
        <v>6198.5</v>
      </c>
      <c r="F27" s="139">
        <v>2113.9</v>
      </c>
      <c r="G27" s="139">
        <v>188.4</v>
      </c>
      <c r="H27" s="139"/>
      <c r="I27" s="139"/>
      <c r="J27" s="140">
        <v>1109</v>
      </c>
      <c r="K27" s="139"/>
      <c r="L27" s="139"/>
      <c r="M27" s="139"/>
      <c r="N27" s="139">
        <v>1259.8</v>
      </c>
      <c r="O27" s="139"/>
      <c r="P27" s="139">
        <v>1527.4</v>
      </c>
      <c r="Q27" s="139"/>
      <c r="R27" s="139"/>
      <c r="T27"/>
      <c r="U27" s="143"/>
    </row>
    <row r="28" spans="1:22" ht="15.75">
      <c r="A28" s="113" t="s">
        <v>255</v>
      </c>
      <c r="B28" s="139"/>
      <c r="C28" s="139"/>
      <c r="D28" s="139"/>
      <c r="E28" s="139">
        <v>3198.3</v>
      </c>
      <c r="F28" s="139"/>
      <c r="G28" s="139"/>
      <c r="H28" s="139"/>
      <c r="I28" s="139"/>
      <c r="J28" s="139">
        <v>455</v>
      </c>
      <c r="K28" s="139"/>
      <c r="L28" s="139"/>
      <c r="M28" s="139"/>
      <c r="N28" s="139"/>
      <c r="O28" s="139">
        <v>40.1</v>
      </c>
      <c r="P28" s="139"/>
      <c r="Q28" s="139"/>
      <c r="R28" s="139">
        <v>2703.2</v>
      </c>
      <c r="T28"/>
      <c r="U28" s="143"/>
    </row>
    <row r="29" spans="1:22" ht="27" customHeight="1">
      <c r="A29" s="117" t="s">
        <v>256</v>
      </c>
      <c r="B29" s="139">
        <v>16019.4</v>
      </c>
      <c r="C29" s="139">
        <v>12044.3</v>
      </c>
      <c r="D29" s="139"/>
      <c r="E29" s="140">
        <v>105290</v>
      </c>
      <c r="F29" s="139">
        <v>5764.5</v>
      </c>
      <c r="G29" s="139">
        <v>5070.5</v>
      </c>
      <c r="H29" s="139"/>
      <c r="I29" s="139">
        <v>5496.7</v>
      </c>
      <c r="J29" s="139">
        <v>272.60000000000002</v>
      </c>
      <c r="K29" s="139">
        <v>493.9</v>
      </c>
      <c r="L29" s="139">
        <v>82.5</v>
      </c>
      <c r="M29" s="139">
        <v>4193.8</v>
      </c>
      <c r="N29" s="140">
        <v>102</v>
      </c>
      <c r="O29" s="139"/>
      <c r="P29" s="139"/>
      <c r="Q29" s="139">
        <v>83813.5</v>
      </c>
      <c r="R29" s="139"/>
    </row>
    <row r="31" spans="1:22">
      <c r="D31" s="130"/>
      <c r="E31" s="130"/>
    </row>
  </sheetData>
  <mergeCells count="5">
    <mergeCell ref="A1:R1"/>
    <mergeCell ref="A2:A3"/>
    <mergeCell ref="B2:C2"/>
    <mergeCell ref="D2:E2"/>
    <mergeCell ref="F2:R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57"/>
  <sheetViews>
    <sheetView zoomScale="90" zoomScaleNormal="90" workbookViewId="0">
      <selection activeCell="L11" sqref="L11"/>
    </sheetView>
  </sheetViews>
  <sheetFormatPr defaultRowHeight="12" customHeight="1"/>
  <cols>
    <col min="1" max="1" width="48.28515625" style="102" customWidth="1"/>
    <col min="2" max="11" width="7.7109375" style="64" customWidth="1"/>
    <col min="12" max="236" width="9.140625" style="64"/>
    <col min="237" max="237" width="29.5703125" style="64" customWidth="1"/>
    <col min="238" max="238" width="9.5703125" style="64" customWidth="1"/>
    <col min="239" max="242" width="9.140625" style="64"/>
    <col min="243" max="243" width="11.140625" style="64" customWidth="1"/>
    <col min="244" max="492" width="9.140625" style="64"/>
    <col min="493" max="493" width="29.5703125" style="64" customWidth="1"/>
    <col min="494" max="494" width="9.5703125" style="64" customWidth="1"/>
    <col min="495" max="498" width="9.140625" style="64"/>
    <col min="499" max="499" width="11.140625" style="64" customWidth="1"/>
    <col min="500" max="748" width="9.140625" style="64"/>
    <col min="749" max="749" width="29.5703125" style="64" customWidth="1"/>
    <col min="750" max="750" width="9.5703125" style="64" customWidth="1"/>
    <col min="751" max="754" width="9.140625" style="64"/>
    <col min="755" max="755" width="11.140625" style="64" customWidth="1"/>
    <col min="756" max="1004" width="9.140625" style="64"/>
    <col min="1005" max="1005" width="29.5703125" style="64" customWidth="1"/>
    <col min="1006" max="1006" width="9.5703125" style="64" customWidth="1"/>
    <col min="1007" max="1010" width="9.140625" style="64"/>
    <col min="1011" max="1011" width="11.140625" style="64" customWidth="1"/>
    <col min="1012" max="1260" width="9.140625" style="64"/>
    <col min="1261" max="1261" width="29.5703125" style="64" customWidth="1"/>
    <col min="1262" max="1262" width="9.5703125" style="64" customWidth="1"/>
    <col min="1263" max="1266" width="9.140625" style="64"/>
    <col min="1267" max="1267" width="11.140625" style="64" customWidth="1"/>
    <col min="1268" max="1516" width="9.140625" style="64"/>
    <col min="1517" max="1517" width="29.5703125" style="64" customWidth="1"/>
    <col min="1518" max="1518" width="9.5703125" style="64" customWidth="1"/>
    <col min="1519" max="1522" width="9.140625" style="64"/>
    <col min="1523" max="1523" width="11.140625" style="64" customWidth="1"/>
    <col min="1524" max="1772" width="9.140625" style="64"/>
    <col min="1773" max="1773" width="29.5703125" style="64" customWidth="1"/>
    <col min="1774" max="1774" width="9.5703125" style="64" customWidth="1"/>
    <col min="1775" max="1778" width="9.140625" style="64"/>
    <col min="1779" max="1779" width="11.140625" style="64" customWidth="1"/>
    <col min="1780" max="2028" width="9.140625" style="64"/>
    <col min="2029" max="2029" width="29.5703125" style="64" customWidth="1"/>
    <col min="2030" max="2030" width="9.5703125" style="64" customWidth="1"/>
    <col min="2031" max="2034" width="9.140625" style="64"/>
    <col min="2035" max="2035" width="11.140625" style="64" customWidth="1"/>
    <col min="2036" max="2284" width="9.140625" style="64"/>
    <col min="2285" max="2285" width="29.5703125" style="64" customWidth="1"/>
    <col min="2286" max="2286" width="9.5703125" style="64" customWidth="1"/>
    <col min="2287" max="2290" width="9.140625" style="64"/>
    <col min="2291" max="2291" width="11.140625" style="64" customWidth="1"/>
    <col min="2292" max="2540" width="9.140625" style="64"/>
    <col min="2541" max="2541" width="29.5703125" style="64" customWidth="1"/>
    <col min="2542" max="2542" width="9.5703125" style="64" customWidth="1"/>
    <col min="2543" max="2546" width="9.140625" style="64"/>
    <col min="2547" max="2547" width="11.140625" style="64" customWidth="1"/>
    <col min="2548" max="2796" width="9.140625" style="64"/>
    <col min="2797" max="2797" width="29.5703125" style="64" customWidth="1"/>
    <col min="2798" max="2798" width="9.5703125" style="64" customWidth="1"/>
    <col min="2799" max="2802" width="9.140625" style="64"/>
    <col min="2803" max="2803" width="11.140625" style="64" customWidth="1"/>
    <col min="2804" max="3052" width="9.140625" style="64"/>
    <col min="3053" max="3053" width="29.5703125" style="64" customWidth="1"/>
    <col min="3054" max="3054" width="9.5703125" style="64" customWidth="1"/>
    <col min="3055" max="3058" width="9.140625" style="64"/>
    <col min="3059" max="3059" width="11.140625" style="64" customWidth="1"/>
    <col min="3060" max="3308" width="9.140625" style="64"/>
    <col min="3309" max="3309" width="29.5703125" style="64" customWidth="1"/>
    <col min="3310" max="3310" width="9.5703125" style="64" customWidth="1"/>
    <col min="3311" max="3314" width="9.140625" style="64"/>
    <col min="3315" max="3315" width="11.140625" style="64" customWidth="1"/>
    <col min="3316" max="3564" width="9.140625" style="64"/>
    <col min="3565" max="3565" width="29.5703125" style="64" customWidth="1"/>
    <col min="3566" max="3566" width="9.5703125" style="64" customWidth="1"/>
    <col min="3567" max="3570" width="9.140625" style="64"/>
    <col min="3571" max="3571" width="11.140625" style="64" customWidth="1"/>
    <col min="3572" max="3820" width="9.140625" style="64"/>
    <col min="3821" max="3821" width="29.5703125" style="64" customWidth="1"/>
    <col min="3822" max="3822" width="9.5703125" style="64" customWidth="1"/>
    <col min="3823" max="3826" width="9.140625" style="64"/>
    <col min="3827" max="3827" width="11.140625" style="64" customWidth="1"/>
    <col min="3828" max="4076" width="9.140625" style="64"/>
    <col min="4077" max="4077" width="29.5703125" style="64" customWidth="1"/>
    <col min="4078" max="4078" width="9.5703125" style="64" customWidth="1"/>
    <col min="4079" max="4082" width="9.140625" style="64"/>
    <col min="4083" max="4083" width="11.140625" style="64" customWidth="1"/>
    <col min="4084" max="4332" width="9.140625" style="64"/>
    <col min="4333" max="4333" width="29.5703125" style="64" customWidth="1"/>
    <col min="4334" max="4334" width="9.5703125" style="64" customWidth="1"/>
    <col min="4335" max="4338" width="9.140625" style="64"/>
    <col min="4339" max="4339" width="11.140625" style="64" customWidth="1"/>
    <col min="4340" max="4588" width="9.140625" style="64"/>
    <col min="4589" max="4589" width="29.5703125" style="64" customWidth="1"/>
    <col min="4590" max="4590" width="9.5703125" style="64" customWidth="1"/>
    <col min="4591" max="4594" width="9.140625" style="64"/>
    <col min="4595" max="4595" width="11.140625" style="64" customWidth="1"/>
    <col min="4596" max="4844" width="9.140625" style="64"/>
    <col min="4845" max="4845" width="29.5703125" style="64" customWidth="1"/>
    <col min="4846" max="4846" width="9.5703125" style="64" customWidth="1"/>
    <col min="4847" max="4850" width="9.140625" style="64"/>
    <col min="4851" max="4851" width="11.140625" style="64" customWidth="1"/>
    <col min="4852" max="5100" width="9.140625" style="64"/>
    <col min="5101" max="5101" width="29.5703125" style="64" customWidth="1"/>
    <col min="5102" max="5102" width="9.5703125" style="64" customWidth="1"/>
    <col min="5103" max="5106" width="9.140625" style="64"/>
    <col min="5107" max="5107" width="11.140625" style="64" customWidth="1"/>
    <col min="5108" max="5356" width="9.140625" style="64"/>
    <col min="5357" max="5357" width="29.5703125" style="64" customWidth="1"/>
    <col min="5358" max="5358" width="9.5703125" style="64" customWidth="1"/>
    <col min="5359" max="5362" width="9.140625" style="64"/>
    <col min="5363" max="5363" width="11.140625" style="64" customWidth="1"/>
    <col min="5364" max="5612" width="9.140625" style="64"/>
    <col min="5613" max="5613" width="29.5703125" style="64" customWidth="1"/>
    <col min="5614" max="5614" width="9.5703125" style="64" customWidth="1"/>
    <col min="5615" max="5618" width="9.140625" style="64"/>
    <col min="5619" max="5619" width="11.140625" style="64" customWidth="1"/>
    <col min="5620" max="5868" width="9.140625" style="64"/>
    <col min="5869" max="5869" width="29.5703125" style="64" customWidth="1"/>
    <col min="5870" max="5870" width="9.5703125" style="64" customWidth="1"/>
    <col min="5871" max="5874" width="9.140625" style="64"/>
    <col min="5875" max="5875" width="11.140625" style="64" customWidth="1"/>
    <col min="5876" max="6124" width="9.140625" style="64"/>
    <col min="6125" max="6125" width="29.5703125" style="64" customWidth="1"/>
    <col min="6126" max="6126" width="9.5703125" style="64" customWidth="1"/>
    <col min="6127" max="6130" width="9.140625" style="64"/>
    <col min="6131" max="6131" width="11.140625" style="64" customWidth="1"/>
    <col min="6132" max="6380" width="9.140625" style="64"/>
    <col min="6381" max="6381" width="29.5703125" style="64" customWidth="1"/>
    <col min="6382" max="6382" width="9.5703125" style="64" customWidth="1"/>
    <col min="6383" max="6386" width="9.140625" style="64"/>
    <col min="6387" max="6387" width="11.140625" style="64" customWidth="1"/>
    <col min="6388" max="6636" width="9.140625" style="64"/>
    <col min="6637" max="6637" width="29.5703125" style="64" customWidth="1"/>
    <col min="6638" max="6638" width="9.5703125" style="64" customWidth="1"/>
    <col min="6639" max="6642" width="9.140625" style="64"/>
    <col min="6643" max="6643" width="11.140625" style="64" customWidth="1"/>
    <col min="6644" max="6892" width="9.140625" style="64"/>
    <col min="6893" max="6893" width="29.5703125" style="64" customWidth="1"/>
    <col min="6894" max="6894" width="9.5703125" style="64" customWidth="1"/>
    <col min="6895" max="6898" width="9.140625" style="64"/>
    <col min="6899" max="6899" width="11.140625" style="64" customWidth="1"/>
    <col min="6900" max="7148" width="9.140625" style="64"/>
    <col min="7149" max="7149" width="29.5703125" style="64" customWidth="1"/>
    <col min="7150" max="7150" width="9.5703125" style="64" customWidth="1"/>
    <col min="7151" max="7154" width="9.140625" style="64"/>
    <col min="7155" max="7155" width="11.140625" style="64" customWidth="1"/>
    <col min="7156" max="7404" width="9.140625" style="64"/>
    <col min="7405" max="7405" width="29.5703125" style="64" customWidth="1"/>
    <col min="7406" max="7406" width="9.5703125" style="64" customWidth="1"/>
    <col min="7407" max="7410" width="9.140625" style="64"/>
    <col min="7411" max="7411" width="11.140625" style="64" customWidth="1"/>
    <col min="7412" max="7660" width="9.140625" style="64"/>
    <col min="7661" max="7661" width="29.5703125" style="64" customWidth="1"/>
    <col min="7662" max="7662" width="9.5703125" style="64" customWidth="1"/>
    <col min="7663" max="7666" width="9.140625" style="64"/>
    <col min="7667" max="7667" width="11.140625" style="64" customWidth="1"/>
    <col min="7668" max="7916" width="9.140625" style="64"/>
    <col min="7917" max="7917" width="29.5703125" style="64" customWidth="1"/>
    <col min="7918" max="7918" width="9.5703125" style="64" customWidth="1"/>
    <col min="7919" max="7922" width="9.140625" style="64"/>
    <col min="7923" max="7923" width="11.140625" style="64" customWidth="1"/>
    <col min="7924" max="8172" width="9.140625" style="64"/>
    <col min="8173" max="8173" width="29.5703125" style="64" customWidth="1"/>
    <col min="8174" max="8174" width="9.5703125" style="64" customWidth="1"/>
    <col min="8175" max="8178" width="9.140625" style="64"/>
    <col min="8179" max="8179" width="11.140625" style="64" customWidth="1"/>
    <col min="8180" max="8428" width="9.140625" style="64"/>
    <col min="8429" max="8429" width="29.5703125" style="64" customWidth="1"/>
    <col min="8430" max="8430" width="9.5703125" style="64" customWidth="1"/>
    <col min="8431" max="8434" width="9.140625" style="64"/>
    <col min="8435" max="8435" width="11.140625" style="64" customWidth="1"/>
    <col min="8436" max="8684" width="9.140625" style="64"/>
    <col min="8685" max="8685" width="29.5703125" style="64" customWidth="1"/>
    <col min="8686" max="8686" width="9.5703125" style="64" customWidth="1"/>
    <col min="8687" max="8690" width="9.140625" style="64"/>
    <col min="8691" max="8691" width="11.140625" style="64" customWidth="1"/>
    <col min="8692" max="8940" width="9.140625" style="64"/>
    <col min="8941" max="8941" width="29.5703125" style="64" customWidth="1"/>
    <col min="8942" max="8942" width="9.5703125" style="64" customWidth="1"/>
    <col min="8943" max="8946" width="9.140625" style="64"/>
    <col min="8947" max="8947" width="11.140625" style="64" customWidth="1"/>
    <col min="8948" max="9196" width="9.140625" style="64"/>
    <col min="9197" max="9197" width="29.5703125" style="64" customWidth="1"/>
    <col min="9198" max="9198" width="9.5703125" style="64" customWidth="1"/>
    <col min="9199" max="9202" width="9.140625" style="64"/>
    <col min="9203" max="9203" width="11.140625" style="64" customWidth="1"/>
    <col min="9204" max="9452" width="9.140625" style="64"/>
    <col min="9453" max="9453" width="29.5703125" style="64" customWidth="1"/>
    <col min="9454" max="9454" width="9.5703125" style="64" customWidth="1"/>
    <col min="9455" max="9458" width="9.140625" style="64"/>
    <col min="9459" max="9459" width="11.140625" style="64" customWidth="1"/>
    <col min="9460" max="9708" width="9.140625" style="64"/>
    <col min="9709" max="9709" width="29.5703125" style="64" customWidth="1"/>
    <col min="9710" max="9710" width="9.5703125" style="64" customWidth="1"/>
    <col min="9711" max="9714" width="9.140625" style="64"/>
    <col min="9715" max="9715" width="11.140625" style="64" customWidth="1"/>
    <col min="9716" max="9964" width="9.140625" style="64"/>
    <col min="9965" max="9965" width="29.5703125" style="64" customWidth="1"/>
    <col min="9966" max="9966" width="9.5703125" style="64" customWidth="1"/>
    <col min="9967" max="9970" width="9.140625" style="64"/>
    <col min="9971" max="9971" width="11.140625" style="64" customWidth="1"/>
    <col min="9972" max="10220" width="9.140625" style="64"/>
    <col min="10221" max="10221" width="29.5703125" style="64" customWidth="1"/>
    <col min="10222" max="10222" width="9.5703125" style="64" customWidth="1"/>
    <col min="10223" max="10226" width="9.140625" style="64"/>
    <col min="10227" max="10227" width="11.140625" style="64" customWidth="1"/>
    <col min="10228" max="10476" width="9.140625" style="64"/>
    <col min="10477" max="10477" width="29.5703125" style="64" customWidth="1"/>
    <col min="10478" max="10478" width="9.5703125" style="64" customWidth="1"/>
    <col min="10479" max="10482" width="9.140625" style="64"/>
    <col min="10483" max="10483" width="11.140625" style="64" customWidth="1"/>
    <col min="10484" max="10732" width="9.140625" style="64"/>
    <col min="10733" max="10733" width="29.5703125" style="64" customWidth="1"/>
    <col min="10734" max="10734" width="9.5703125" style="64" customWidth="1"/>
    <col min="10735" max="10738" width="9.140625" style="64"/>
    <col min="10739" max="10739" width="11.140625" style="64" customWidth="1"/>
    <col min="10740" max="10988" width="9.140625" style="64"/>
    <col min="10989" max="10989" width="29.5703125" style="64" customWidth="1"/>
    <col min="10990" max="10990" width="9.5703125" style="64" customWidth="1"/>
    <col min="10991" max="10994" width="9.140625" style="64"/>
    <col min="10995" max="10995" width="11.140625" style="64" customWidth="1"/>
    <col min="10996" max="11244" width="9.140625" style="64"/>
    <col min="11245" max="11245" width="29.5703125" style="64" customWidth="1"/>
    <col min="11246" max="11246" width="9.5703125" style="64" customWidth="1"/>
    <col min="11247" max="11250" width="9.140625" style="64"/>
    <col min="11251" max="11251" width="11.140625" style="64" customWidth="1"/>
    <col min="11252" max="11500" width="9.140625" style="64"/>
    <col min="11501" max="11501" width="29.5703125" style="64" customWidth="1"/>
    <col min="11502" max="11502" width="9.5703125" style="64" customWidth="1"/>
    <col min="11503" max="11506" width="9.140625" style="64"/>
    <col min="11507" max="11507" width="11.140625" style="64" customWidth="1"/>
    <col min="11508" max="11756" width="9.140625" style="64"/>
    <col min="11757" max="11757" width="29.5703125" style="64" customWidth="1"/>
    <col min="11758" max="11758" width="9.5703125" style="64" customWidth="1"/>
    <col min="11759" max="11762" width="9.140625" style="64"/>
    <col min="11763" max="11763" width="11.140625" style="64" customWidth="1"/>
    <col min="11764" max="12012" width="9.140625" style="64"/>
    <col min="12013" max="12013" width="29.5703125" style="64" customWidth="1"/>
    <col min="12014" max="12014" width="9.5703125" style="64" customWidth="1"/>
    <col min="12015" max="12018" width="9.140625" style="64"/>
    <col min="12019" max="12019" width="11.140625" style="64" customWidth="1"/>
    <col min="12020" max="12268" width="9.140625" style="64"/>
    <col min="12269" max="12269" width="29.5703125" style="64" customWidth="1"/>
    <col min="12270" max="12270" width="9.5703125" style="64" customWidth="1"/>
    <col min="12271" max="12274" width="9.140625" style="64"/>
    <col min="12275" max="12275" width="11.140625" style="64" customWidth="1"/>
    <col min="12276" max="12524" width="9.140625" style="64"/>
    <col min="12525" max="12525" width="29.5703125" style="64" customWidth="1"/>
    <col min="12526" max="12526" width="9.5703125" style="64" customWidth="1"/>
    <col min="12527" max="12530" width="9.140625" style="64"/>
    <col min="12531" max="12531" width="11.140625" style="64" customWidth="1"/>
    <col min="12532" max="12780" width="9.140625" style="64"/>
    <col min="12781" max="12781" width="29.5703125" style="64" customWidth="1"/>
    <col min="12782" max="12782" width="9.5703125" style="64" customWidth="1"/>
    <col min="12783" max="12786" width="9.140625" style="64"/>
    <col min="12787" max="12787" width="11.140625" style="64" customWidth="1"/>
    <col min="12788" max="13036" width="9.140625" style="64"/>
    <col min="13037" max="13037" width="29.5703125" style="64" customWidth="1"/>
    <col min="13038" max="13038" width="9.5703125" style="64" customWidth="1"/>
    <col min="13039" max="13042" width="9.140625" style="64"/>
    <col min="13043" max="13043" width="11.140625" style="64" customWidth="1"/>
    <col min="13044" max="13292" width="9.140625" style="64"/>
    <col min="13293" max="13293" width="29.5703125" style="64" customWidth="1"/>
    <col min="13294" max="13294" width="9.5703125" style="64" customWidth="1"/>
    <col min="13295" max="13298" width="9.140625" style="64"/>
    <col min="13299" max="13299" width="11.140625" style="64" customWidth="1"/>
    <col min="13300" max="13548" width="9.140625" style="64"/>
    <col min="13549" max="13549" width="29.5703125" style="64" customWidth="1"/>
    <col min="13550" max="13550" width="9.5703125" style="64" customWidth="1"/>
    <col min="13551" max="13554" width="9.140625" style="64"/>
    <col min="13555" max="13555" width="11.140625" style="64" customWidth="1"/>
    <col min="13556" max="13804" width="9.140625" style="64"/>
    <col min="13805" max="13805" width="29.5703125" style="64" customWidth="1"/>
    <col min="13806" max="13806" width="9.5703125" style="64" customWidth="1"/>
    <col min="13807" max="13810" width="9.140625" style="64"/>
    <col min="13811" max="13811" width="11.140625" style="64" customWidth="1"/>
    <col min="13812" max="14060" width="9.140625" style="64"/>
    <col min="14061" max="14061" width="29.5703125" style="64" customWidth="1"/>
    <col min="14062" max="14062" width="9.5703125" style="64" customWidth="1"/>
    <col min="14063" max="14066" width="9.140625" style="64"/>
    <col min="14067" max="14067" width="11.140625" style="64" customWidth="1"/>
    <col min="14068" max="14316" width="9.140625" style="64"/>
    <col min="14317" max="14317" width="29.5703125" style="64" customWidth="1"/>
    <col min="14318" max="14318" width="9.5703125" style="64" customWidth="1"/>
    <col min="14319" max="14322" width="9.140625" style="64"/>
    <col min="14323" max="14323" width="11.140625" style="64" customWidth="1"/>
    <col min="14324" max="14572" width="9.140625" style="64"/>
    <col min="14573" max="14573" width="29.5703125" style="64" customWidth="1"/>
    <col min="14574" max="14574" width="9.5703125" style="64" customWidth="1"/>
    <col min="14575" max="14578" width="9.140625" style="64"/>
    <col min="14579" max="14579" width="11.140625" style="64" customWidth="1"/>
    <col min="14580" max="14828" width="9.140625" style="64"/>
    <col min="14829" max="14829" width="29.5703125" style="64" customWidth="1"/>
    <col min="14830" max="14830" width="9.5703125" style="64" customWidth="1"/>
    <col min="14831" max="14834" width="9.140625" style="64"/>
    <col min="14835" max="14835" width="11.140625" style="64" customWidth="1"/>
    <col min="14836" max="15084" width="9.140625" style="64"/>
    <col min="15085" max="15085" width="29.5703125" style="64" customWidth="1"/>
    <col min="15086" max="15086" width="9.5703125" style="64" customWidth="1"/>
    <col min="15087" max="15090" width="9.140625" style="64"/>
    <col min="15091" max="15091" width="11.140625" style="64" customWidth="1"/>
    <col min="15092" max="15340" width="9.140625" style="64"/>
    <col min="15341" max="15341" width="29.5703125" style="64" customWidth="1"/>
    <col min="15342" max="15342" width="9.5703125" style="64" customWidth="1"/>
    <col min="15343" max="15346" width="9.140625" style="64"/>
    <col min="15347" max="15347" width="11.140625" style="64" customWidth="1"/>
    <col min="15348" max="15596" width="9.140625" style="64"/>
    <col min="15597" max="15597" width="29.5703125" style="64" customWidth="1"/>
    <col min="15598" max="15598" width="9.5703125" style="64" customWidth="1"/>
    <col min="15599" max="15602" width="9.140625" style="64"/>
    <col min="15603" max="15603" width="11.140625" style="64" customWidth="1"/>
    <col min="15604" max="15852" width="9.140625" style="64"/>
    <col min="15853" max="15853" width="29.5703125" style="64" customWidth="1"/>
    <col min="15854" max="15854" width="9.5703125" style="64" customWidth="1"/>
    <col min="15855" max="15858" width="9.140625" style="64"/>
    <col min="15859" max="15859" width="11.140625" style="64" customWidth="1"/>
    <col min="15860" max="16108" width="9.140625" style="64"/>
    <col min="16109" max="16109" width="29.5703125" style="64" customWidth="1"/>
    <col min="16110" max="16110" width="9.5703125" style="64" customWidth="1"/>
    <col min="16111" max="16114" width="9.140625" style="64"/>
    <col min="16115" max="16115" width="11.140625" style="64" customWidth="1"/>
    <col min="16116" max="16384" width="9.140625" style="64"/>
  </cols>
  <sheetData>
    <row r="1" spans="1:11" ht="15" customHeight="1">
      <c r="A1" s="159" t="s">
        <v>104</v>
      </c>
      <c r="B1" s="159"/>
      <c r="C1" s="159"/>
      <c r="D1" s="159"/>
      <c r="E1" s="159"/>
      <c r="F1" s="159"/>
      <c r="G1" s="159"/>
      <c r="H1" s="62"/>
      <c r="I1" s="63"/>
      <c r="J1" s="63"/>
      <c r="K1" s="63"/>
    </row>
    <row r="2" spans="1:11" ht="21.75" customHeight="1">
      <c r="A2" s="159"/>
      <c r="B2" s="159"/>
      <c r="C2" s="159"/>
      <c r="D2" s="159"/>
      <c r="E2" s="159"/>
      <c r="F2" s="159"/>
      <c r="G2" s="159"/>
      <c r="H2" s="62"/>
      <c r="I2" s="63"/>
      <c r="J2" s="63"/>
      <c r="K2" s="63"/>
    </row>
    <row r="3" spans="1:11" ht="23.25" customHeight="1" thickBot="1">
      <c r="A3" s="165" t="s">
        <v>53</v>
      </c>
      <c r="B3" s="167" t="s">
        <v>54</v>
      </c>
      <c r="C3" s="167"/>
      <c r="D3" s="167"/>
      <c r="E3" s="167"/>
      <c r="F3" s="167"/>
      <c r="G3" s="155" t="s">
        <v>105</v>
      </c>
      <c r="H3" s="65"/>
      <c r="I3" s="65"/>
      <c r="J3" s="65"/>
      <c r="K3" s="65"/>
    </row>
    <row r="4" spans="1:11" s="54" customFormat="1" ht="27" customHeight="1" thickBot="1">
      <c r="A4" s="166"/>
      <c r="B4" s="66">
        <v>2012</v>
      </c>
      <c r="C4" s="66">
        <v>2013</v>
      </c>
      <c r="D4" s="66">
        <v>2014</v>
      </c>
      <c r="E4" s="66">
        <v>2015</v>
      </c>
      <c r="F4" s="66">
        <v>2016</v>
      </c>
      <c r="G4" s="156"/>
      <c r="H4" s="67"/>
      <c r="I4" s="67"/>
      <c r="J4" s="67"/>
      <c r="K4" s="67"/>
    </row>
    <row r="5" spans="1:11" s="54" customFormat="1" ht="21.95" customHeight="1">
      <c r="A5" s="68" t="s">
        <v>106</v>
      </c>
      <c r="B5" s="69">
        <v>53</v>
      </c>
      <c r="C5" s="69">
        <v>34</v>
      </c>
      <c r="D5" s="69">
        <v>70</v>
      </c>
      <c r="E5" s="69">
        <v>94</v>
      </c>
      <c r="F5" s="69">
        <v>65</v>
      </c>
      <c r="G5" s="70">
        <f t="shared" ref="G5:G54" si="0">F5-E5</f>
        <v>-29</v>
      </c>
      <c r="H5" s="67"/>
      <c r="I5" s="67"/>
      <c r="J5" s="67"/>
      <c r="K5" s="67"/>
    </row>
    <row r="6" spans="1:11" s="54" customFormat="1" ht="15" customHeight="1">
      <c r="A6" s="71" t="s">
        <v>107</v>
      </c>
      <c r="B6" s="72">
        <v>20</v>
      </c>
      <c r="C6" s="72">
        <v>12</v>
      </c>
      <c r="D6" s="72">
        <v>30</v>
      </c>
      <c r="E6" s="73">
        <v>16</v>
      </c>
      <c r="F6" s="74">
        <v>10</v>
      </c>
      <c r="G6" s="74">
        <f t="shared" si="0"/>
        <v>-6</v>
      </c>
      <c r="H6" s="75"/>
      <c r="I6" s="75"/>
      <c r="J6" s="75"/>
      <c r="K6" s="75"/>
    </row>
    <row r="7" spans="1:11" s="54" customFormat="1" ht="15" customHeight="1">
      <c r="A7" s="71" t="s">
        <v>108</v>
      </c>
      <c r="B7" s="72">
        <v>0</v>
      </c>
      <c r="C7" s="72">
        <v>3</v>
      </c>
      <c r="D7" s="72">
        <v>8</v>
      </c>
      <c r="E7" s="73">
        <v>29</v>
      </c>
      <c r="F7" s="73">
        <v>10</v>
      </c>
      <c r="G7" s="74">
        <f t="shared" si="0"/>
        <v>-19</v>
      </c>
      <c r="H7" s="76"/>
      <c r="I7" s="76"/>
      <c r="J7" s="76"/>
      <c r="K7" s="76"/>
    </row>
    <row r="8" spans="1:11" s="54" customFormat="1" ht="15" customHeight="1">
      <c r="A8" s="71" t="s">
        <v>109</v>
      </c>
      <c r="B8" s="72">
        <v>1</v>
      </c>
      <c r="C8" s="72">
        <v>2</v>
      </c>
      <c r="D8" s="72">
        <v>6</v>
      </c>
      <c r="E8" s="73">
        <v>21</v>
      </c>
      <c r="F8" s="73">
        <v>22</v>
      </c>
      <c r="G8" s="74">
        <f t="shared" si="0"/>
        <v>1</v>
      </c>
      <c r="H8" s="76"/>
      <c r="I8" s="76"/>
      <c r="J8" s="76"/>
      <c r="K8" s="76"/>
    </row>
    <row r="9" spans="1:11" s="54" customFormat="1" ht="15" customHeight="1">
      <c r="A9" s="71" t="s">
        <v>110</v>
      </c>
      <c r="B9" s="72">
        <v>21</v>
      </c>
      <c r="C9" s="72">
        <v>17</v>
      </c>
      <c r="D9" s="72">
        <v>25</v>
      </c>
      <c r="E9" s="73">
        <v>1</v>
      </c>
      <c r="F9" s="73"/>
      <c r="G9" s="74">
        <f t="shared" si="0"/>
        <v>-1</v>
      </c>
      <c r="H9" s="76"/>
      <c r="I9" s="76"/>
      <c r="J9" s="76"/>
      <c r="K9" s="76"/>
    </row>
    <row r="10" spans="1:11" s="54" customFormat="1" ht="15" customHeight="1">
      <c r="A10" s="71" t="s">
        <v>111</v>
      </c>
      <c r="B10" s="72">
        <v>1</v>
      </c>
      <c r="C10" s="72">
        <v>1</v>
      </c>
      <c r="D10" s="72">
        <v>1</v>
      </c>
      <c r="E10" s="73">
        <v>2</v>
      </c>
      <c r="F10" s="73"/>
      <c r="G10" s="74">
        <f t="shared" si="0"/>
        <v>-2</v>
      </c>
      <c r="H10" s="76"/>
      <c r="I10" s="76"/>
      <c r="J10" s="76"/>
      <c r="K10" s="76"/>
    </row>
    <row r="11" spans="1:11" s="54" customFormat="1" ht="15" customHeight="1">
      <c r="A11" s="71" t="s">
        <v>112</v>
      </c>
      <c r="B11" s="72">
        <v>3</v>
      </c>
      <c r="C11" s="72">
        <v>2</v>
      </c>
      <c r="D11" s="72">
        <v>3</v>
      </c>
      <c r="E11" s="73"/>
      <c r="F11" s="73">
        <v>1</v>
      </c>
      <c r="G11" s="74">
        <f t="shared" si="0"/>
        <v>1</v>
      </c>
      <c r="H11" s="76"/>
      <c r="I11" s="76"/>
      <c r="J11" s="76"/>
      <c r="K11" s="76"/>
    </row>
    <row r="12" spans="1:11" s="54" customFormat="1" ht="15" customHeight="1">
      <c r="A12" s="71" t="s">
        <v>113</v>
      </c>
      <c r="B12" s="72">
        <v>17</v>
      </c>
      <c r="C12" s="72">
        <v>14</v>
      </c>
      <c r="D12" s="72">
        <v>21</v>
      </c>
      <c r="E12" s="73">
        <v>1</v>
      </c>
      <c r="F12" s="73">
        <v>2</v>
      </c>
      <c r="G12" s="74">
        <f t="shared" si="0"/>
        <v>1</v>
      </c>
      <c r="H12" s="76"/>
      <c r="I12" s="76"/>
      <c r="J12" s="76"/>
      <c r="K12" s="76"/>
    </row>
    <row r="13" spans="1:11" s="54" customFormat="1" ht="15" customHeight="1">
      <c r="A13" s="71" t="s">
        <v>114</v>
      </c>
      <c r="B13" s="72">
        <v>3</v>
      </c>
      <c r="C13" s="72">
        <v>0</v>
      </c>
      <c r="D13" s="72">
        <v>1</v>
      </c>
      <c r="E13" s="73"/>
      <c r="F13" s="73"/>
      <c r="G13" s="74">
        <f t="shared" si="0"/>
        <v>0</v>
      </c>
      <c r="H13" s="76"/>
      <c r="I13" s="76"/>
      <c r="J13" s="76"/>
      <c r="K13" s="76"/>
    </row>
    <row r="14" spans="1:11" s="54" customFormat="1" ht="15" customHeight="1">
      <c r="A14" s="71" t="s">
        <v>115</v>
      </c>
      <c r="B14" s="72">
        <v>1</v>
      </c>
      <c r="C14" s="72">
        <v>2</v>
      </c>
      <c r="D14" s="72">
        <v>1</v>
      </c>
      <c r="E14" s="73">
        <v>2</v>
      </c>
      <c r="F14" s="73">
        <v>2</v>
      </c>
      <c r="G14" s="74">
        <f t="shared" si="0"/>
        <v>0</v>
      </c>
      <c r="H14" s="76"/>
      <c r="I14" s="76"/>
      <c r="J14" s="76"/>
      <c r="K14" s="76"/>
    </row>
    <row r="15" spans="1:11" s="54" customFormat="1" ht="15" customHeight="1">
      <c r="A15" s="71" t="s">
        <v>116</v>
      </c>
      <c r="B15" s="72">
        <v>4</v>
      </c>
      <c r="C15" s="72">
        <v>0</v>
      </c>
      <c r="D15" s="72">
        <v>4</v>
      </c>
      <c r="E15" s="73"/>
      <c r="F15" s="73"/>
      <c r="G15" s="74">
        <f t="shared" si="0"/>
        <v>0</v>
      </c>
      <c r="H15" s="76"/>
      <c r="I15" s="76"/>
      <c r="J15" s="76"/>
      <c r="K15" s="76"/>
    </row>
    <row r="16" spans="1:11" s="54" customFormat="1" ht="15" customHeight="1">
      <c r="A16" s="71" t="s">
        <v>117</v>
      </c>
      <c r="B16" s="72">
        <v>0</v>
      </c>
      <c r="C16" s="72">
        <v>0</v>
      </c>
      <c r="D16" s="72">
        <v>3</v>
      </c>
      <c r="E16" s="73">
        <v>66</v>
      </c>
      <c r="F16" s="73">
        <v>35</v>
      </c>
      <c r="G16" s="74">
        <f t="shared" si="0"/>
        <v>-31</v>
      </c>
      <c r="H16" s="76"/>
      <c r="I16" s="76"/>
      <c r="J16" s="76"/>
      <c r="K16" s="76"/>
    </row>
    <row r="17" spans="1:11" s="54" customFormat="1" ht="15" customHeight="1">
      <c r="A17" s="71" t="s">
        <v>118</v>
      </c>
      <c r="B17" s="72">
        <v>16</v>
      </c>
      <c r="C17" s="72">
        <v>10</v>
      </c>
      <c r="D17" s="72">
        <v>31</v>
      </c>
      <c r="E17" s="73">
        <v>2</v>
      </c>
      <c r="F17" s="73">
        <v>1</v>
      </c>
      <c r="G17" s="74">
        <f t="shared" si="0"/>
        <v>-1</v>
      </c>
      <c r="H17" s="76"/>
      <c r="I17" s="76"/>
      <c r="J17" s="76"/>
      <c r="K17" s="76"/>
    </row>
    <row r="18" spans="1:11" s="54" customFormat="1" ht="15" customHeight="1">
      <c r="A18" s="71" t="s">
        <v>119</v>
      </c>
      <c r="B18" s="72">
        <v>0</v>
      </c>
      <c r="C18" s="72">
        <v>0</v>
      </c>
      <c r="D18" s="72">
        <v>1</v>
      </c>
      <c r="E18" s="73"/>
      <c r="F18" s="73">
        <v>2</v>
      </c>
      <c r="G18" s="74">
        <f t="shared" si="0"/>
        <v>2</v>
      </c>
      <c r="H18" s="76"/>
      <c r="I18" s="76"/>
      <c r="J18" s="76"/>
      <c r="K18" s="76"/>
    </row>
    <row r="19" spans="1:11" s="54" customFormat="1" ht="15" customHeight="1">
      <c r="A19" s="71" t="s">
        <v>120</v>
      </c>
      <c r="B19" s="72">
        <v>0</v>
      </c>
      <c r="C19" s="72">
        <v>0</v>
      </c>
      <c r="D19" s="72">
        <v>1</v>
      </c>
      <c r="E19" s="73">
        <v>57</v>
      </c>
      <c r="F19" s="73">
        <v>32</v>
      </c>
      <c r="G19" s="74">
        <f t="shared" si="0"/>
        <v>-25</v>
      </c>
      <c r="H19" s="76"/>
      <c r="I19" s="76"/>
      <c r="J19" s="76"/>
      <c r="K19" s="76"/>
    </row>
    <row r="20" spans="1:11" s="54" customFormat="1" ht="15" customHeight="1">
      <c r="A20" s="71" t="s">
        <v>121</v>
      </c>
      <c r="B20" s="72">
        <v>11</v>
      </c>
      <c r="C20" s="72">
        <v>8</v>
      </c>
      <c r="D20" s="72">
        <v>29</v>
      </c>
      <c r="E20" s="73">
        <v>46</v>
      </c>
      <c r="F20" s="73">
        <v>14</v>
      </c>
      <c r="G20" s="74">
        <f t="shared" si="0"/>
        <v>-32</v>
      </c>
      <c r="H20" s="76"/>
      <c r="I20" s="76"/>
      <c r="J20" s="76"/>
      <c r="K20" s="76"/>
    </row>
    <row r="21" spans="1:11" s="54" customFormat="1" ht="15" customHeight="1">
      <c r="A21" s="71" t="s">
        <v>122</v>
      </c>
      <c r="B21" s="55">
        <v>7</v>
      </c>
      <c r="C21" s="55">
        <v>3</v>
      </c>
      <c r="D21" s="55">
        <v>13</v>
      </c>
      <c r="E21" s="73">
        <v>9</v>
      </c>
      <c r="F21" s="73">
        <v>15</v>
      </c>
      <c r="G21" s="74">
        <f t="shared" si="0"/>
        <v>6</v>
      </c>
      <c r="H21" s="76"/>
      <c r="I21" s="76"/>
      <c r="J21" s="76"/>
      <c r="K21" s="76"/>
    </row>
    <row r="22" spans="1:11" s="54" customFormat="1" ht="15" customHeight="1">
      <c r="A22" s="71" t="s">
        <v>123</v>
      </c>
      <c r="B22" s="55">
        <v>4</v>
      </c>
      <c r="C22" s="55">
        <v>3</v>
      </c>
      <c r="D22" s="55">
        <v>15</v>
      </c>
      <c r="E22" s="73">
        <v>2</v>
      </c>
      <c r="F22" s="73">
        <v>3</v>
      </c>
      <c r="G22" s="74">
        <f t="shared" si="0"/>
        <v>1</v>
      </c>
      <c r="H22" s="76"/>
      <c r="I22" s="76"/>
      <c r="J22" s="76"/>
      <c r="K22" s="76"/>
    </row>
    <row r="23" spans="1:11" s="54" customFormat="1" ht="15" customHeight="1">
      <c r="A23" s="77" t="s">
        <v>124</v>
      </c>
      <c r="B23" s="55">
        <v>5</v>
      </c>
      <c r="C23" s="55">
        <v>3</v>
      </c>
      <c r="D23" s="55">
        <v>3</v>
      </c>
      <c r="E23" s="73">
        <v>2</v>
      </c>
      <c r="F23" s="73">
        <v>1</v>
      </c>
      <c r="G23" s="74">
        <f t="shared" si="0"/>
        <v>-1</v>
      </c>
      <c r="H23" s="76"/>
      <c r="I23" s="76"/>
      <c r="J23" s="76"/>
      <c r="K23" s="76"/>
    </row>
    <row r="24" spans="1:11" s="54" customFormat="1" ht="15" customHeight="1">
      <c r="A24" s="77" t="s">
        <v>125</v>
      </c>
      <c r="B24" s="55">
        <v>3</v>
      </c>
      <c r="C24" s="55">
        <v>2</v>
      </c>
      <c r="D24" s="55">
        <v>2</v>
      </c>
      <c r="E24" s="73"/>
      <c r="F24" s="73"/>
      <c r="G24" s="74">
        <f t="shared" si="0"/>
        <v>0</v>
      </c>
      <c r="H24" s="76"/>
      <c r="I24" s="76"/>
      <c r="J24" s="76"/>
      <c r="K24" s="76"/>
    </row>
    <row r="25" spans="1:11" s="82" customFormat="1" ht="21.95" customHeight="1">
      <c r="A25" s="78" t="s">
        <v>126</v>
      </c>
      <c r="B25" s="79">
        <v>48</v>
      </c>
      <c r="C25" s="79">
        <v>23</v>
      </c>
      <c r="D25" s="79">
        <v>59</v>
      </c>
      <c r="E25" s="80">
        <v>54</v>
      </c>
      <c r="F25" s="80">
        <v>48</v>
      </c>
      <c r="G25" s="81">
        <f t="shared" si="0"/>
        <v>-6</v>
      </c>
      <c r="H25" s="76"/>
      <c r="I25" s="76"/>
      <c r="J25" s="76"/>
      <c r="K25" s="76"/>
    </row>
    <row r="26" spans="1:11" s="54" customFormat="1" ht="15" customHeight="1">
      <c r="A26" s="71" t="s">
        <v>127</v>
      </c>
      <c r="B26" s="55">
        <v>6</v>
      </c>
      <c r="C26" s="55">
        <v>3</v>
      </c>
      <c r="D26" s="55">
        <v>3</v>
      </c>
      <c r="E26" s="73">
        <v>7</v>
      </c>
      <c r="F26" s="73">
        <v>3</v>
      </c>
      <c r="G26" s="74">
        <f t="shared" si="0"/>
        <v>-4</v>
      </c>
      <c r="H26" s="76"/>
      <c r="I26" s="76"/>
      <c r="J26" s="76"/>
      <c r="K26" s="76"/>
    </row>
    <row r="27" spans="1:11" s="54" customFormat="1" ht="15" customHeight="1">
      <c r="A27" s="168" t="s">
        <v>128</v>
      </c>
      <c r="B27" s="168"/>
      <c r="C27" s="168"/>
      <c r="D27" s="168"/>
      <c r="E27" s="168"/>
      <c r="F27" s="168"/>
      <c r="G27" s="168"/>
      <c r="H27" s="76"/>
      <c r="I27" s="76"/>
      <c r="J27" s="76"/>
      <c r="K27" s="76"/>
    </row>
    <row r="28" spans="1:11" s="54" customFormat="1" ht="15" customHeight="1">
      <c r="A28" s="83" t="s">
        <v>129</v>
      </c>
      <c r="B28" s="83">
        <v>20</v>
      </c>
      <c r="C28" s="83">
        <v>13</v>
      </c>
      <c r="D28" s="83">
        <v>32</v>
      </c>
      <c r="E28" s="74">
        <v>33</v>
      </c>
      <c r="F28" s="74">
        <v>31</v>
      </c>
      <c r="G28" s="74">
        <f t="shared" si="0"/>
        <v>-2</v>
      </c>
      <c r="H28" s="76"/>
      <c r="I28" s="76"/>
      <c r="J28" s="76"/>
      <c r="K28" s="76"/>
    </row>
    <row r="29" spans="1:11" s="54" customFormat="1" ht="15" customHeight="1">
      <c r="A29" s="52" t="s">
        <v>130</v>
      </c>
      <c r="B29" s="52">
        <v>18</v>
      </c>
      <c r="C29" s="52">
        <v>7</v>
      </c>
      <c r="D29" s="52">
        <v>18</v>
      </c>
      <c r="E29" s="84">
        <v>11</v>
      </c>
      <c r="F29" s="84">
        <v>9</v>
      </c>
      <c r="G29" s="74">
        <f t="shared" si="0"/>
        <v>-2</v>
      </c>
      <c r="H29" s="85"/>
      <c r="I29" s="85"/>
      <c r="J29" s="85"/>
      <c r="K29" s="85"/>
    </row>
    <row r="30" spans="1:11" s="54" customFormat="1" ht="15" customHeight="1">
      <c r="A30" s="54" t="s">
        <v>131</v>
      </c>
      <c r="B30" s="52">
        <v>10</v>
      </c>
      <c r="C30" s="52">
        <v>3</v>
      </c>
      <c r="D30" s="52">
        <v>9</v>
      </c>
      <c r="E30" s="84">
        <v>9</v>
      </c>
      <c r="F30" s="84">
        <v>10</v>
      </c>
      <c r="G30" s="74">
        <f t="shared" si="0"/>
        <v>1</v>
      </c>
      <c r="H30" s="85"/>
      <c r="I30" s="85"/>
      <c r="J30" s="85"/>
      <c r="K30" s="85"/>
    </row>
    <row r="31" spans="1:11" s="54" customFormat="1" ht="15" customHeight="1">
      <c r="A31" s="164" t="s">
        <v>132</v>
      </c>
      <c r="B31" s="164"/>
      <c r="C31" s="164"/>
      <c r="D31" s="164"/>
      <c r="E31" s="164"/>
      <c r="F31" s="164"/>
      <c r="G31" s="164"/>
      <c r="H31" s="86"/>
      <c r="I31" s="86"/>
      <c r="J31" s="86"/>
      <c r="K31" s="86"/>
    </row>
    <row r="32" spans="1:11" s="54" customFormat="1" ht="15" customHeight="1">
      <c r="A32" s="54" t="s">
        <v>133</v>
      </c>
      <c r="B32" s="55">
        <v>4</v>
      </c>
      <c r="C32" s="55">
        <v>1</v>
      </c>
      <c r="D32" s="55">
        <v>8</v>
      </c>
      <c r="E32" s="52">
        <v>4</v>
      </c>
      <c r="F32" s="52">
        <v>4</v>
      </c>
      <c r="G32" s="83">
        <f t="shared" si="0"/>
        <v>0</v>
      </c>
      <c r="H32" s="85"/>
      <c r="I32" s="85"/>
      <c r="J32" s="85"/>
      <c r="K32" s="85"/>
    </row>
    <row r="33" spans="1:11" s="54" customFormat="1" ht="15" customHeight="1">
      <c r="A33" s="54" t="s">
        <v>134</v>
      </c>
      <c r="B33" s="55">
        <v>1</v>
      </c>
      <c r="C33" s="55">
        <v>0</v>
      </c>
      <c r="D33" s="55">
        <v>6</v>
      </c>
      <c r="E33" s="52">
        <v>5</v>
      </c>
      <c r="F33" s="52"/>
      <c r="G33" s="83">
        <f t="shared" si="0"/>
        <v>-5</v>
      </c>
      <c r="H33" s="85"/>
      <c r="I33" s="85"/>
      <c r="J33" s="85"/>
      <c r="K33" s="85"/>
    </row>
    <row r="34" spans="1:11" s="54" customFormat="1" ht="15" customHeight="1">
      <c r="A34" s="54" t="s">
        <v>135</v>
      </c>
      <c r="B34" s="55">
        <v>15</v>
      </c>
      <c r="C34" s="55">
        <v>7</v>
      </c>
      <c r="D34" s="55">
        <v>10</v>
      </c>
      <c r="E34" s="52">
        <v>17</v>
      </c>
      <c r="F34" s="52">
        <v>11</v>
      </c>
      <c r="G34" s="83">
        <f t="shared" si="0"/>
        <v>-6</v>
      </c>
      <c r="H34" s="85"/>
      <c r="I34" s="85"/>
      <c r="J34" s="85"/>
      <c r="K34" s="85"/>
    </row>
    <row r="35" spans="1:11" s="54" customFormat="1" ht="15" customHeight="1">
      <c r="A35" s="54" t="s">
        <v>136</v>
      </c>
      <c r="B35" s="55">
        <v>11</v>
      </c>
      <c r="C35" s="55">
        <v>8</v>
      </c>
      <c r="D35" s="55">
        <v>23</v>
      </c>
      <c r="E35" s="52">
        <v>5</v>
      </c>
      <c r="F35" s="52">
        <v>9</v>
      </c>
      <c r="G35" s="83">
        <f t="shared" si="0"/>
        <v>4</v>
      </c>
      <c r="H35" s="85"/>
      <c r="I35" s="85"/>
      <c r="J35" s="85"/>
      <c r="K35" s="85"/>
    </row>
    <row r="36" spans="1:11" s="54" customFormat="1" ht="15" customHeight="1">
      <c r="A36" s="54" t="s">
        <v>137</v>
      </c>
      <c r="B36" s="55">
        <v>14</v>
      </c>
      <c r="C36" s="55">
        <v>2</v>
      </c>
      <c r="D36" s="55">
        <v>8</v>
      </c>
      <c r="E36" s="52">
        <v>20</v>
      </c>
      <c r="F36" s="52">
        <v>13</v>
      </c>
      <c r="G36" s="83">
        <f t="shared" si="0"/>
        <v>-7</v>
      </c>
      <c r="H36" s="85"/>
      <c r="I36" s="85"/>
      <c r="J36" s="85"/>
      <c r="K36" s="85"/>
    </row>
    <row r="37" spans="1:11" s="54" customFormat="1" ht="15" customHeight="1">
      <c r="A37" s="54" t="s">
        <v>138</v>
      </c>
      <c r="B37" s="55">
        <v>3</v>
      </c>
      <c r="C37" s="55">
        <v>5</v>
      </c>
      <c r="D37" s="55">
        <v>4</v>
      </c>
      <c r="E37" s="52">
        <v>3</v>
      </c>
      <c r="F37" s="52">
        <v>11</v>
      </c>
      <c r="G37" s="83">
        <f t="shared" si="0"/>
        <v>8</v>
      </c>
      <c r="H37" s="85"/>
      <c r="I37" s="85"/>
      <c r="J37" s="85"/>
      <c r="K37" s="85"/>
    </row>
    <row r="38" spans="1:11" s="54" customFormat="1" ht="15" customHeight="1">
      <c r="A38" s="164" t="s">
        <v>139</v>
      </c>
      <c r="B38" s="164"/>
      <c r="C38" s="164"/>
      <c r="D38" s="164"/>
      <c r="E38" s="164"/>
      <c r="F38" s="164"/>
      <c r="G38" s="164"/>
      <c r="H38" s="86"/>
      <c r="I38" s="86"/>
      <c r="J38" s="86"/>
      <c r="K38" s="86"/>
    </row>
    <row r="39" spans="1:11" s="54" customFormat="1" ht="15" customHeight="1">
      <c r="A39" s="54" t="s">
        <v>140</v>
      </c>
      <c r="B39" s="55"/>
      <c r="C39" s="55"/>
      <c r="D39" s="55">
        <v>5</v>
      </c>
      <c r="E39" s="52">
        <v>3</v>
      </c>
      <c r="F39" s="52">
        <v>4</v>
      </c>
      <c r="G39" s="83">
        <f t="shared" si="0"/>
        <v>1</v>
      </c>
      <c r="H39" s="85"/>
      <c r="I39" s="85"/>
      <c r="J39" s="85"/>
      <c r="K39" s="85"/>
    </row>
    <row r="40" spans="1:11" s="54" customFormat="1" ht="15" customHeight="1">
      <c r="A40" s="54" t="s">
        <v>141</v>
      </c>
      <c r="B40" s="55">
        <v>24</v>
      </c>
      <c r="C40" s="55">
        <v>3</v>
      </c>
      <c r="D40" s="55">
        <v>7</v>
      </c>
      <c r="E40" s="52">
        <v>2</v>
      </c>
      <c r="F40" s="52"/>
      <c r="G40" s="83">
        <f t="shared" si="0"/>
        <v>-2</v>
      </c>
      <c r="H40" s="85"/>
      <c r="I40" s="85"/>
      <c r="J40" s="85"/>
      <c r="K40" s="85"/>
    </row>
    <row r="41" spans="1:11" s="54" customFormat="1" ht="15" customHeight="1">
      <c r="A41" s="54" t="s">
        <v>142</v>
      </c>
      <c r="B41" s="55">
        <v>8</v>
      </c>
      <c r="C41" s="55">
        <v>7</v>
      </c>
      <c r="D41" s="55">
        <v>15</v>
      </c>
      <c r="E41" s="52">
        <v>2</v>
      </c>
      <c r="F41" s="52">
        <v>5</v>
      </c>
      <c r="G41" s="83">
        <f t="shared" si="0"/>
        <v>3</v>
      </c>
      <c r="H41" s="85"/>
      <c r="I41" s="85"/>
      <c r="J41" s="85"/>
      <c r="K41" s="85"/>
    </row>
    <row r="42" spans="1:11" s="54" customFormat="1" ht="15" customHeight="1">
      <c r="A42" s="54" t="s">
        <v>143</v>
      </c>
      <c r="B42" s="55"/>
      <c r="C42" s="55">
        <v>2</v>
      </c>
      <c r="D42" s="55">
        <v>2</v>
      </c>
      <c r="E42" s="52">
        <v>25</v>
      </c>
      <c r="F42" s="52">
        <v>4</v>
      </c>
      <c r="G42" s="83">
        <f t="shared" si="0"/>
        <v>-21</v>
      </c>
      <c r="H42" s="85"/>
      <c r="I42" s="85"/>
      <c r="J42" s="85"/>
      <c r="K42" s="85"/>
    </row>
    <row r="43" spans="1:11" s="54" customFormat="1" ht="15" customHeight="1">
      <c r="A43" s="54" t="s">
        <v>144</v>
      </c>
      <c r="B43" s="55">
        <v>5</v>
      </c>
      <c r="C43" s="55"/>
      <c r="D43" s="55"/>
      <c r="E43" s="52">
        <v>4</v>
      </c>
      <c r="F43" s="52">
        <v>1</v>
      </c>
      <c r="G43" s="83">
        <f t="shared" si="0"/>
        <v>-3</v>
      </c>
      <c r="H43" s="85"/>
      <c r="I43" s="85"/>
      <c r="J43" s="85"/>
      <c r="K43" s="85"/>
    </row>
    <row r="44" spans="1:11" s="54" customFormat="1" ht="15" customHeight="1">
      <c r="A44" s="54" t="s">
        <v>145</v>
      </c>
      <c r="B44" s="55">
        <v>11</v>
      </c>
      <c r="C44" s="55">
        <v>11</v>
      </c>
      <c r="D44" s="55">
        <v>30</v>
      </c>
      <c r="E44" s="52"/>
      <c r="F44" s="52"/>
      <c r="G44" s="83">
        <f t="shared" si="0"/>
        <v>0</v>
      </c>
      <c r="H44" s="85"/>
      <c r="I44" s="85"/>
      <c r="J44" s="85"/>
      <c r="K44" s="85"/>
    </row>
    <row r="45" spans="1:11" s="54" customFormat="1" ht="15" customHeight="1">
      <c r="A45" s="54" t="s">
        <v>146</v>
      </c>
      <c r="B45" s="55"/>
      <c r="C45" s="55"/>
      <c r="D45" s="55"/>
      <c r="E45" s="52">
        <v>18</v>
      </c>
      <c r="F45" s="52">
        <v>33</v>
      </c>
      <c r="G45" s="83">
        <f t="shared" si="0"/>
        <v>15</v>
      </c>
      <c r="H45" s="85"/>
      <c r="I45" s="85"/>
      <c r="J45" s="85"/>
      <c r="K45" s="85"/>
    </row>
    <row r="46" spans="1:11" s="54" customFormat="1" ht="15" customHeight="1">
      <c r="A46" s="54" t="s">
        <v>147</v>
      </c>
      <c r="B46" s="52"/>
      <c r="C46" s="52"/>
      <c r="D46" s="52"/>
      <c r="E46" s="52"/>
      <c r="F46" s="52"/>
      <c r="G46" s="83">
        <f t="shared" si="0"/>
        <v>0</v>
      </c>
      <c r="H46" s="85"/>
      <c r="I46" s="85"/>
      <c r="J46" s="85"/>
      <c r="K46" s="85"/>
    </row>
    <row r="47" spans="1:11" s="54" customFormat="1" ht="15" customHeight="1">
      <c r="A47" s="82" t="s">
        <v>148</v>
      </c>
      <c r="B47" s="87">
        <v>580.79999999999995</v>
      </c>
      <c r="C47" s="87">
        <v>523.1</v>
      </c>
      <c r="D47" s="87">
        <v>87.4</v>
      </c>
      <c r="E47" s="88">
        <v>118.1</v>
      </c>
      <c r="F47" s="88">
        <v>89.8</v>
      </c>
      <c r="G47" s="83">
        <f t="shared" si="0"/>
        <v>-28.299999999999997</v>
      </c>
      <c r="H47" s="89"/>
      <c r="I47" s="89"/>
      <c r="J47" s="89"/>
      <c r="K47" s="89"/>
    </row>
    <row r="48" spans="1:11" s="54" customFormat="1" ht="15" customHeight="1">
      <c r="A48" s="54" t="s">
        <v>149</v>
      </c>
      <c r="B48" s="90">
        <v>8.6999999999999993</v>
      </c>
      <c r="C48" s="90">
        <v>4.5</v>
      </c>
      <c r="D48" s="90">
        <v>51.7</v>
      </c>
      <c r="E48" s="91">
        <v>34.5</v>
      </c>
      <c r="F48" s="91">
        <v>15.4</v>
      </c>
      <c r="G48" s="83">
        <f t="shared" si="0"/>
        <v>-19.100000000000001</v>
      </c>
      <c r="H48" s="92"/>
      <c r="I48" s="92"/>
      <c r="J48" s="92"/>
      <c r="K48" s="92"/>
    </row>
    <row r="49" spans="1:14" s="54" customFormat="1" ht="15" customHeight="1">
      <c r="A49" s="82" t="s">
        <v>150</v>
      </c>
      <c r="B49" s="79">
        <v>55</v>
      </c>
      <c r="C49" s="79">
        <v>31</v>
      </c>
      <c r="D49" s="79">
        <v>69</v>
      </c>
      <c r="E49" s="93">
        <v>80</v>
      </c>
      <c r="F49" s="93">
        <v>55</v>
      </c>
      <c r="G49" s="83">
        <f t="shared" si="0"/>
        <v>-25</v>
      </c>
      <c r="H49" s="94"/>
      <c r="I49" s="94"/>
      <c r="J49" s="94"/>
      <c r="K49" s="94"/>
    </row>
    <row r="50" spans="1:14" s="54" customFormat="1" ht="15" customHeight="1">
      <c r="A50" s="54" t="s">
        <v>151</v>
      </c>
      <c r="B50" s="55">
        <v>19</v>
      </c>
      <c r="C50" s="55">
        <v>10</v>
      </c>
      <c r="D50" s="55">
        <v>26</v>
      </c>
      <c r="E50" s="52">
        <v>28</v>
      </c>
      <c r="F50" s="52">
        <v>20</v>
      </c>
      <c r="G50" s="83">
        <f t="shared" si="0"/>
        <v>-8</v>
      </c>
      <c r="H50" s="85"/>
      <c r="I50" s="85"/>
      <c r="J50" s="85"/>
      <c r="K50" s="85"/>
    </row>
    <row r="51" spans="1:14" s="54" customFormat="1" ht="15" customHeight="1">
      <c r="A51" s="54" t="s">
        <v>152</v>
      </c>
      <c r="B51" s="55">
        <v>4</v>
      </c>
      <c r="C51" s="55">
        <v>2</v>
      </c>
      <c r="D51" s="55">
        <v>7</v>
      </c>
      <c r="E51" s="52"/>
      <c r="F51" s="52"/>
      <c r="G51" s="83">
        <f t="shared" si="0"/>
        <v>0</v>
      </c>
      <c r="H51" s="85"/>
      <c r="I51" s="85"/>
      <c r="J51" s="85"/>
      <c r="K51" s="85"/>
    </row>
    <row r="52" spans="1:14" s="54" customFormat="1" ht="15" customHeight="1">
      <c r="A52" s="54" t="s">
        <v>153</v>
      </c>
      <c r="B52" s="55">
        <v>21</v>
      </c>
      <c r="C52" s="55">
        <v>14</v>
      </c>
      <c r="D52" s="55">
        <v>18</v>
      </c>
      <c r="E52" s="52">
        <v>20</v>
      </c>
      <c r="F52" s="52">
        <v>20</v>
      </c>
      <c r="G52" s="83">
        <f t="shared" si="0"/>
        <v>0</v>
      </c>
      <c r="H52" s="85"/>
      <c r="I52" s="85"/>
      <c r="J52" s="85"/>
      <c r="K52" s="85"/>
    </row>
    <row r="53" spans="1:14" s="54" customFormat="1" ht="21.95" customHeight="1">
      <c r="A53" s="95" t="s">
        <v>154</v>
      </c>
      <c r="B53" s="96">
        <v>258</v>
      </c>
      <c r="C53" s="96">
        <v>249</v>
      </c>
      <c r="D53" s="96">
        <v>323</v>
      </c>
      <c r="E53" s="97">
        <v>220</v>
      </c>
      <c r="F53" s="97">
        <v>135</v>
      </c>
      <c r="G53" s="98">
        <f t="shared" si="0"/>
        <v>-85</v>
      </c>
      <c r="H53" s="85"/>
      <c r="I53" s="85"/>
      <c r="J53" s="85"/>
      <c r="K53" s="85"/>
    </row>
    <row r="54" spans="1:14" s="54" customFormat="1" ht="21.95" customHeight="1" thickBot="1">
      <c r="A54" s="99" t="s">
        <v>155</v>
      </c>
      <c r="B54" s="100">
        <v>15</v>
      </c>
      <c r="C54" s="100">
        <v>8</v>
      </c>
      <c r="D54" s="100">
        <v>15</v>
      </c>
      <c r="E54" s="99">
        <v>23</v>
      </c>
      <c r="F54" s="99">
        <v>4</v>
      </c>
      <c r="G54" s="101">
        <f t="shared" si="0"/>
        <v>-19</v>
      </c>
      <c r="H54" s="85"/>
      <c r="I54" s="85"/>
      <c r="J54" s="85"/>
      <c r="K54" s="85"/>
    </row>
    <row r="55" spans="1:14" s="54" customFormat="1" ht="15" customHeight="1">
      <c r="A55" s="102"/>
      <c r="B55" s="102"/>
      <c r="C55" s="64"/>
      <c r="D55" s="64"/>
      <c r="E55" s="103"/>
      <c r="F55" s="103"/>
      <c r="G55" s="104"/>
      <c r="H55" s="105"/>
      <c r="I55" s="106"/>
      <c r="J55" s="106"/>
      <c r="K55" s="106"/>
      <c r="L55" s="106"/>
    </row>
    <row r="56" spans="1:14" ht="12" customHeight="1">
      <c r="I56" s="54"/>
      <c r="J56" s="54"/>
      <c r="K56" s="54"/>
      <c r="L56" s="54"/>
      <c r="M56" s="54"/>
      <c r="N56" s="54"/>
    </row>
    <row r="57" spans="1:14" ht="12" customHeight="1">
      <c r="I57" s="54"/>
      <c r="J57" s="54"/>
      <c r="K57" s="54"/>
    </row>
  </sheetData>
  <mergeCells count="7">
    <mergeCell ref="A38:G38"/>
    <mergeCell ref="A1:G2"/>
    <mergeCell ref="A3:A4"/>
    <mergeCell ref="B3:F3"/>
    <mergeCell ref="G3:G4"/>
    <mergeCell ref="A27:G27"/>
    <mergeCell ref="A31:G31"/>
  </mergeCells>
  <printOptions horizontalCentered="1"/>
  <pageMargins left="0.83" right="0.17" top="1" bottom="0.5" header="1" footer="0.5"/>
  <pageSetup paperSize="9" orientation="portrait" r:id="rId1"/>
  <headerFooter>
    <oddFooter>&amp;L&amp;"Arial Mon,Italic"Ãýìò õýðýã, çºð÷èë&amp;R&amp;P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6"/>
  <sheetViews>
    <sheetView workbookViewId="0">
      <selection activeCell="J51" sqref="J51"/>
    </sheetView>
  </sheetViews>
  <sheetFormatPr defaultRowHeight="12.75"/>
  <cols>
    <col min="1" max="1" width="9.140625" style="1"/>
    <col min="2" max="2" width="12.85546875" style="1" customWidth="1"/>
    <col min="3" max="5" width="9.140625" style="1"/>
    <col min="6" max="6" width="12.5703125" style="1" customWidth="1"/>
    <col min="7" max="7" width="8.7109375" style="1" customWidth="1"/>
    <col min="8" max="8" width="17.140625" style="1" customWidth="1"/>
    <col min="9" max="9" width="9.140625" style="1"/>
    <col min="10" max="10" width="9.5703125" style="1" customWidth="1"/>
    <col min="11" max="11" width="9.140625" style="1" hidden="1" customWidth="1"/>
    <col min="12" max="12" width="0" style="1" hidden="1" customWidth="1"/>
    <col min="13" max="13" width="9.5703125" style="1" bestFit="1" customWidth="1"/>
    <col min="14" max="257" width="9.140625" style="1"/>
    <col min="258" max="258" width="12.85546875" style="1" customWidth="1"/>
    <col min="259" max="261" width="9.140625" style="1"/>
    <col min="262" max="262" width="12.5703125" style="1" customWidth="1"/>
    <col min="263" max="263" width="8.7109375" style="1" customWidth="1"/>
    <col min="264" max="264" width="17.140625" style="1" customWidth="1"/>
    <col min="265" max="265" width="9.140625" style="1"/>
    <col min="266" max="266" width="9.5703125" style="1" customWidth="1"/>
    <col min="267" max="268" width="9.140625" style="1"/>
    <col min="269" max="269" width="9.5703125" style="1" bestFit="1" customWidth="1"/>
    <col min="270" max="513" width="9.140625" style="1"/>
    <col min="514" max="514" width="12.85546875" style="1" customWidth="1"/>
    <col min="515" max="517" width="9.140625" style="1"/>
    <col min="518" max="518" width="12.5703125" style="1" customWidth="1"/>
    <col min="519" max="519" width="8.7109375" style="1" customWidth="1"/>
    <col min="520" max="520" width="17.140625" style="1" customWidth="1"/>
    <col min="521" max="521" width="9.140625" style="1"/>
    <col min="522" max="522" width="9.5703125" style="1" customWidth="1"/>
    <col min="523" max="524" width="9.140625" style="1"/>
    <col min="525" max="525" width="9.5703125" style="1" bestFit="1" customWidth="1"/>
    <col min="526" max="769" width="9.140625" style="1"/>
    <col min="770" max="770" width="12.85546875" style="1" customWidth="1"/>
    <col min="771" max="773" width="9.140625" style="1"/>
    <col min="774" max="774" width="12.5703125" style="1" customWidth="1"/>
    <col min="775" max="775" width="8.7109375" style="1" customWidth="1"/>
    <col min="776" max="776" width="17.140625" style="1" customWidth="1"/>
    <col min="777" max="777" width="9.140625" style="1"/>
    <col min="778" max="778" width="9.5703125" style="1" customWidth="1"/>
    <col min="779" max="780" width="9.140625" style="1"/>
    <col min="781" max="781" width="9.5703125" style="1" bestFit="1" customWidth="1"/>
    <col min="782" max="1025" width="9.140625" style="1"/>
    <col min="1026" max="1026" width="12.85546875" style="1" customWidth="1"/>
    <col min="1027" max="1029" width="9.140625" style="1"/>
    <col min="1030" max="1030" width="12.5703125" style="1" customWidth="1"/>
    <col min="1031" max="1031" width="8.7109375" style="1" customWidth="1"/>
    <col min="1032" max="1032" width="17.140625" style="1" customWidth="1"/>
    <col min="1033" max="1033" width="9.140625" style="1"/>
    <col min="1034" max="1034" width="9.5703125" style="1" customWidth="1"/>
    <col min="1035" max="1036" width="9.140625" style="1"/>
    <col min="1037" max="1037" width="9.5703125" style="1" bestFit="1" customWidth="1"/>
    <col min="1038" max="1281" width="9.140625" style="1"/>
    <col min="1282" max="1282" width="12.85546875" style="1" customWidth="1"/>
    <col min="1283" max="1285" width="9.140625" style="1"/>
    <col min="1286" max="1286" width="12.5703125" style="1" customWidth="1"/>
    <col min="1287" max="1287" width="8.7109375" style="1" customWidth="1"/>
    <col min="1288" max="1288" width="17.140625" style="1" customWidth="1"/>
    <col min="1289" max="1289" width="9.140625" style="1"/>
    <col min="1290" max="1290" width="9.5703125" style="1" customWidth="1"/>
    <col min="1291" max="1292" width="9.140625" style="1"/>
    <col min="1293" max="1293" width="9.5703125" style="1" bestFit="1" customWidth="1"/>
    <col min="1294" max="1537" width="9.140625" style="1"/>
    <col min="1538" max="1538" width="12.85546875" style="1" customWidth="1"/>
    <col min="1539" max="1541" width="9.140625" style="1"/>
    <col min="1542" max="1542" width="12.5703125" style="1" customWidth="1"/>
    <col min="1543" max="1543" width="8.7109375" style="1" customWidth="1"/>
    <col min="1544" max="1544" width="17.140625" style="1" customWidth="1"/>
    <col min="1545" max="1545" width="9.140625" style="1"/>
    <col min="1546" max="1546" width="9.5703125" style="1" customWidth="1"/>
    <col min="1547" max="1548" width="9.140625" style="1"/>
    <col min="1549" max="1549" width="9.5703125" style="1" bestFit="1" customWidth="1"/>
    <col min="1550" max="1793" width="9.140625" style="1"/>
    <col min="1794" max="1794" width="12.85546875" style="1" customWidth="1"/>
    <col min="1795" max="1797" width="9.140625" style="1"/>
    <col min="1798" max="1798" width="12.5703125" style="1" customWidth="1"/>
    <col min="1799" max="1799" width="8.7109375" style="1" customWidth="1"/>
    <col min="1800" max="1800" width="17.140625" style="1" customWidth="1"/>
    <col min="1801" max="1801" width="9.140625" style="1"/>
    <col min="1802" max="1802" width="9.5703125" style="1" customWidth="1"/>
    <col min="1803" max="1804" width="9.140625" style="1"/>
    <col min="1805" max="1805" width="9.5703125" style="1" bestFit="1" customWidth="1"/>
    <col min="1806" max="2049" width="9.140625" style="1"/>
    <col min="2050" max="2050" width="12.85546875" style="1" customWidth="1"/>
    <col min="2051" max="2053" width="9.140625" style="1"/>
    <col min="2054" max="2054" width="12.5703125" style="1" customWidth="1"/>
    <col min="2055" max="2055" width="8.7109375" style="1" customWidth="1"/>
    <col min="2056" max="2056" width="17.140625" style="1" customWidth="1"/>
    <col min="2057" max="2057" width="9.140625" style="1"/>
    <col min="2058" max="2058" width="9.5703125" style="1" customWidth="1"/>
    <col min="2059" max="2060" width="9.140625" style="1"/>
    <col min="2061" max="2061" width="9.5703125" style="1" bestFit="1" customWidth="1"/>
    <col min="2062" max="2305" width="9.140625" style="1"/>
    <col min="2306" max="2306" width="12.85546875" style="1" customWidth="1"/>
    <col min="2307" max="2309" width="9.140625" style="1"/>
    <col min="2310" max="2310" width="12.5703125" style="1" customWidth="1"/>
    <col min="2311" max="2311" width="8.7109375" style="1" customWidth="1"/>
    <col min="2312" max="2312" width="17.140625" style="1" customWidth="1"/>
    <col min="2313" max="2313" width="9.140625" style="1"/>
    <col min="2314" max="2314" width="9.5703125" style="1" customWidth="1"/>
    <col min="2315" max="2316" width="9.140625" style="1"/>
    <col min="2317" max="2317" width="9.5703125" style="1" bestFit="1" customWidth="1"/>
    <col min="2318" max="2561" width="9.140625" style="1"/>
    <col min="2562" max="2562" width="12.85546875" style="1" customWidth="1"/>
    <col min="2563" max="2565" width="9.140625" style="1"/>
    <col min="2566" max="2566" width="12.5703125" style="1" customWidth="1"/>
    <col min="2567" max="2567" width="8.7109375" style="1" customWidth="1"/>
    <col min="2568" max="2568" width="17.140625" style="1" customWidth="1"/>
    <col min="2569" max="2569" width="9.140625" style="1"/>
    <col min="2570" max="2570" width="9.5703125" style="1" customWidth="1"/>
    <col min="2571" max="2572" width="9.140625" style="1"/>
    <col min="2573" max="2573" width="9.5703125" style="1" bestFit="1" customWidth="1"/>
    <col min="2574" max="2817" width="9.140625" style="1"/>
    <col min="2818" max="2818" width="12.85546875" style="1" customWidth="1"/>
    <col min="2819" max="2821" width="9.140625" style="1"/>
    <col min="2822" max="2822" width="12.5703125" style="1" customWidth="1"/>
    <col min="2823" max="2823" width="8.7109375" style="1" customWidth="1"/>
    <col min="2824" max="2824" width="17.140625" style="1" customWidth="1"/>
    <col min="2825" max="2825" width="9.140625" style="1"/>
    <col min="2826" max="2826" width="9.5703125" style="1" customWidth="1"/>
    <col min="2827" max="2828" width="9.140625" style="1"/>
    <col min="2829" max="2829" width="9.5703125" style="1" bestFit="1" customWidth="1"/>
    <col min="2830" max="3073" width="9.140625" style="1"/>
    <col min="3074" max="3074" width="12.85546875" style="1" customWidth="1"/>
    <col min="3075" max="3077" width="9.140625" style="1"/>
    <col min="3078" max="3078" width="12.5703125" style="1" customWidth="1"/>
    <col min="3079" max="3079" width="8.7109375" style="1" customWidth="1"/>
    <col min="3080" max="3080" width="17.140625" style="1" customWidth="1"/>
    <col min="3081" max="3081" width="9.140625" style="1"/>
    <col min="3082" max="3082" width="9.5703125" style="1" customWidth="1"/>
    <col min="3083" max="3084" width="9.140625" style="1"/>
    <col min="3085" max="3085" width="9.5703125" style="1" bestFit="1" customWidth="1"/>
    <col min="3086" max="3329" width="9.140625" style="1"/>
    <col min="3330" max="3330" width="12.85546875" style="1" customWidth="1"/>
    <col min="3331" max="3333" width="9.140625" style="1"/>
    <col min="3334" max="3334" width="12.5703125" style="1" customWidth="1"/>
    <col min="3335" max="3335" width="8.7109375" style="1" customWidth="1"/>
    <col min="3336" max="3336" width="17.140625" style="1" customWidth="1"/>
    <col min="3337" max="3337" width="9.140625" style="1"/>
    <col min="3338" max="3338" width="9.5703125" style="1" customWidth="1"/>
    <col min="3339" max="3340" width="9.140625" style="1"/>
    <col min="3341" max="3341" width="9.5703125" style="1" bestFit="1" customWidth="1"/>
    <col min="3342" max="3585" width="9.140625" style="1"/>
    <col min="3586" max="3586" width="12.85546875" style="1" customWidth="1"/>
    <col min="3587" max="3589" width="9.140625" style="1"/>
    <col min="3590" max="3590" width="12.5703125" style="1" customWidth="1"/>
    <col min="3591" max="3591" width="8.7109375" style="1" customWidth="1"/>
    <col min="3592" max="3592" width="17.140625" style="1" customWidth="1"/>
    <col min="3593" max="3593" width="9.140625" style="1"/>
    <col min="3594" max="3594" width="9.5703125" style="1" customWidth="1"/>
    <col min="3595" max="3596" width="9.140625" style="1"/>
    <col min="3597" max="3597" width="9.5703125" style="1" bestFit="1" customWidth="1"/>
    <col min="3598" max="3841" width="9.140625" style="1"/>
    <col min="3842" max="3842" width="12.85546875" style="1" customWidth="1"/>
    <col min="3843" max="3845" width="9.140625" style="1"/>
    <col min="3846" max="3846" width="12.5703125" style="1" customWidth="1"/>
    <col min="3847" max="3847" width="8.7109375" style="1" customWidth="1"/>
    <col min="3848" max="3848" width="17.140625" style="1" customWidth="1"/>
    <col min="3849" max="3849" width="9.140625" style="1"/>
    <col min="3850" max="3850" width="9.5703125" style="1" customWidth="1"/>
    <col min="3851" max="3852" width="9.140625" style="1"/>
    <col min="3853" max="3853" width="9.5703125" style="1" bestFit="1" customWidth="1"/>
    <col min="3854" max="4097" width="9.140625" style="1"/>
    <col min="4098" max="4098" width="12.85546875" style="1" customWidth="1"/>
    <col min="4099" max="4101" width="9.140625" style="1"/>
    <col min="4102" max="4102" width="12.5703125" style="1" customWidth="1"/>
    <col min="4103" max="4103" width="8.7109375" style="1" customWidth="1"/>
    <col min="4104" max="4104" width="17.140625" style="1" customWidth="1"/>
    <col min="4105" max="4105" width="9.140625" style="1"/>
    <col min="4106" max="4106" width="9.5703125" style="1" customWidth="1"/>
    <col min="4107" max="4108" width="9.140625" style="1"/>
    <col min="4109" max="4109" width="9.5703125" style="1" bestFit="1" customWidth="1"/>
    <col min="4110" max="4353" width="9.140625" style="1"/>
    <col min="4354" max="4354" width="12.85546875" style="1" customWidth="1"/>
    <col min="4355" max="4357" width="9.140625" style="1"/>
    <col min="4358" max="4358" width="12.5703125" style="1" customWidth="1"/>
    <col min="4359" max="4359" width="8.7109375" style="1" customWidth="1"/>
    <col min="4360" max="4360" width="17.140625" style="1" customWidth="1"/>
    <col min="4361" max="4361" width="9.140625" style="1"/>
    <col min="4362" max="4362" width="9.5703125" style="1" customWidth="1"/>
    <col min="4363" max="4364" width="9.140625" style="1"/>
    <col min="4365" max="4365" width="9.5703125" style="1" bestFit="1" customWidth="1"/>
    <col min="4366" max="4609" width="9.140625" style="1"/>
    <col min="4610" max="4610" width="12.85546875" style="1" customWidth="1"/>
    <col min="4611" max="4613" width="9.140625" style="1"/>
    <col min="4614" max="4614" width="12.5703125" style="1" customWidth="1"/>
    <col min="4615" max="4615" width="8.7109375" style="1" customWidth="1"/>
    <col min="4616" max="4616" width="17.140625" style="1" customWidth="1"/>
    <col min="4617" max="4617" width="9.140625" style="1"/>
    <col min="4618" max="4618" width="9.5703125" style="1" customWidth="1"/>
    <col min="4619" max="4620" width="9.140625" style="1"/>
    <col min="4621" max="4621" width="9.5703125" style="1" bestFit="1" customWidth="1"/>
    <col min="4622" max="4865" width="9.140625" style="1"/>
    <col min="4866" max="4866" width="12.85546875" style="1" customWidth="1"/>
    <col min="4867" max="4869" width="9.140625" style="1"/>
    <col min="4870" max="4870" width="12.5703125" style="1" customWidth="1"/>
    <col min="4871" max="4871" width="8.7109375" style="1" customWidth="1"/>
    <col min="4872" max="4872" width="17.140625" style="1" customWidth="1"/>
    <col min="4873" max="4873" width="9.140625" style="1"/>
    <col min="4874" max="4874" width="9.5703125" style="1" customWidth="1"/>
    <col min="4875" max="4876" width="9.140625" style="1"/>
    <col min="4877" max="4877" width="9.5703125" style="1" bestFit="1" customWidth="1"/>
    <col min="4878" max="5121" width="9.140625" style="1"/>
    <col min="5122" max="5122" width="12.85546875" style="1" customWidth="1"/>
    <col min="5123" max="5125" width="9.140625" style="1"/>
    <col min="5126" max="5126" width="12.5703125" style="1" customWidth="1"/>
    <col min="5127" max="5127" width="8.7109375" style="1" customWidth="1"/>
    <col min="5128" max="5128" width="17.140625" style="1" customWidth="1"/>
    <col min="5129" max="5129" width="9.140625" style="1"/>
    <col min="5130" max="5130" width="9.5703125" style="1" customWidth="1"/>
    <col min="5131" max="5132" width="9.140625" style="1"/>
    <col min="5133" max="5133" width="9.5703125" style="1" bestFit="1" customWidth="1"/>
    <col min="5134" max="5377" width="9.140625" style="1"/>
    <col min="5378" max="5378" width="12.85546875" style="1" customWidth="1"/>
    <col min="5379" max="5381" width="9.140625" style="1"/>
    <col min="5382" max="5382" width="12.5703125" style="1" customWidth="1"/>
    <col min="5383" max="5383" width="8.7109375" style="1" customWidth="1"/>
    <col min="5384" max="5384" width="17.140625" style="1" customWidth="1"/>
    <col min="5385" max="5385" width="9.140625" style="1"/>
    <col min="5386" max="5386" width="9.5703125" style="1" customWidth="1"/>
    <col min="5387" max="5388" width="9.140625" style="1"/>
    <col min="5389" max="5389" width="9.5703125" style="1" bestFit="1" customWidth="1"/>
    <col min="5390" max="5633" width="9.140625" style="1"/>
    <col min="5634" max="5634" width="12.85546875" style="1" customWidth="1"/>
    <col min="5635" max="5637" width="9.140625" style="1"/>
    <col min="5638" max="5638" width="12.5703125" style="1" customWidth="1"/>
    <col min="5639" max="5639" width="8.7109375" style="1" customWidth="1"/>
    <col min="5640" max="5640" width="17.140625" style="1" customWidth="1"/>
    <col min="5641" max="5641" width="9.140625" style="1"/>
    <col min="5642" max="5642" width="9.5703125" style="1" customWidth="1"/>
    <col min="5643" max="5644" width="9.140625" style="1"/>
    <col min="5645" max="5645" width="9.5703125" style="1" bestFit="1" customWidth="1"/>
    <col min="5646" max="5889" width="9.140625" style="1"/>
    <col min="5890" max="5890" width="12.85546875" style="1" customWidth="1"/>
    <col min="5891" max="5893" width="9.140625" style="1"/>
    <col min="5894" max="5894" width="12.5703125" style="1" customWidth="1"/>
    <col min="5895" max="5895" width="8.7109375" style="1" customWidth="1"/>
    <col min="5896" max="5896" width="17.140625" style="1" customWidth="1"/>
    <col min="5897" max="5897" width="9.140625" style="1"/>
    <col min="5898" max="5898" width="9.5703125" style="1" customWidth="1"/>
    <col min="5899" max="5900" width="9.140625" style="1"/>
    <col min="5901" max="5901" width="9.5703125" style="1" bestFit="1" customWidth="1"/>
    <col min="5902" max="6145" width="9.140625" style="1"/>
    <col min="6146" max="6146" width="12.85546875" style="1" customWidth="1"/>
    <col min="6147" max="6149" width="9.140625" style="1"/>
    <col min="6150" max="6150" width="12.5703125" style="1" customWidth="1"/>
    <col min="6151" max="6151" width="8.7109375" style="1" customWidth="1"/>
    <col min="6152" max="6152" width="17.140625" style="1" customWidth="1"/>
    <col min="6153" max="6153" width="9.140625" style="1"/>
    <col min="6154" max="6154" width="9.5703125" style="1" customWidth="1"/>
    <col min="6155" max="6156" width="9.140625" style="1"/>
    <col min="6157" max="6157" width="9.5703125" style="1" bestFit="1" customWidth="1"/>
    <col min="6158" max="6401" width="9.140625" style="1"/>
    <col min="6402" max="6402" width="12.85546875" style="1" customWidth="1"/>
    <col min="6403" max="6405" width="9.140625" style="1"/>
    <col min="6406" max="6406" width="12.5703125" style="1" customWidth="1"/>
    <col min="6407" max="6407" width="8.7109375" style="1" customWidth="1"/>
    <col min="6408" max="6408" width="17.140625" style="1" customWidth="1"/>
    <col min="6409" max="6409" width="9.140625" style="1"/>
    <col min="6410" max="6410" width="9.5703125" style="1" customWidth="1"/>
    <col min="6411" max="6412" width="9.140625" style="1"/>
    <col min="6413" max="6413" width="9.5703125" style="1" bestFit="1" customWidth="1"/>
    <col min="6414" max="6657" width="9.140625" style="1"/>
    <col min="6658" max="6658" width="12.85546875" style="1" customWidth="1"/>
    <col min="6659" max="6661" width="9.140625" style="1"/>
    <col min="6662" max="6662" width="12.5703125" style="1" customWidth="1"/>
    <col min="6663" max="6663" width="8.7109375" style="1" customWidth="1"/>
    <col min="6664" max="6664" width="17.140625" style="1" customWidth="1"/>
    <col min="6665" max="6665" width="9.140625" style="1"/>
    <col min="6666" max="6666" width="9.5703125" style="1" customWidth="1"/>
    <col min="6667" max="6668" width="9.140625" style="1"/>
    <col min="6669" max="6669" width="9.5703125" style="1" bestFit="1" customWidth="1"/>
    <col min="6670" max="6913" width="9.140625" style="1"/>
    <col min="6914" max="6914" width="12.85546875" style="1" customWidth="1"/>
    <col min="6915" max="6917" width="9.140625" style="1"/>
    <col min="6918" max="6918" width="12.5703125" style="1" customWidth="1"/>
    <col min="6919" max="6919" width="8.7109375" style="1" customWidth="1"/>
    <col min="6920" max="6920" width="17.140625" style="1" customWidth="1"/>
    <col min="6921" max="6921" width="9.140625" style="1"/>
    <col min="6922" max="6922" width="9.5703125" style="1" customWidth="1"/>
    <col min="6923" max="6924" width="9.140625" style="1"/>
    <col min="6925" max="6925" width="9.5703125" style="1" bestFit="1" customWidth="1"/>
    <col min="6926" max="7169" width="9.140625" style="1"/>
    <col min="7170" max="7170" width="12.85546875" style="1" customWidth="1"/>
    <col min="7171" max="7173" width="9.140625" style="1"/>
    <col min="7174" max="7174" width="12.5703125" style="1" customWidth="1"/>
    <col min="7175" max="7175" width="8.7109375" style="1" customWidth="1"/>
    <col min="7176" max="7176" width="17.140625" style="1" customWidth="1"/>
    <col min="7177" max="7177" width="9.140625" style="1"/>
    <col min="7178" max="7178" width="9.5703125" style="1" customWidth="1"/>
    <col min="7179" max="7180" width="9.140625" style="1"/>
    <col min="7181" max="7181" width="9.5703125" style="1" bestFit="1" customWidth="1"/>
    <col min="7182" max="7425" width="9.140625" style="1"/>
    <col min="7426" max="7426" width="12.85546875" style="1" customWidth="1"/>
    <col min="7427" max="7429" width="9.140625" style="1"/>
    <col min="7430" max="7430" width="12.5703125" style="1" customWidth="1"/>
    <col min="7431" max="7431" width="8.7109375" style="1" customWidth="1"/>
    <col min="7432" max="7432" width="17.140625" style="1" customWidth="1"/>
    <col min="7433" max="7433" width="9.140625" style="1"/>
    <col min="7434" max="7434" width="9.5703125" style="1" customWidth="1"/>
    <col min="7435" max="7436" width="9.140625" style="1"/>
    <col min="7437" max="7437" width="9.5703125" style="1" bestFit="1" customWidth="1"/>
    <col min="7438" max="7681" width="9.140625" style="1"/>
    <col min="7682" max="7682" width="12.85546875" style="1" customWidth="1"/>
    <col min="7683" max="7685" width="9.140625" style="1"/>
    <col min="7686" max="7686" width="12.5703125" style="1" customWidth="1"/>
    <col min="7687" max="7687" width="8.7109375" style="1" customWidth="1"/>
    <col min="7688" max="7688" width="17.140625" style="1" customWidth="1"/>
    <col min="7689" max="7689" width="9.140625" style="1"/>
    <col min="7690" max="7690" width="9.5703125" style="1" customWidth="1"/>
    <col min="7691" max="7692" width="9.140625" style="1"/>
    <col min="7693" max="7693" width="9.5703125" style="1" bestFit="1" customWidth="1"/>
    <col min="7694" max="7937" width="9.140625" style="1"/>
    <col min="7938" max="7938" width="12.85546875" style="1" customWidth="1"/>
    <col min="7939" max="7941" width="9.140625" style="1"/>
    <col min="7942" max="7942" width="12.5703125" style="1" customWidth="1"/>
    <col min="7943" max="7943" width="8.7109375" style="1" customWidth="1"/>
    <col min="7944" max="7944" width="17.140625" style="1" customWidth="1"/>
    <col min="7945" max="7945" width="9.140625" style="1"/>
    <col min="7946" max="7946" width="9.5703125" style="1" customWidth="1"/>
    <col min="7947" max="7948" width="9.140625" style="1"/>
    <col min="7949" max="7949" width="9.5703125" style="1" bestFit="1" customWidth="1"/>
    <col min="7950" max="8193" width="9.140625" style="1"/>
    <col min="8194" max="8194" width="12.85546875" style="1" customWidth="1"/>
    <col min="8195" max="8197" width="9.140625" style="1"/>
    <col min="8198" max="8198" width="12.5703125" style="1" customWidth="1"/>
    <col min="8199" max="8199" width="8.7109375" style="1" customWidth="1"/>
    <col min="8200" max="8200" width="17.140625" style="1" customWidth="1"/>
    <col min="8201" max="8201" width="9.140625" style="1"/>
    <col min="8202" max="8202" width="9.5703125" style="1" customWidth="1"/>
    <col min="8203" max="8204" width="9.140625" style="1"/>
    <col min="8205" max="8205" width="9.5703125" style="1" bestFit="1" customWidth="1"/>
    <col min="8206" max="8449" width="9.140625" style="1"/>
    <col min="8450" max="8450" width="12.85546875" style="1" customWidth="1"/>
    <col min="8451" max="8453" width="9.140625" style="1"/>
    <col min="8454" max="8454" width="12.5703125" style="1" customWidth="1"/>
    <col min="8455" max="8455" width="8.7109375" style="1" customWidth="1"/>
    <col min="8456" max="8456" width="17.140625" style="1" customWidth="1"/>
    <col min="8457" max="8457" width="9.140625" style="1"/>
    <col min="8458" max="8458" width="9.5703125" style="1" customWidth="1"/>
    <col min="8459" max="8460" width="9.140625" style="1"/>
    <col min="8461" max="8461" width="9.5703125" style="1" bestFit="1" customWidth="1"/>
    <col min="8462" max="8705" width="9.140625" style="1"/>
    <col min="8706" max="8706" width="12.85546875" style="1" customWidth="1"/>
    <col min="8707" max="8709" width="9.140625" style="1"/>
    <col min="8710" max="8710" width="12.5703125" style="1" customWidth="1"/>
    <col min="8711" max="8711" width="8.7109375" style="1" customWidth="1"/>
    <col min="8712" max="8712" width="17.140625" style="1" customWidth="1"/>
    <col min="8713" max="8713" width="9.140625" style="1"/>
    <col min="8714" max="8714" width="9.5703125" style="1" customWidth="1"/>
    <col min="8715" max="8716" width="9.140625" style="1"/>
    <col min="8717" max="8717" width="9.5703125" style="1" bestFit="1" customWidth="1"/>
    <col min="8718" max="8961" width="9.140625" style="1"/>
    <col min="8962" max="8962" width="12.85546875" style="1" customWidth="1"/>
    <col min="8963" max="8965" width="9.140625" style="1"/>
    <col min="8966" max="8966" width="12.5703125" style="1" customWidth="1"/>
    <col min="8967" max="8967" width="8.7109375" style="1" customWidth="1"/>
    <col min="8968" max="8968" width="17.140625" style="1" customWidth="1"/>
    <col min="8969" max="8969" width="9.140625" style="1"/>
    <col min="8970" max="8970" width="9.5703125" style="1" customWidth="1"/>
    <col min="8971" max="8972" width="9.140625" style="1"/>
    <col min="8973" max="8973" width="9.5703125" style="1" bestFit="1" customWidth="1"/>
    <col min="8974" max="9217" width="9.140625" style="1"/>
    <col min="9218" max="9218" width="12.85546875" style="1" customWidth="1"/>
    <col min="9219" max="9221" width="9.140625" style="1"/>
    <col min="9222" max="9222" width="12.5703125" style="1" customWidth="1"/>
    <col min="9223" max="9223" width="8.7109375" style="1" customWidth="1"/>
    <col min="9224" max="9224" width="17.140625" style="1" customWidth="1"/>
    <col min="9225" max="9225" width="9.140625" style="1"/>
    <col min="9226" max="9226" width="9.5703125" style="1" customWidth="1"/>
    <col min="9227" max="9228" width="9.140625" style="1"/>
    <col min="9229" max="9229" width="9.5703125" style="1" bestFit="1" customWidth="1"/>
    <col min="9230" max="9473" width="9.140625" style="1"/>
    <col min="9474" max="9474" width="12.85546875" style="1" customWidth="1"/>
    <col min="9475" max="9477" width="9.140625" style="1"/>
    <col min="9478" max="9478" width="12.5703125" style="1" customWidth="1"/>
    <col min="9479" max="9479" width="8.7109375" style="1" customWidth="1"/>
    <col min="9480" max="9480" width="17.140625" style="1" customWidth="1"/>
    <col min="9481" max="9481" width="9.140625" style="1"/>
    <col min="9482" max="9482" width="9.5703125" style="1" customWidth="1"/>
    <col min="9483" max="9484" width="9.140625" style="1"/>
    <col min="9485" max="9485" width="9.5703125" style="1" bestFit="1" customWidth="1"/>
    <col min="9486" max="9729" width="9.140625" style="1"/>
    <col min="9730" max="9730" width="12.85546875" style="1" customWidth="1"/>
    <col min="9731" max="9733" width="9.140625" style="1"/>
    <col min="9734" max="9734" width="12.5703125" style="1" customWidth="1"/>
    <col min="9735" max="9735" width="8.7109375" style="1" customWidth="1"/>
    <col min="9736" max="9736" width="17.140625" style="1" customWidth="1"/>
    <col min="9737" max="9737" width="9.140625" style="1"/>
    <col min="9738" max="9738" width="9.5703125" style="1" customWidth="1"/>
    <col min="9739" max="9740" width="9.140625" style="1"/>
    <col min="9741" max="9741" width="9.5703125" style="1" bestFit="1" customWidth="1"/>
    <col min="9742" max="9985" width="9.140625" style="1"/>
    <col min="9986" max="9986" width="12.85546875" style="1" customWidth="1"/>
    <col min="9987" max="9989" width="9.140625" style="1"/>
    <col min="9990" max="9990" width="12.5703125" style="1" customWidth="1"/>
    <col min="9991" max="9991" width="8.7109375" style="1" customWidth="1"/>
    <col min="9992" max="9992" width="17.140625" style="1" customWidth="1"/>
    <col min="9993" max="9993" width="9.140625" style="1"/>
    <col min="9994" max="9994" width="9.5703125" style="1" customWidth="1"/>
    <col min="9995" max="9996" width="9.140625" style="1"/>
    <col min="9997" max="9997" width="9.5703125" style="1" bestFit="1" customWidth="1"/>
    <col min="9998" max="10241" width="9.140625" style="1"/>
    <col min="10242" max="10242" width="12.85546875" style="1" customWidth="1"/>
    <col min="10243" max="10245" width="9.140625" style="1"/>
    <col min="10246" max="10246" width="12.5703125" style="1" customWidth="1"/>
    <col min="10247" max="10247" width="8.7109375" style="1" customWidth="1"/>
    <col min="10248" max="10248" width="17.140625" style="1" customWidth="1"/>
    <col min="10249" max="10249" width="9.140625" style="1"/>
    <col min="10250" max="10250" width="9.5703125" style="1" customWidth="1"/>
    <col min="10251" max="10252" width="9.140625" style="1"/>
    <col min="10253" max="10253" width="9.5703125" style="1" bestFit="1" customWidth="1"/>
    <col min="10254" max="10497" width="9.140625" style="1"/>
    <col min="10498" max="10498" width="12.85546875" style="1" customWidth="1"/>
    <col min="10499" max="10501" width="9.140625" style="1"/>
    <col min="10502" max="10502" width="12.5703125" style="1" customWidth="1"/>
    <col min="10503" max="10503" width="8.7109375" style="1" customWidth="1"/>
    <col min="10504" max="10504" width="17.140625" style="1" customWidth="1"/>
    <col min="10505" max="10505" width="9.140625" style="1"/>
    <col min="10506" max="10506" width="9.5703125" style="1" customWidth="1"/>
    <col min="10507" max="10508" width="9.140625" style="1"/>
    <col min="10509" max="10509" width="9.5703125" style="1" bestFit="1" customWidth="1"/>
    <col min="10510" max="10753" width="9.140625" style="1"/>
    <col min="10754" max="10754" width="12.85546875" style="1" customWidth="1"/>
    <col min="10755" max="10757" width="9.140625" style="1"/>
    <col min="10758" max="10758" width="12.5703125" style="1" customWidth="1"/>
    <col min="10759" max="10759" width="8.7109375" style="1" customWidth="1"/>
    <col min="10760" max="10760" width="17.140625" style="1" customWidth="1"/>
    <col min="10761" max="10761" width="9.140625" style="1"/>
    <col min="10762" max="10762" width="9.5703125" style="1" customWidth="1"/>
    <col min="10763" max="10764" width="9.140625" style="1"/>
    <col min="10765" max="10765" width="9.5703125" style="1" bestFit="1" customWidth="1"/>
    <col min="10766" max="11009" width="9.140625" style="1"/>
    <col min="11010" max="11010" width="12.85546875" style="1" customWidth="1"/>
    <col min="11011" max="11013" width="9.140625" style="1"/>
    <col min="11014" max="11014" width="12.5703125" style="1" customWidth="1"/>
    <col min="11015" max="11015" width="8.7109375" style="1" customWidth="1"/>
    <col min="11016" max="11016" width="17.140625" style="1" customWidth="1"/>
    <col min="11017" max="11017" width="9.140625" style="1"/>
    <col min="11018" max="11018" width="9.5703125" style="1" customWidth="1"/>
    <col min="11019" max="11020" width="9.140625" style="1"/>
    <col min="11021" max="11021" width="9.5703125" style="1" bestFit="1" customWidth="1"/>
    <col min="11022" max="11265" width="9.140625" style="1"/>
    <col min="11266" max="11266" width="12.85546875" style="1" customWidth="1"/>
    <col min="11267" max="11269" width="9.140625" style="1"/>
    <col min="11270" max="11270" width="12.5703125" style="1" customWidth="1"/>
    <col min="11271" max="11271" width="8.7109375" style="1" customWidth="1"/>
    <col min="11272" max="11272" width="17.140625" style="1" customWidth="1"/>
    <col min="11273" max="11273" width="9.140625" style="1"/>
    <col min="11274" max="11274" width="9.5703125" style="1" customWidth="1"/>
    <col min="11275" max="11276" width="9.140625" style="1"/>
    <col min="11277" max="11277" width="9.5703125" style="1" bestFit="1" customWidth="1"/>
    <col min="11278" max="11521" width="9.140625" style="1"/>
    <col min="11522" max="11522" width="12.85546875" style="1" customWidth="1"/>
    <col min="11523" max="11525" width="9.140625" style="1"/>
    <col min="11526" max="11526" width="12.5703125" style="1" customWidth="1"/>
    <col min="11527" max="11527" width="8.7109375" style="1" customWidth="1"/>
    <col min="11528" max="11528" width="17.140625" style="1" customWidth="1"/>
    <col min="11529" max="11529" width="9.140625" style="1"/>
    <col min="11530" max="11530" width="9.5703125" style="1" customWidth="1"/>
    <col min="11531" max="11532" width="9.140625" style="1"/>
    <col min="11533" max="11533" width="9.5703125" style="1" bestFit="1" customWidth="1"/>
    <col min="11534" max="11777" width="9.140625" style="1"/>
    <col min="11778" max="11778" width="12.85546875" style="1" customWidth="1"/>
    <col min="11779" max="11781" width="9.140625" style="1"/>
    <col min="11782" max="11782" width="12.5703125" style="1" customWidth="1"/>
    <col min="11783" max="11783" width="8.7109375" style="1" customWidth="1"/>
    <col min="11784" max="11784" width="17.140625" style="1" customWidth="1"/>
    <col min="11785" max="11785" width="9.140625" style="1"/>
    <col min="11786" max="11786" width="9.5703125" style="1" customWidth="1"/>
    <col min="11787" max="11788" width="9.140625" style="1"/>
    <col min="11789" max="11789" width="9.5703125" style="1" bestFit="1" customWidth="1"/>
    <col min="11790" max="12033" width="9.140625" style="1"/>
    <col min="12034" max="12034" width="12.85546875" style="1" customWidth="1"/>
    <col min="12035" max="12037" width="9.140625" style="1"/>
    <col min="12038" max="12038" width="12.5703125" style="1" customWidth="1"/>
    <col min="12039" max="12039" width="8.7109375" style="1" customWidth="1"/>
    <col min="12040" max="12040" width="17.140625" style="1" customWidth="1"/>
    <col min="12041" max="12041" width="9.140625" style="1"/>
    <col min="12042" max="12042" width="9.5703125" style="1" customWidth="1"/>
    <col min="12043" max="12044" width="9.140625" style="1"/>
    <col min="12045" max="12045" width="9.5703125" style="1" bestFit="1" customWidth="1"/>
    <col min="12046" max="12289" width="9.140625" style="1"/>
    <col min="12290" max="12290" width="12.85546875" style="1" customWidth="1"/>
    <col min="12291" max="12293" width="9.140625" style="1"/>
    <col min="12294" max="12294" width="12.5703125" style="1" customWidth="1"/>
    <col min="12295" max="12295" width="8.7109375" style="1" customWidth="1"/>
    <col min="12296" max="12296" width="17.140625" style="1" customWidth="1"/>
    <col min="12297" max="12297" width="9.140625" style="1"/>
    <col min="12298" max="12298" width="9.5703125" style="1" customWidth="1"/>
    <col min="12299" max="12300" width="9.140625" style="1"/>
    <col min="12301" max="12301" width="9.5703125" style="1" bestFit="1" customWidth="1"/>
    <col min="12302" max="12545" width="9.140625" style="1"/>
    <col min="12546" max="12546" width="12.85546875" style="1" customWidth="1"/>
    <col min="12547" max="12549" width="9.140625" style="1"/>
    <col min="12550" max="12550" width="12.5703125" style="1" customWidth="1"/>
    <col min="12551" max="12551" width="8.7109375" style="1" customWidth="1"/>
    <col min="12552" max="12552" width="17.140625" style="1" customWidth="1"/>
    <col min="12553" max="12553" width="9.140625" style="1"/>
    <col min="12554" max="12554" width="9.5703125" style="1" customWidth="1"/>
    <col min="12555" max="12556" width="9.140625" style="1"/>
    <col min="12557" max="12557" width="9.5703125" style="1" bestFit="1" customWidth="1"/>
    <col min="12558" max="12801" width="9.140625" style="1"/>
    <col min="12802" max="12802" width="12.85546875" style="1" customWidth="1"/>
    <col min="12803" max="12805" width="9.140625" style="1"/>
    <col min="12806" max="12806" width="12.5703125" style="1" customWidth="1"/>
    <col min="12807" max="12807" width="8.7109375" style="1" customWidth="1"/>
    <col min="12808" max="12808" width="17.140625" style="1" customWidth="1"/>
    <col min="12809" max="12809" width="9.140625" style="1"/>
    <col min="12810" max="12810" width="9.5703125" style="1" customWidth="1"/>
    <col min="12811" max="12812" width="9.140625" style="1"/>
    <col min="12813" max="12813" width="9.5703125" style="1" bestFit="1" customWidth="1"/>
    <col min="12814" max="13057" width="9.140625" style="1"/>
    <col min="13058" max="13058" width="12.85546875" style="1" customWidth="1"/>
    <col min="13059" max="13061" width="9.140625" style="1"/>
    <col min="13062" max="13062" width="12.5703125" style="1" customWidth="1"/>
    <col min="13063" max="13063" width="8.7109375" style="1" customWidth="1"/>
    <col min="13064" max="13064" width="17.140625" style="1" customWidth="1"/>
    <col min="13065" max="13065" width="9.140625" style="1"/>
    <col min="13066" max="13066" width="9.5703125" style="1" customWidth="1"/>
    <col min="13067" max="13068" width="9.140625" style="1"/>
    <col min="13069" max="13069" width="9.5703125" style="1" bestFit="1" customWidth="1"/>
    <col min="13070" max="13313" width="9.140625" style="1"/>
    <col min="13314" max="13314" width="12.85546875" style="1" customWidth="1"/>
    <col min="13315" max="13317" width="9.140625" style="1"/>
    <col min="13318" max="13318" width="12.5703125" style="1" customWidth="1"/>
    <col min="13319" max="13319" width="8.7109375" style="1" customWidth="1"/>
    <col min="13320" max="13320" width="17.140625" style="1" customWidth="1"/>
    <col min="13321" max="13321" width="9.140625" style="1"/>
    <col min="13322" max="13322" width="9.5703125" style="1" customWidth="1"/>
    <col min="13323" max="13324" width="9.140625" style="1"/>
    <col min="13325" max="13325" width="9.5703125" style="1" bestFit="1" customWidth="1"/>
    <col min="13326" max="13569" width="9.140625" style="1"/>
    <col min="13570" max="13570" width="12.85546875" style="1" customWidth="1"/>
    <col min="13571" max="13573" width="9.140625" style="1"/>
    <col min="13574" max="13574" width="12.5703125" style="1" customWidth="1"/>
    <col min="13575" max="13575" width="8.7109375" style="1" customWidth="1"/>
    <col min="13576" max="13576" width="17.140625" style="1" customWidth="1"/>
    <col min="13577" max="13577" width="9.140625" style="1"/>
    <col min="13578" max="13578" width="9.5703125" style="1" customWidth="1"/>
    <col min="13579" max="13580" width="9.140625" style="1"/>
    <col min="13581" max="13581" width="9.5703125" style="1" bestFit="1" customWidth="1"/>
    <col min="13582" max="13825" width="9.140625" style="1"/>
    <col min="13826" max="13826" width="12.85546875" style="1" customWidth="1"/>
    <col min="13827" max="13829" width="9.140625" style="1"/>
    <col min="13830" max="13830" width="12.5703125" style="1" customWidth="1"/>
    <col min="13831" max="13831" width="8.7109375" style="1" customWidth="1"/>
    <col min="13832" max="13832" width="17.140625" style="1" customWidth="1"/>
    <col min="13833" max="13833" width="9.140625" style="1"/>
    <col min="13834" max="13834" width="9.5703125" style="1" customWidth="1"/>
    <col min="13835" max="13836" width="9.140625" style="1"/>
    <col min="13837" max="13837" width="9.5703125" style="1" bestFit="1" customWidth="1"/>
    <col min="13838" max="14081" width="9.140625" style="1"/>
    <col min="14082" max="14082" width="12.85546875" style="1" customWidth="1"/>
    <col min="14083" max="14085" width="9.140625" style="1"/>
    <col min="14086" max="14086" width="12.5703125" style="1" customWidth="1"/>
    <col min="14087" max="14087" width="8.7109375" style="1" customWidth="1"/>
    <col min="14088" max="14088" width="17.140625" style="1" customWidth="1"/>
    <col min="14089" max="14089" width="9.140625" style="1"/>
    <col min="14090" max="14090" width="9.5703125" style="1" customWidth="1"/>
    <col min="14091" max="14092" width="9.140625" style="1"/>
    <col min="14093" max="14093" width="9.5703125" style="1" bestFit="1" customWidth="1"/>
    <col min="14094" max="14337" width="9.140625" style="1"/>
    <col min="14338" max="14338" width="12.85546875" style="1" customWidth="1"/>
    <col min="14339" max="14341" width="9.140625" style="1"/>
    <col min="14342" max="14342" width="12.5703125" style="1" customWidth="1"/>
    <col min="14343" max="14343" width="8.7109375" style="1" customWidth="1"/>
    <col min="14344" max="14344" width="17.140625" style="1" customWidth="1"/>
    <col min="14345" max="14345" width="9.140625" style="1"/>
    <col min="14346" max="14346" width="9.5703125" style="1" customWidth="1"/>
    <col min="14347" max="14348" width="9.140625" style="1"/>
    <col min="14349" max="14349" width="9.5703125" style="1" bestFit="1" customWidth="1"/>
    <col min="14350" max="14593" width="9.140625" style="1"/>
    <col min="14594" max="14594" width="12.85546875" style="1" customWidth="1"/>
    <col min="14595" max="14597" width="9.140625" style="1"/>
    <col min="14598" max="14598" width="12.5703125" style="1" customWidth="1"/>
    <col min="14599" max="14599" width="8.7109375" style="1" customWidth="1"/>
    <col min="14600" max="14600" width="17.140625" style="1" customWidth="1"/>
    <col min="14601" max="14601" width="9.140625" style="1"/>
    <col min="14602" max="14602" width="9.5703125" style="1" customWidth="1"/>
    <col min="14603" max="14604" width="9.140625" style="1"/>
    <col min="14605" max="14605" width="9.5703125" style="1" bestFit="1" customWidth="1"/>
    <col min="14606" max="14849" width="9.140625" style="1"/>
    <col min="14850" max="14850" width="12.85546875" style="1" customWidth="1"/>
    <col min="14851" max="14853" width="9.140625" style="1"/>
    <col min="14854" max="14854" width="12.5703125" style="1" customWidth="1"/>
    <col min="14855" max="14855" width="8.7109375" style="1" customWidth="1"/>
    <col min="14856" max="14856" width="17.140625" style="1" customWidth="1"/>
    <col min="14857" max="14857" width="9.140625" style="1"/>
    <col min="14858" max="14858" width="9.5703125" style="1" customWidth="1"/>
    <col min="14859" max="14860" width="9.140625" style="1"/>
    <col min="14861" max="14861" width="9.5703125" style="1" bestFit="1" customWidth="1"/>
    <col min="14862" max="15105" width="9.140625" style="1"/>
    <col min="15106" max="15106" width="12.85546875" style="1" customWidth="1"/>
    <col min="15107" max="15109" width="9.140625" style="1"/>
    <col min="15110" max="15110" width="12.5703125" style="1" customWidth="1"/>
    <col min="15111" max="15111" width="8.7109375" style="1" customWidth="1"/>
    <col min="15112" max="15112" width="17.140625" style="1" customWidth="1"/>
    <col min="15113" max="15113" width="9.140625" style="1"/>
    <col min="15114" max="15114" width="9.5703125" style="1" customWidth="1"/>
    <col min="15115" max="15116" width="9.140625" style="1"/>
    <col min="15117" max="15117" width="9.5703125" style="1" bestFit="1" customWidth="1"/>
    <col min="15118" max="15361" width="9.140625" style="1"/>
    <col min="15362" max="15362" width="12.85546875" style="1" customWidth="1"/>
    <col min="15363" max="15365" width="9.140625" style="1"/>
    <col min="15366" max="15366" width="12.5703125" style="1" customWidth="1"/>
    <col min="15367" max="15367" width="8.7109375" style="1" customWidth="1"/>
    <col min="15368" max="15368" width="17.140625" style="1" customWidth="1"/>
    <col min="15369" max="15369" width="9.140625" style="1"/>
    <col min="15370" max="15370" width="9.5703125" style="1" customWidth="1"/>
    <col min="15371" max="15372" width="9.140625" style="1"/>
    <col min="15373" max="15373" width="9.5703125" style="1" bestFit="1" customWidth="1"/>
    <col min="15374" max="15617" width="9.140625" style="1"/>
    <col min="15618" max="15618" width="12.85546875" style="1" customWidth="1"/>
    <col min="15619" max="15621" width="9.140625" style="1"/>
    <col min="15622" max="15622" width="12.5703125" style="1" customWidth="1"/>
    <col min="15623" max="15623" width="8.7109375" style="1" customWidth="1"/>
    <col min="15624" max="15624" width="17.140625" style="1" customWidth="1"/>
    <col min="15625" max="15625" width="9.140625" style="1"/>
    <col min="15626" max="15626" width="9.5703125" style="1" customWidth="1"/>
    <col min="15627" max="15628" width="9.140625" style="1"/>
    <col min="15629" max="15629" width="9.5703125" style="1" bestFit="1" customWidth="1"/>
    <col min="15630" max="15873" width="9.140625" style="1"/>
    <col min="15874" max="15874" width="12.85546875" style="1" customWidth="1"/>
    <col min="15875" max="15877" width="9.140625" style="1"/>
    <col min="15878" max="15878" width="12.5703125" style="1" customWidth="1"/>
    <col min="15879" max="15879" width="8.7109375" style="1" customWidth="1"/>
    <col min="15880" max="15880" width="17.140625" style="1" customWidth="1"/>
    <col min="15881" max="15881" width="9.140625" style="1"/>
    <col min="15882" max="15882" width="9.5703125" style="1" customWidth="1"/>
    <col min="15883" max="15884" width="9.140625" style="1"/>
    <col min="15885" max="15885" width="9.5703125" style="1" bestFit="1" customWidth="1"/>
    <col min="15886" max="16129" width="9.140625" style="1"/>
    <col min="16130" max="16130" width="12.85546875" style="1" customWidth="1"/>
    <col min="16131" max="16133" width="9.140625" style="1"/>
    <col min="16134" max="16134" width="12.5703125" style="1" customWidth="1"/>
    <col min="16135" max="16135" width="8.7109375" style="1" customWidth="1"/>
    <col min="16136" max="16136" width="17.140625" style="1" customWidth="1"/>
    <col min="16137" max="16137" width="9.140625" style="1"/>
    <col min="16138" max="16138" width="9.5703125" style="1" customWidth="1"/>
    <col min="16139" max="16140" width="9.140625" style="1"/>
    <col min="16141" max="16141" width="9.5703125" style="1" bestFit="1" customWidth="1"/>
    <col min="16142" max="16384" width="9.140625" style="1"/>
  </cols>
  <sheetData>
    <row r="1" spans="1:17" ht="28.5" customHeight="1">
      <c r="A1" s="12"/>
      <c r="B1" s="12"/>
      <c r="C1" s="170" t="s">
        <v>45</v>
      </c>
      <c r="D1" s="170"/>
      <c r="E1" s="170"/>
      <c r="F1" s="170"/>
      <c r="G1" s="170"/>
      <c r="H1" s="12"/>
    </row>
    <row r="2" spans="1:17" ht="15.75">
      <c r="A2" s="12"/>
      <c r="B2" s="12"/>
      <c r="C2" s="12"/>
      <c r="D2" s="12"/>
      <c r="E2" s="12"/>
      <c r="F2" s="12"/>
      <c r="G2" s="12"/>
      <c r="H2" s="12"/>
    </row>
    <row r="3" spans="1:17" ht="12.75" customHeight="1">
      <c r="A3" s="5"/>
      <c r="B3" s="5"/>
      <c r="C3" s="5"/>
      <c r="D3" s="5"/>
      <c r="E3" s="5"/>
      <c r="F3" s="5"/>
      <c r="G3" s="5"/>
      <c r="H3" s="5"/>
    </row>
    <row r="4" spans="1:17" ht="45" customHeight="1">
      <c r="A4" s="34"/>
      <c r="B4" s="35"/>
      <c r="C4" s="36">
        <v>2013</v>
      </c>
      <c r="D4" s="36">
        <v>2014</v>
      </c>
      <c r="E4" s="37">
        <v>2015</v>
      </c>
      <c r="F4" s="36" t="s">
        <v>33</v>
      </c>
      <c r="G4" s="37">
        <v>2016</v>
      </c>
      <c r="H4" s="38" t="s">
        <v>44</v>
      </c>
      <c r="J4" s="2"/>
      <c r="K4" s="2"/>
      <c r="N4" s="171"/>
      <c r="O4" s="171"/>
      <c r="P4" s="171"/>
      <c r="Q4" s="171"/>
    </row>
    <row r="5" spans="1:17">
      <c r="A5" s="174" t="s">
        <v>43</v>
      </c>
      <c r="B5" s="174"/>
      <c r="C5" s="40">
        <v>14110</v>
      </c>
      <c r="D5" s="40">
        <v>723</v>
      </c>
      <c r="E5" s="40">
        <v>534</v>
      </c>
      <c r="F5" s="40">
        <f>(C5+D5+E5)/3</f>
        <v>5122.333333333333</v>
      </c>
      <c r="G5" s="40">
        <v>4029</v>
      </c>
      <c r="H5" s="33">
        <f>E5-F5</f>
        <v>-4588.333333333333</v>
      </c>
      <c r="J5" s="2"/>
      <c r="K5" s="20"/>
      <c r="M5" s="11"/>
    </row>
    <row r="6" spans="1:17">
      <c r="A6" s="10" t="s">
        <v>32</v>
      </c>
      <c r="B6" s="10" t="s">
        <v>18</v>
      </c>
      <c r="C6" s="40">
        <v>3</v>
      </c>
      <c r="D6" s="40"/>
      <c r="E6" s="40"/>
      <c r="F6" s="40">
        <f t="shared" ref="F6:F20" si="0">(C6+D6+E6)/3</f>
        <v>1</v>
      </c>
      <c r="G6" s="40">
        <v>2.1000000000000001E-2</v>
      </c>
      <c r="H6" s="33">
        <f t="shared" ref="H6:H20" si="1">E6-F6</f>
        <v>-1</v>
      </c>
      <c r="J6" s="2"/>
      <c r="K6" s="20"/>
      <c r="M6" s="11"/>
    </row>
    <row r="7" spans="1:17">
      <c r="A7" s="10" t="s">
        <v>32</v>
      </c>
      <c r="B7" s="10" t="s">
        <v>17</v>
      </c>
      <c r="C7" s="40">
        <v>545</v>
      </c>
      <c r="D7" s="40">
        <v>136</v>
      </c>
      <c r="E7" s="40">
        <v>54</v>
      </c>
      <c r="F7" s="40">
        <f t="shared" si="0"/>
        <v>245</v>
      </c>
      <c r="G7" s="40">
        <v>266</v>
      </c>
      <c r="H7" s="33">
        <f t="shared" si="1"/>
        <v>-191</v>
      </c>
      <c r="J7" s="2"/>
      <c r="K7" s="20"/>
      <c r="M7" s="11"/>
    </row>
    <row r="8" spans="1:17" ht="23.25" customHeight="1">
      <c r="A8" s="10" t="s">
        <v>31</v>
      </c>
      <c r="B8" s="10" t="s">
        <v>16</v>
      </c>
      <c r="C8" s="40">
        <v>2517</v>
      </c>
      <c r="D8" s="40">
        <v>140</v>
      </c>
      <c r="E8" s="40">
        <v>70</v>
      </c>
      <c r="F8" s="40">
        <f t="shared" si="0"/>
        <v>909</v>
      </c>
      <c r="G8" s="40">
        <v>538</v>
      </c>
      <c r="H8" s="33">
        <f t="shared" si="1"/>
        <v>-839</v>
      </c>
      <c r="I8" s="2"/>
      <c r="J8" s="2"/>
      <c r="K8" s="20"/>
      <c r="M8" s="11"/>
    </row>
    <row r="9" spans="1:17" ht="27" customHeight="1">
      <c r="A9" s="10" t="s">
        <v>30</v>
      </c>
      <c r="B9" s="10" t="s">
        <v>15</v>
      </c>
      <c r="C9" s="40">
        <v>4887</v>
      </c>
      <c r="D9" s="40">
        <v>188</v>
      </c>
      <c r="E9" s="40">
        <v>196</v>
      </c>
      <c r="F9" s="40">
        <f t="shared" si="0"/>
        <v>1757</v>
      </c>
      <c r="G9" s="40">
        <v>1547</v>
      </c>
      <c r="H9" s="33">
        <f t="shared" si="1"/>
        <v>-1561</v>
      </c>
      <c r="I9" s="4"/>
      <c r="J9" s="4"/>
      <c r="K9" s="20"/>
      <c r="M9" s="11"/>
    </row>
    <row r="10" spans="1:17" ht="16.5" customHeight="1">
      <c r="A10" s="10" t="s">
        <v>30</v>
      </c>
      <c r="B10" s="10" t="s">
        <v>14</v>
      </c>
      <c r="C10" s="40">
        <v>6158</v>
      </c>
      <c r="D10" s="40">
        <v>259</v>
      </c>
      <c r="E10" s="40">
        <v>214</v>
      </c>
      <c r="F10" s="40">
        <f t="shared" si="0"/>
        <v>2210.3333333333335</v>
      </c>
      <c r="G10" s="40">
        <v>1678</v>
      </c>
      <c r="H10" s="33">
        <f t="shared" si="1"/>
        <v>-1996.3333333333335</v>
      </c>
      <c r="I10" s="4"/>
      <c r="J10" s="4"/>
      <c r="K10" s="20"/>
      <c r="M10" s="11"/>
    </row>
    <row r="11" spans="1:17" ht="16.5" customHeight="1">
      <c r="A11" s="10" t="s">
        <v>29</v>
      </c>
      <c r="B11" s="10"/>
      <c r="C11" s="28"/>
      <c r="D11" s="28"/>
      <c r="E11" s="28"/>
      <c r="F11" s="28"/>
      <c r="G11" s="28"/>
      <c r="H11" s="33">
        <f t="shared" si="1"/>
        <v>0</v>
      </c>
      <c r="J11" s="2"/>
      <c r="K11" s="2"/>
    </row>
    <row r="12" spans="1:17" ht="16.5" customHeight="1">
      <c r="A12" s="10"/>
      <c r="B12" s="10"/>
      <c r="C12" s="28"/>
      <c r="D12" s="28"/>
      <c r="E12" s="28"/>
      <c r="F12" s="28"/>
      <c r="G12" s="28"/>
      <c r="H12" s="33">
        <f t="shared" si="1"/>
        <v>0</v>
      </c>
      <c r="K12" s="2"/>
    </row>
    <row r="13" spans="1:17" ht="16.5" customHeight="1">
      <c r="A13" s="172" t="s">
        <v>42</v>
      </c>
      <c r="B13" s="172"/>
      <c r="C13" s="29">
        <v>221</v>
      </c>
      <c r="D13" s="29">
        <v>9</v>
      </c>
      <c r="E13" s="29">
        <v>30</v>
      </c>
      <c r="F13" s="28">
        <f t="shared" si="0"/>
        <v>86.666666666666671</v>
      </c>
      <c r="G13" s="28">
        <v>4</v>
      </c>
      <c r="H13" s="33">
        <f t="shared" si="1"/>
        <v>-56.666666666666671</v>
      </c>
    </row>
    <row r="14" spans="1:17" ht="16.5" customHeight="1">
      <c r="A14" s="10"/>
      <c r="B14" s="10"/>
      <c r="C14" s="39"/>
      <c r="D14" s="39"/>
      <c r="E14" s="39"/>
      <c r="F14" s="4"/>
      <c r="G14" s="31"/>
      <c r="H14" s="33">
        <f t="shared" si="1"/>
        <v>0</v>
      </c>
    </row>
    <row r="15" spans="1:17" ht="24" customHeight="1">
      <c r="A15" s="173" t="s">
        <v>41</v>
      </c>
      <c r="B15" s="173"/>
      <c r="C15" s="39">
        <v>0.4</v>
      </c>
      <c r="D15" s="39">
        <v>0.02</v>
      </c>
      <c r="E15" s="39">
        <v>0.1</v>
      </c>
      <c r="F15" s="4">
        <f t="shared" si="0"/>
        <v>0.17333333333333334</v>
      </c>
      <c r="G15" s="39">
        <v>1.3</v>
      </c>
      <c r="H15" s="33">
        <f t="shared" si="1"/>
        <v>-7.3333333333333334E-2</v>
      </c>
      <c r="K15" s="1">
        <v>4157223</v>
      </c>
      <c r="L15" s="30">
        <f>54818/K15*100</f>
        <v>1.3186206272793159</v>
      </c>
    </row>
    <row r="16" spans="1:17">
      <c r="A16" s="10"/>
      <c r="B16" s="10" t="s">
        <v>18</v>
      </c>
      <c r="C16" s="39">
        <v>0.1</v>
      </c>
      <c r="D16" s="39">
        <v>0</v>
      </c>
      <c r="E16" s="39">
        <v>0</v>
      </c>
      <c r="F16" s="4">
        <f t="shared" si="0"/>
        <v>3.3333333333333333E-2</v>
      </c>
      <c r="G16" s="31">
        <v>1.1000000000000001</v>
      </c>
      <c r="H16" s="33">
        <f t="shared" si="1"/>
        <v>-3.3333333333333333E-2</v>
      </c>
      <c r="K16" s="1">
        <v>1945</v>
      </c>
      <c r="L16" s="30">
        <f>21/K16*100</f>
        <v>1.0796915167095116</v>
      </c>
    </row>
    <row r="17" spans="1:12">
      <c r="A17" s="10"/>
      <c r="B17" s="10" t="s">
        <v>17</v>
      </c>
      <c r="C17" s="39">
        <v>0.3</v>
      </c>
      <c r="D17" s="39">
        <v>0.08</v>
      </c>
      <c r="E17" s="39">
        <v>0.2</v>
      </c>
      <c r="F17" s="4">
        <f t="shared" si="0"/>
        <v>0.19333333333333336</v>
      </c>
      <c r="G17" s="31">
        <v>2.4</v>
      </c>
      <c r="H17" s="33">
        <f t="shared" si="1"/>
        <v>6.6666666666666541E-3</v>
      </c>
      <c r="K17" s="1">
        <v>183343</v>
      </c>
      <c r="L17" s="30">
        <f>4410/K17*100</f>
        <v>2.4053277190839029</v>
      </c>
    </row>
    <row r="18" spans="1:12" ht="15" customHeight="1">
      <c r="A18" s="10"/>
      <c r="B18" s="10" t="s">
        <v>16</v>
      </c>
      <c r="C18" s="39">
        <v>0.8</v>
      </c>
      <c r="D18" s="39">
        <v>0.04</v>
      </c>
      <c r="E18" s="39">
        <v>0.1</v>
      </c>
      <c r="F18" s="4">
        <f t="shared" si="0"/>
        <v>0.31333333333333335</v>
      </c>
      <c r="G18" s="31">
        <v>1.2</v>
      </c>
      <c r="H18" s="33">
        <f t="shared" si="1"/>
        <v>-0.21333333333333335</v>
      </c>
      <c r="K18" s="1">
        <v>355375</v>
      </c>
      <c r="L18" s="30">
        <f>4410/K18*100</f>
        <v>1.2409426661976786</v>
      </c>
    </row>
    <row r="19" spans="1:12">
      <c r="A19" s="10"/>
      <c r="B19" s="10" t="s">
        <v>15</v>
      </c>
      <c r="C19" s="39">
        <v>0.3</v>
      </c>
      <c r="D19" s="39">
        <v>0.01</v>
      </c>
      <c r="E19" s="39">
        <v>0</v>
      </c>
      <c r="F19" s="4">
        <f t="shared" si="0"/>
        <v>0.10333333333333333</v>
      </c>
      <c r="G19" s="31">
        <v>1.2</v>
      </c>
      <c r="H19" s="33">
        <f t="shared" si="1"/>
        <v>-0.10333333333333333</v>
      </c>
      <c r="K19" s="1">
        <v>1997118</v>
      </c>
      <c r="L19" s="30">
        <f>24428/K19*100</f>
        <v>1.2231625772738517</v>
      </c>
    </row>
    <row r="20" spans="1:12" ht="29.25" customHeight="1">
      <c r="A20" s="10"/>
      <c r="B20" s="10" t="s">
        <v>14</v>
      </c>
      <c r="C20" s="39">
        <v>0.4</v>
      </c>
      <c r="D20" s="39">
        <v>0.02</v>
      </c>
      <c r="E20" s="39">
        <v>0.1</v>
      </c>
      <c r="F20" s="4">
        <f t="shared" si="0"/>
        <v>0.17333333333333334</v>
      </c>
      <c r="G20" s="39">
        <v>1.4</v>
      </c>
      <c r="H20" s="33">
        <f t="shared" si="1"/>
        <v>-7.3333333333333334E-2</v>
      </c>
      <c r="K20" s="1">
        <v>1619442</v>
      </c>
      <c r="L20" s="30">
        <f>23266/K20*100</f>
        <v>1.4366676917110954</v>
      </c>
    </row>
    <row r="21" spans="1:12" ht="15.75">
      <c r="A21" s="5"/>
      <c r="B21" s="5"/>
      <c r="C21" s="5"/>
      <c r="D21" s="5"/>
      <c r="E21" s="5"/>
      <c r="F21" s="6"/>
      <c r="G21" s="5"/>
      <c r="H21" s="6"/>
    </row>
    <row r="22" spans="1:12" ht="15.75" customHeight="1">
      <c r="A22" s="169"/>
      <c r="B22" s="169"/>
      <c r="C22" s="169"/>
      <c r="D22" s="169"/>
      <c r="E22" s="169"/>
      <c r="F22" s="169"/>
      <c r="G22" s="169"/>
      <c r="H22" s="169"/>
    </row>
    <row r="23" spans="1:12" ht="15.75">
      <c r="A23" s="5"/>
      <c r="B23" s="5"/>
      <c r="C23" s="5"/>
      <c r="D23" s="5"/>
      <c r="E23" s="5"/>
      <c r="F23" s="6"/>
      <c r="G23" s="5"/>
      <c r="H23" s="6"/>
    </row>
    <row r="24" spans="1:12" ht="15.75">
      <c r="A24" s="5"/>
      <c r="B24" s="5"/>
      <c r="C24" s="5"/>
      <c r="D24" s="5"/>
      <c r="E24" s="5"/>
      <c r="F24" s="6"/>
      <c r="G24" s="5"/>
      <c r="H24" s="6"/>
    </row>
    <row r="25" spans="1:12" ht="15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12" ht="14.25">
      <c r="A26" s="3"/>
      <c r="B26" s="3"/>
      <c r="C26" s="3"/>
      <c r="D26" s="3"/>
      <c r="E26" s="3"/>
      <c r="F26" s="3"/>
      <c r="G26" s="3"/>
      <c r="H26" s="3"/>
      <c r="I26" s="3"/>
    </row>
    <row r="27" spans="1:12" ht="33" customHeight="1">
      <c r="A27" s="3"/>
      <c r="B27" s="3"/>
      <c r="C27" s="3"/>
      <c r="D27" s="3"/>
      <c r="E27" s="3"/>
      <c r="F27" s="3"/>
      <c r="G27" s="3"/>
      <c r="H27" s="3"/>
    </row>
    <row r="29" spans="1:12" ht="15.75">
      <c r="B29" s="5"/>
      <c r="C29" s="9">
        <v>2013</v>
      </c>
      <c r="D29" s="9">
        <v>2014</v>
      </c>
      <c r="E29" s="9">
        <v>2015</v>
      </c>
      <c r="F29" s="9">
        <v>2016</v>
      </c>
      <c r="G29" s="5"/>
    </row>
    <row r="30" spans="1:12">
      <c r="B30" s="1" t="s">
        <v>40</v>
      </c>
      <c r="C30" s="8">
        <v>14.1</v>
      </c>
      <c r="D30" s="8">
        <v>0.7</v>
      </c>
      <c r="E30" s="21">
        <v>0.5</v>
      </c>
      <c r="F30" s="21">
        <v>4</v>
      </c>
    </row>
    <row r="31" spans="1:12" ht="15.75">
      <c r="B31" s="5" t="s">
        <v>39</v>
      </c>
      <c r="C31" s="7">
        <v>0.03</v>
      </c>
      <c r="D31" s="7">
        <v>0</v>
      </c>
      <c r="E31" s="21">
        <v>0.02</v>
      </c>
      <c r="F31" s="21">
        <v>0</v>
      </c>
    </row>
    <row r="32" spans="1:12" ht="15.75">
      <c r="B32" s="5" t="s">
        <v>38</v>
      </c>
      <c r="C32" s="4">
        <v>0.5</v>
      </c>
      <c r="D32" s="4">
        <v>0.1</v>
      </c>
      <c r="E32" s="21">
        <v>0.05</v>
      </c>
      <c r="F32" s="21">
        <v>0.2</v>
      </c>
    </row>
    <row r="33" spans="2:7" ht="15.75">
      <c r="B33" s="5" t="s">
        <v>37</v>
      </c>
      <c r="C33" s="4">
        <v>2.5</v>
      </c>
      <c r="D33" s="4">
        <v>0.1</v>
      </c>
      <c r="E33" s="21">
        <v>7.0000000000000007E-2</v>
      </c>
      <c r="F33" s="21">
        <v>0.5</v>
      </c>
    </row>
    <row r="34" spans="2:7" ht="15.75">
      <c r="B34" s="5" t="s">
        <v>36</v>
      </c>
      <c r="C34" s="4">
        <v>4.8</v>
      </c>
      <c r="D34" s="4">
        <v>0.2</v>
      </c>
      <c r="E34" s="21">
        <v>0.2</v>
      </c>
      <c r="F34" s="21">
        <v>1.5</v>
      </c>
      <c r="G34" s="6"/>
    </row>
    <row r="35" spans="2:7" ht="15.75">
      <c r="B35" s="5" t="s">
        <v>35</v>
      </c>
      <c r="C35" s="4">
        <v>6.1</v>
      </c>
      <c r="D35" s="4">
        <v>0.2</v>
      </c>
      <c r="E35" s="21">
        <v>0.2</v>
      </c>
      <c r="F35" s="21">
        <v>1.6</v>
      </c>
    </row>
    <row r="36" spans="2:7">
      <c r="C36" s="32"/>
      <c r="D36" s="32"/>
      <c r="E36" s="32"/>
    </row>
  </sheetData>
  <mergeCells count="6">
    <mergeCell ref="A22:H22"/>
    <mergeCell ref="C1:G1"/>
    <mergeCell ref="N4:Q4"/>
    <mergeCell ref="A13:B13"/>
    <mergeCell ref="A15:B15"/>
    <mergeCell ref="A5:B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K32"/>
  <sheetViews>
    <sheetView topLeftCell="A19" workbookViewId="0">
      <selection activeCell="N13" sqref="N13"/>
    </sheetView>
  </sheetViews>
  <sheetFormatPr defaultRowHeight="12.75"/>
  <cols>
    <col min="1" max="1" width="5.140625" style="13" customWidth="1"/>
    <col min="2" max="2" width="18.28515625" style="13" customWidth="1"/>
    <col min="3" max="3" width="14.42578125" style="13" customWidth="1"/>
    <col min="4" max="4" width="15" style="13" customWidth="1"/>
    <col min="5" max="5" width="12.140625" style="13" customWidth="1"/>
    <col min="6" max="6" width="14" style="13" customWidth="1"/>
    <col min="7" max="7" width="13" style="13" customWidth="1"/>
    <col min="8" max="8" width="13.140625" style="13" customWidth="1"/>
    <col min="9" max="9" width="15.42578125" style="13" customWidth="1"/>
    <col min="10" max="10" width="15.42578125" style="13" hidden="1" customWidth="1"/>
    <col min="11" max="11" width="9.140625" style="13" hidden="1" customWidth="1"/>
    <col min="12" max="13" width="0" style="13" hidden="1" customWidth="1"/>
    <col min="14" max="254" width="9.140625" style="13"/>
    <col min="255" max="255" width="5.140625" style="13" customWidth="1"/>
    <col min="256" max="256" width="18.28515625" style="13" customWidth="1"/>
    <col min="257" max="257" width="14.42578125" style="13" customWidth="1"/>
    <col min="258" max="258" width="15" style="13" customWidth="1"/>
    <col min="259" max="259" width="12.140625" style="13" customWidth="1"/>
    <col min="260" max="260" width="14" style="13" customWidth="1"/>
    <col min="261" max="261" width="13" style="13" customWidth="1"/>
    <col min="262" max="262" width="13.140625" style="13" customWidth="1"/>
    <col min="263" max="263" width="15.28515625" style="13" customWidth="1"/>
    <col min="264" max="265" width="0.140625" style="13" customWidth="1"/>
    <col min="266" max="510" width="9.140625" style="13"/>
    <col min="511" max="511" width="5.140625" style="13" customWidth="1"/>
    <col min="512" max="512" width="18.28515625" style="13" customWidth="1"/>
    <col min="513" max="513" width="14.42578125" style="13" customWidth="1"/>
    <col min="514" max="514" width="15" style="13" customWidth="1"/>
    <col min="515" max="515" width="12.140625" style="13" customWidth="1"/>
    <col min="516" max="516" width="14" style="13" customWidth="1"/>
    <col min="517" max="517" width="13" style="13" customWidth="1"/>
    <col min="518" max="518" width="13.140625" style="13" customWidth="1"/>
    <col min="519" max="519" width="15.28515625" style="13" customWidth="1"/>
    <col min="520" max="521" width="0.140625" style="13" customWidth="1"/>
    <col min="522" max="766" width="9.140625" style="13"/>
    <col min="767" max="767" width="5.140625" style="13" customWidth="1"/>
    <col min="768" max="768" width="18.28515625" style="13" customWidth="1"/>
    <col min="769" max="769" width="14.42578125" style="13" customWidth="1"/>
    <col min="770" max="770" width="15" style="13" customWidth="1"/>
    <col min="771" max="771" width="12.140625" style="13" customWidth="1"/>
    <col min="772" max="772" width="14" style="13" customWidth="1"/>
    <col min="773" max="773" width="13" style="13" customWidth="1"/>
    <col min="774" max="774" width="13.140625" style="13" customWidth="1"/>
    <col min="775" max="775" width="15.28515625" style="13" customWidth="1"/>
    <col min="776" max="777" width="0.140625" style="13" customWidth="1"/>
    <col min="778" max="1022" width="9.140625" style="13"/>
    <col min="1023" max="1023" width="5.140625" style="13" customWidth="1"/>
    <col min="1024" max="1024" width="18.28515625" style="13" customWidth="1"/>
    <col min="1025" max="1025" width="14.42578125" style="13" customWidth="1"/>
    <col min="1026" max="1026" width="15" style="13" customWidth="1"/>
    <col min="1027" max="1027" width="12.140625" style="13" customWidth="1"/>
    <col min="1028" max="1028" width="14" style="13" customWidth="1"/>
    <col min="1029" max="1029" width="13" style="13" customWidth="1"/>
    <col min="1030" max="1030" width="13.140625" style="13" customWidth="1"/>
    <col min="1031" max="1031" width="15.28515625" style="13" customWidth="1"/>
    <col min="1032" max="1033" width="0.140625" style="13" customWidth="1"/>
    <col min="1034" max="1278" width="9.140625" style="13"/>
    <col min="1279" max="1279" width="5.140625" style="13" customWidth="1"/>
    <col min="1280" max="1280" width="18.28515625" style="13" customWidth="1"/>
    <col min="1281" max="1281" width="14.42578125" style="13" customWidth="1"/>
    <col min="1282" max="1282" width="15" style="13" customWidth="1"/>
    <col min="1283" max="1283" width="12.140625" style="13" customWidth="1"/>
    <col min="1284" max="1284" width="14" style="13" customWidth="1"/>
    <col min="1285" max="1285" width="13" style="13" customWidth="1"/>
    <col min="1286" max="1286" width="13.140625" style="13" customWidth="1"/>
    <col min="1287" max="1287" width="15.28515625" style="13" customWidth="1"/>
    <col min="1288" max="1289" width="0.140625" style="13" customWidth="1"/>
    <col min="1290" max="1534" width="9.140625" style="13"/>
    <col min="1535" max="1535" width="5.140625" style="13" customWidth="1"/>
    <col min="1536" max="1536" width="18.28515625" style="13" customWidth="1"/>
    <col min="1537" max="1537" width="14.42578125" style="13" customWidth="1"/>
    <col min="1538" max="1538" width="15" style="13" customWidth="1"/>
    <col min="1539" max="1539" width="12.140625" style="13" customWidth="1"/>
    <col min="1540" max="1540" width="14" style="13" customWidth="1"/>
    <col min="1541" max="1541" width="13" style="13" customWidth="1"/>
    <col min="1542" max="1542" width="13.140625" style="13" customWidth="1"/>
    <col min="1543" max="1543" width="15.28515625" style="13" customWidth="1"/>
    <col min="1544" max="1545" width="0.140625" style="13" customWidth="1"/>
    <col min="1546" max="1790" width="9.140625" style="13"/>
    <col min="1791" max="1791" width="5.140625" style="13" customWidth="1"/>
    <col min="1792" max="1792" width="18.28515625" style="13" customWidth="1"/>
    <col min="1793" max="1793" width="14.42578125" style="13" customWidth="1"/>
    <col min="1794" max="1794" width="15" style="13" customWidth="1"/>
    <col min="1795" max="1795" width="12.140625" style="13" customWidth="1"/>
    <col min="1796" max="1796" width="14" style="13" customWidth="1"/>
    <col min="1797" max="1797" width="13" style="13" customWidth="1"/>
    <col min="1798" max="1798" width="13.140625" style="13" customWidth="1"/>
    <col min="1799" max="1799" width="15.28515625" style="13" customWidth="1"/>
    <col min="1800" max="1801" width="0.140625" style="13" customWidth="1"/>
    <col min="1802" max="2046" width="9.140625" style="13"/>
    <col min="2047" max="2047" width="5.140625" style="13" customWidth="1"/>
    <col min="2048" max="2048" width="18.28515625" style="13" customWidth="1"/>
    <col min="2049" max="2049" width="14.42578125" style="13" customWidth="1"/>
    <col min="2050" max="2050" width="15" style="13" customWidth="1"/>
    <col min="2051" max="2051" width="12.140625" style="13" customWidth="1"/>
    <col min="2052" max="2052" width="14" style="13" customWidth="1"/>
    <col min="2053" max="2053" width="13" style="13" customWidth="1"/>
    <col min="2054" max="2054" width="13.140625" style="13" customWidth="1"/>
    <col min="2055" max="2055" width="15.28515625" style="13" customWidth="1"/>
    <col min="2056" max="2057" width="0.140625" style="13" customWidth="1"/>
    <col min="2058" max="2302" width="9.140625" style="13"/>
    <col min="2303" max="2303" width="5.140625" style="13" customWidth="1"/>
    <col min="2304" max="2304" width="18.28515625" style="13" customWidth="1"/>
    <col min="2305" max="2305" width="14.42578125" style="13" customWidth="1"/>
    <col min="2306" max="2306" width="15" style="13" customWidth="1"/>
    <col min="2307" max="2307" width="12.140625" style="13" customWidth="1"/>
    <col min="2308" max="2308" width="14" style="13" customWidth="1"/>
    <col min="2309" max="2309" width="13" style="13" customWidth="1"/>
    <col min="2310" max="2310" width="13.140625" style="13" customWidth="1"/>
    <col min="2311" max="2311" width="15.28515625" style="13" customWidth="1"/>
    <col min="2312" max="2313" width="0.140625" style="13" customWidth="1"/>
    <col min="2314" max="2558" width="9.140625" style="13"/>
    <col min="2559" max="2559" width="5.140625" style="13" customWidth="1"/>
    <col min="2560" max="2560" width="18.28515625" style="13" customWidth="1"/>
    <col min="2561" max="2561" width="14.42578125" style="13" customWidth="1"/>
    <col min="2562" max="2562" width="15" style="13" customWidth="1"/>
    <col min="2563" max="2563" width="12.140625" style="13" customWidth="1"/>
    <col min="2564" max="2564" width="14" style="13" customWidth="1"/>
    <col min="2565" max="2565" width="13" style="13" customWidth="1"/>
    <col min="2566" max="2566" width="13.140625" style="13" customWidth="1"/>
    <col min="2567" max="2567" width="15.28515625" style="13" customWidth="1"/>
    <col min="2568" max="2569" width="0.140625" style="13" customWidth="1"/>
    <col min="2570" max="2814" width="9.140625" style="13"/>
    <col min="2815" max="2815" width="5.140625" style="13" customWidth="1"/>
    <col min="2816" max="2816" width="18.28515625" style="13" customWidth="1"/>
    <col min="2817" max="2817" width="14.42578125" style="13" customWidth="1"/>
    <col min="2818" max="2818" width="15" style="13" customWidth="1"/>
    <col min="2819" max="2819" width="12.140625" style="13" customWidth="1"/>
    <col min="2820" max="2820" width="14" style="13" customWidth="1"/>
    <col min="2821" max="2821" width="13" style="13" customWidth="1"/>
    <col min="2822" max="2822" width="13.140625" style="13" customWidth="1"/>
    <col min="2823" max="2823" width="15.28515625" style="13" customWidth="1"/>
    <col min="2824" max="2825" width="0.140625" style="13" customWidth="1"/>
    <col min="2826" max="3070" width="9.140625" style="13"/>
    <col min="3071" max="3071" width="5.140625" style="13" customWidth="1"/>
    <col min="3072" max="3072" width="18.28515625" style="13" customWidth="1"/>
    <col min="3073" max="3073" width="14.42578125" style="13" customWidth="1"/>
    <col min="3074" max="3074" width="15" style="13" customWidth="1"/>
    <col min="3075" max="3075" width="12.140625" style="13" customWidth="1"/>
    <col min="3076" max="3076" width="14" style="13" customWidth="1"/>
    <col min="3077" max="3077" width="13" style="13" customWidth="1"/>
    <col min="3078" max="3078" width="13.140625" style="13" customWidth="1"/>
    <col min="3079" max="3079" width="15.28515625" style="13" customWidth="1"/>
    <col min="3080" max="3081" width="0.140625" style="13" customWidth="1"/>
    <col min="3082" max="3326" width="9.140625" style="13"/>
    <col min="3327" max="3327" width="5.140625" style="13" customWidth="1"/>
    <col min="3328" max="3328" width="18.28515625" style="13" customWidth="1"/>
    <col min="3329" max="3329" width="14.42578125" style="13" customWidth="1"/>
    <col min="3330" max="3330" width="15" style="13" customWidth="1"/>
    <col min="3331" max="3331" width="12.140625" style="13" customWidth="1"/>
    <col min="3332" max="3332" width="14" style="13" customWidth="1"/>
    <col min="3333" max="3333" width="13" style="13" customWidth="1"/>
    <col min="3334" max="3334" width="13.140625" style="13" customWidth="1"/>
    <col min="3335" max="3335" width="15.28515625" style="13" customWidth="1"/>
    <col min="3336" max="3337" width="0.140625" style="13" customWidth="1"/>
    <col min="3338" max="3582" width="9.140625" style="13"/>
    <col min="3583" max="3583" width="5.140625" style="13" customWidth="1"/>
    <col min="3584" max="3584" width="18.28515625" style="13" customWidth="1"/>
    <col min="3585" max="3585" width="14.42578125" style="13" customWidth="1"/>
    <col min="3586" max="3586" width="15" style="13" customWidth="1"/>
    <col min="3587" max="3587" width="12.140625" style="13" customWidth="1"/>
    <col min="3588" max="3588" width="14" style="13" customWidth="1"/>
    <col min="3589" max="3589" width="13" style="13" customWidth="1"/>
    <col min="3590" max="3590" width="13.140625" style="13" customWidth="1"/>
    <col min="3591" max="3591" width="15.28515625" style="13" customWidth="1"/>
    <col min="3592" max="3593" width="0.140625" style="13" customWidth="1"/>
    <col min="3594" max="3838" width="9.140625" style="13"/>
    <col min="3839" max="3839" width="5.140625" style="13" customWidth="1"/>
    <col min="3840" max="3840" width="18.28515625" style="13" customWidth="1"/>
    <col min="3841" max="3841" width="14.42578125" style="13" customWidth="1"/>
    <col min="3842" max="3842" width="15" style="13" customWidth="1"/>
    <col min="3843" max="3843" width="12.140625" style="13" customWidth="1"/>
    <col min="3844" max="3844" width="14" style="13" customWidth="1"/>
    <col min="3845" max="3845" width="13" style="13" customWidth="1"/>
    <col min="3846" max="3846" width="13.140625" style="13" customWidth="1"/>
    <col min="3847" max="3847" width="15.28515625" style="13" customWidth="1"/>
    <col min="3848" max="3849" width="0.140625" style="13" customWidth="1"/>
    <col min="3850" max="4094" width="9.140625" style="13"/>
    <col min="4095" max="4095" width="5.140625" style="13" customWidth="1"/>
    <col min="4096" max="4096" width="18.28515625" style="13" customWidth="1"/>
    <col min="4097" max="4097" width="14.42578125" style="13" customWidth="1"/>
    <col min="4098" max="4098" width="15" style="13" customWidth="1"/>
    <col min="4099" max="4099" width="12.140625" style="13" customWidth="1"/>
    <col min="4100" max="4100" width="14" style="13" customWidth="1"/>
    <col min="4101" max="4101" width="13" style="13" customWidth="1"/>
    <col min="4102" max="4102" width="13.140625" style="13" customWidth="1"/>
    <col min="4103" max="4103" width="15.28515625" style="13" customWidth="1"/>
    <col min="4104" max="4105" width="0.140625" style="13" customWidth="1"/>
    <col min="4106" max="4350" width="9.140625" style="13"/>
    <col min="4351" max="4351" width="5.140625" style="13" customWidth="1"/>
    <col min="4352" max="4352" width="18.28515625" style="13" customWidth="1"/>
    <col min="4353" max="4353" width="14.42578125" style="13" customWidth="1"/>
    <col min="4354" max="4354" width="15" style="13" customWidth="1"/>
    <col min="4355" max="4355" width="12.140625" style="13" customWidth="1"/>
    <col min="4356" max="4356" width="14" style="13" customWidth="1"/>
    <col min="4357" max="4357" width="13" style="13" customWidth="1"/>
    <col min="4358" max="4358" width="13.140625" style="13" customWidth="1"/>
    <col min="4359" max="4359" width="15.28515625" style="13" customWidth="1"/>
    <col min="4360" max="4361" width="0.140625" style="13" customWidth="1"/>
    <col min="4362" max="4606" width="9.140625" style="13"/>
    <col min="4607" max="4607" width="5.140625" style="13" customWidth="1"/>
    <col min="4608" max="4608" width="18.28515625" style="13" customWidth="1"/>
    <col min="4609" max="4609" width="14.42578125" style="13" customWidth="1"/>
    <col min="4610" max="4610" width="15" style="13" customWidth="1"/>
    <col min="4611" max="4611" width="12.140625" style="13" customWidth="1"/>
    <col min="4612" max="4612" width="14" style="13" customWidth="1"/>
    <col min="4613" max="4613" width="13" style="13" customWidth="1"/>
    <col min="4614" max="4614" width="13.140625" style="13" customWidth="1"/>
    <col min="4615" max="4615" width="15.28515625" style="13" customWidth="1"/>
    <col min="4616" max="4617" width="0.140625" style="13" customWidth="1"/>
    <col min="4618" max="4862" width="9.140625" style="13"/>
    <col min="4863" max="4863" width="5.140625" style="13" customWidth="1"/>
    <col min="4864" max="4864" width="18.28515625" style="13" customWidth="1"/>
    <col min="4865" max="4865" width="14.42578125" style="13" customWidth="1"/>
    <col min="4866" max="4866" width="15" style="13" customWidth="1"/>
    <col min="4867" max="4867" width="12.140625" style="13" customWidth="1"/>
    <col min="4868" max="4868" width="14" style="13" customWidth="1"/>
    <col min="4869" max="4869" width="13" style="13" customWidth="1"/>
    <col min="4870" max="4870" width="13.140625" style="13" customWidth="1"/>
    <col min="4871" max="4871" width="15.28515625" style="13" customWidth="1"/>
    <col min="4872" max="4873" width="0.140625" style="13" customWidth="1"/>
    <col min="4874" max="5118" width="9.140625" style="13"/>
    <col min="5119" max="5119" width="5.140625" style="13" customWidth="1"/>
    <col min="5120" max="5120" width="18.28515625" style="13" customWidth="1"/>
    <col min="5121" max="5121" width="14.42578125" style="13" customWidth="1"/>
    <col min="5122" max="5122" width="15" style="13" customWidth="1"/>
    <col min="5123" max="5123" width="12.140625" style="13" customWidth="1"/>
    <col min="5124" max="5124" width="14" style="13" customWidth="1"/>
    <col min="5125" max="5125" width="13" style="13" customWidth="1"/>
    <col min="5126" max="5126" width="13.140625" style="13" customWidth="1"/>
    <col min="5127" max="5127" width="15.28515625" style="13" customWidth="1"/>
    <col min="5128" max="5129" width="0.140625" style="13" customWidth="1"/>
    <col min="5130" max="5374" width="9.140625" style="13"/>
    <col min="5375" max="5375" width="5.140625" style="13" customWidth="1"/>
    <col min="5376" max="5376" width="18.28515625" style="13" customWidth="1"/>
    <col min="5377" max="5377" width="14.42578125" style="13" customWidth="1"/>
    <col min="5378" max="5378" width="15" style="13" customWidth="1"/>
    <col min="5379" max="5379" width="12.140625" style="13" customWidth="1"/>
    <col min="5380" max="5380" width="14" style="13" customWidth="1"/>
    <col min="5381" max="5381" width="13" style="13" customWidth="1"/>
    <col min="5382" max="5382" width="13.140625" style="13" customWidth="1"/>
    <col min="5383" max="5383" width="15.28515625" style="13" customWidth="1"/>
    <col min="5384" max="5385" width="0.140625" style="13" customWidth="1"/>
    <col min="5386" max="5630" width="9.140625" style="13"/>
    <col min="5631" max="5631" width="5.140625" style="13" customWidth="1"/>
    <col min="5632" max="5632" width="18.28515625" style="13" customWidth="1"/>
    <col min="5633" max="5633" width="14.42578125" style="13" customWidth="1"/>
    <col min="5634" max="5634" width="15" style="13" customWidth="1"/>
    <col min="5635" max="5635" width="12.140625" style="13" customWidth="1"/>
    <col min="5636" max="5636" width="14" style="13" customWidth="1"/>
    <col min="5637" max="5637" width="13" style="13" customWidth="1"/>
    <col min="5638" max="5638" width="13.140625" style="13" customWidth="1"/>
    <col min="5639" max="5639" width="15.28515625" style="13" customWidth="1"/>
    <col min="5640" max="5641" width="0.140625" style="13" customWidth="1"/>
    <col min="5642" max="5886" width="9.140625" style="13"/>
    <col min="5887" max="5887" width="5.140625" style="13" customWidth="1"/>
    <col min="5888" max="5888" width="18.28515625" style="13" customWidth="1"/>
    <col min="5889" max="5889" width="14.42578125" style="13" customWidth="1"/>
    <col min="5890" max="5890" width="15" style="13" customWidth="1"/>
    <col min="5891" max="5891" width="12.140625" style="13" customWidth="1"/>
    <col min="5892" max="5892" width="14" style="13" customWidth="1"/>
    <col min="5893" max="5893" width="13" style="13" customWidth="1"/>
    <col min="5894" max="5894" width="13.140625" style="13" customWidth="1"/>
    <col min="5895" max="5895" width="15.28515625" style="13" customWidth="1"/>
    <col min="5896" max="5897" width="0.140625" style="13" customWidth="1"/>
    <col min="5898" max="6142" width="9.140625" style="13"/>
    <col min="6143" max="6143" width="5.140625" style="13" customWidth="1"/>
    <col min="6144" max="6144" width="18.28515625" style="13" customWidth="1"/>
    <col min="6145" max="6145" width="14.42578125" style="13" customWidth="1"/>
    <col min="6146" max="6146" width="15" style="13" customWidth="1"/>
    <col min="6147" max="6147" width="12.140625" style="13" customWidth="1"/>
    <col min="6148" max="6148" width="14" style="13" customWidth="1"/>
    <col min="6149" max="6149" width="13" style="13" customWidth="1"/>
    <col min="6150" max="6150" width="13.140625" style="13" customWidth="1"/>
    <col min="6151" max="6151" width="15.28515625" style="13" customWidth="1"/>
    <col min="6152" max="6153" width="0.140625" style="13" customWidth="1"/>
    <col min="6154" max="6398" width="9.140625" style="13"/>
    <col min="6399" max="6399" width="5.140625" style="13" customWidth="1"/>
    <col min="6400" max="6400" width="18.28515625" style="13" customWidth="1"/>
    <col min="6401" max="6401" width="14.42578125" style="13" customWidth="1"/>
    <col min="6402" max="6402" width="15" style="13" customWidth="1"/>
    <col min="6403" max="6403" width="12.140625" style="13" customWidth="1"/>
    <col min="6404" max="6404" width="14" style="13" customWidth="1"/>
    <col min="6405" max="6405" width="13" style="13" customWidth="1"/>
    <col min="6406" max="6406" width="13.140625" style="13" customWidth="1"/>
    <col min="6407" max="6407" width="15.28515625" style="13" customWidth="1"/>
    <col min="6408" max="6409" width="0.140625" style="13" customWidth="1"/>
    <col min="6410" max="6654" width="9.140625" style="13"/>
    <col min="6655" max="6655" width="5.140625" style="13" customWidth="1"/>
    <col min="6656" max="6656" width="18.28515625" style="13" customWidth="1"/>
    <col min="6657" max="6657" width="14.42578125" style="13" customWidth="1"/>
    <col min="6658" max="6658" width="15" style="13" customWidth="1"/>
    <col min="6659" max="6659" width="12.140625" style="13" customWidth="1"/>
    <col min="6660" max="6660" width="14" style="13" customWidth="1"/>
    <col min="6661" max="6661" width="13" style="13" customWidth="1"/>
    <col min="6662" max="6662" width="13.140625" style="13" customWidth="1"/>
    <col min="6663" max="6663" width="15.28515625" style="13" customWidth="1"/>
    <col min="6664" max="6665" width="0.140625" style="13" customWidth="1"/>
    <col min="6666" max="6910" width="9.140625" style="13"/>
    <col min="6911" max="6911" width="5.140625" style="13" customWidth="1"/>
    <col min="6912" max="6912" width="18.28515625" style="13" customWidth="1"/>
    <col min="6913" max="6913" width="14.42578125" style="13" customWidth="1"/>
    <col min="6914" max="6914" width="15" style="13" customWidth="1"/>
    <col min="6915" max="6915" width="12.140625" style="13" customWidth="1"/>
    <col min="6916" max="6916" width="14" style="13" customWidth="1"/>
    <col min="6917" max="6917" width="13" style="13" customWidth="1"/>
    <col min="6918" max="6918" width="13.140625" style="13" customWidth="1"/>
    <col min="6919" max="6919" width="15.28515625" style="13" customWidth="1"/>
    <col min="6920" max="6921" width="0.140625" style="13" customWidth="1"/>
    <col min="6922" max="7166" width="9.140625" style="13"/>
    <col min="7167" max="7167" width="5.140625" style="13" customWidth="1"/>
    <col min="7168" max="7168" width="18.28515625" style="13" customWidth="1"/>
    <col min="7169" max="7169" width="14.42578125" style="13" customWidth="1"/>
    <col min="7170" max="7170" width="15" style="13" customWidth="1"/>
    <col min="7171" max="7171" width="12.140625" style="13" customWidth="1"/>
    <col min="7172" max="7172" width="14" style="13" customWidth="1"/>
    <col min="7173" max="7173" width="13" style="13" customWidth="1"/>
    <col min="7174" max="7174" width="13.140625" style="13" customWidth="1"/>
    <col min="7175" max="7175" width="15.28515625" style="13" customWidth="1"/>
    <col min="7176" max="7177" width="0.140625" style="13" customWidth="1"/>
    <col min="7178" max="7422" width="9.140625" style="13"/>
    <col min="7423" max="7423" width="5.140625" style="13" customWidth="1"/>
    <col min="7424" max="7424" width="18.28515625" style="13" customWidth="1"/>
    <col min="7425" max="7425" width="14.42578125" style="13" customWidth="1"/>
    <col min="7426" max="7426" width="15" style="13" customWidth="1"/>
    <col min="7427" max="7427" width="12.140625" style="13" customWidth="1"/>
    <col min="7428" max="7428" width="14" style="13" customWidth="1"/>
    <col min="7429" max="7429" width="13" style="13" customWidth="1"/>
    <col min="7430" max="7430" width="13.140625" style="13" customWidth="1"/>
    <col min="7431" max="7431" width="15.28515625" style="13" customWidth="1"/>
    <col min="7432" max="7433" width="0.140625" style="13" customWidth="1"/>
    <col min="7434" max="7678" width="9.140625" style="13"/>
    <col min="7679" max="7679" width="5.140625" style="13" customWidth="1"/>
    <col min="7680" max="7680" width="18.28515625" style="13" customWidth="1"/>
    <col min="7681" max="7681" width="14.42578125" style="13" customWidth="1"/>
    <col min="7682" max="7682" width="15" style="13" customWidth="1"/>
    <col min="7683" max="7683" width="12.140625" style="13" customWidth="1"/>
    <col min="7684" max="7684" width="14" style="13" customWidth="1"/>
    <col min="7685" max="7685" width="13" style="13" customWidth="1"/>
    <col min="7686" max="7686" width="13.140625" style="13" customWidth="1"/>
    <col min="7687" max="7687" width="15.28515625" style="13" customWidth="1"/>
    <col min="7688" max="7689" width="0.140625" style="13" customWidth="1"/>
    <col min="7690" max="7934" width="9.140625" style="13"/>
    <col min="7935" max="7935" width="5.140625" style="13" customWidth="1"/>
    <col min="7936" max="7936" width="18.28515625" style="13" customWidth="1"/>
    <col min="7937" max="7937" width="14.42578125" style="13" customWidth="1"/>
    <col min="7938" max="7938" width="15" style="13" customWidth="1"/>
    <col min="7939" max="7939" width="12.140625" style="13" customWidth="1"/>
    <col min="7940" max="7940" width="14" style="13" customWidth="1"/>
    <col min="7941" max="7941" width="13" style="13" customWidth="1"/>
    <col min="7942" max="7942" width="13.140625" style="13" customWidth="1"/>
    <col min="7943" max="7943" width="15.28515625" style="13" customWidth="1"/>
    <col min="7944" max="7945" width="0.140625" style="13" customWidth="1"/>
    <col min="7946" max="8190" width="9.140625" style="13"/>
    <col min="8191" max="8191" width="5.140625" style="13" customWidth="1"/>
    <col min="8192" max="8192" width="18.28515625" style="13" customWidth="1"/>
    <col min="8193" max="8193" width="14.42578125" style="13" customWidth="1"/>
    <col min="8194" max="8194" width="15" style="13" customWidth="1"/>
    <col min="8195" max="8195" width="12.140625" style="13" customWidth="1"/>
    <col min="8196" max="8196" width="14" style="13" customWidth="1"/>
    <col min="8197" max="8197" width="13" style="13" customWidth="1"/>
    <col min="8198" max="8198" width="13.140625" style="13" customWidth="1"/>
    <col min="8199" max="8199" width="15.28515625" style="13" customWidth="1"/>
    <col min="8200" max="8201" width="0.140625" style="13" customWidth="1"/>
    <col min="8202" max="8446" width="9.140625" style="13"/>
    <col min="8447" max="8447" width="5.140625" style="13" customWidth="1"/>
    <col min="8448" max="8448" width="18.28515625" style="13" customWidth="1"/>
    <col min="8449" max="8449" width="14.42578125" style="13" customWidth="1"/>
    <col min="8450" max="8450" width="15" style="13" customWidth="1"/>
    <col min="8451" max="8451" width="12.140625" style="13" customWidth="1"/>
    <col min="8452" max="8452" width="14" style="13" customWidth="1"/>
    <col min="8453" max="8453" width="13" style="13" customWidth="1"/>
    <col min="8454" max="8454" width="13.140625" style="13" customWidth="1"/>
    <col min="8455" max="8455" width="15.28515625" style="13" customWidth="1"/>
    <col min="8456" max="8457" width="0.140625" style="13" customWidth="1"/>
    <col min="8458" max="8702" width="9.140625" style="13"/>
    <col min="8703" max="8703" width="5.140625" style="13" customWidth="1"/>
    <col min="8704" max="8704" width="18.28515625" style="13" customWidth="1"/>
    <col min="8705" max="8705" width="14.42578125" style="13" customWidth="1"/>
    <col min="8706" max="8706" width="15" style="13" customWidth="1"/>
    <col min="8707" max="8707" width="12.140625" style="13" customWidth="1"/>
    <col min="8708" max="8708" width="14" style="13" customWidth="1"/>
    <col min="8709" max="8709" width="13" style="13" customWidth="1"/>
    <col min="8710" max="8710" width="13.140625" style="13" customWidth="1"/>
    <col min="8711" max="8711" width="15.28515625" style="13" customWidth="1"/>
    <col min="8712" max="8713" width="0.140625" style="13" customWidth="1"/>
    <col min="8714" max="8958" width="9.140625" style="13"/>
    <col min="8959" max="8959" width="5.140625" style="13" customWidth="1"/>
    <col min="8960" max="8960" width="18.28515625" style="13" customWidth="1"/>
    <col min="8961" max="8961" width="14.42578125" style="13" customWidth="1"/>
    <col min="8962" max="8962" width="15" style="13" customWidth="1"/>
    <col min="8963" max="8963" width="12.140625" style="13" customWidth="1"/>
    <col min="8964" max="8964" width="14" style="13" customWidth="1"/>
    <col min="8965" max="8965" width="13" style="13" customWidth="1"/>
    <col min="8966" max="8966" width="13.140625" style="13" customWidth="1"/>
    <col min="8967" max="8967" width="15.28515625" style="13" customWidth="1"/>
    <col min="8968" max="8969" width="0.140625" style="13" customWidth="1"/>
    <col min="8970" max="9214" width="9.140625" style="13"/>
    <col min="9215" max="9215" width="5.140625" style="13" customWidth="1"/>
    <col min="9216" max="9216" width="18.28515625" style="13" customWidth="1"/>
    <col min="9217" max="9217" width="14.42578125" style="13" customWidth="1"/>
    <col min="9218" max="9218" width="15" style="13" customWidth="1"/>
    <col min="9219" max="9219" width="12.140625" style="13" customWidth="1"/>
    <col min="9220" max="9220" width="14" style="13" customWidth="1"/>
    <col min="9221" max="9221" width="13" style="13" customWidth="1"/>
    <col min="9222" max="9222" width="13.140625" style="13" customWidth="1"/>
    <col min="9223" max="9223" width="15.28515625" style="13" customWidth="1"/>
    <col min="9224" max="9225" width="0.140625" style="13" customWidth="1"/>
    <col min="9226" max="9470" width="9.140625" style="13"/>
    <col min="9471" max="9471" width="5.140625" style="13" customWidth="1"/>
    <col min="9472" max="9472" width="18.28515625" style="13" customWidth="1"/>
    <col min="9473" max="9473" width="14.42578125" style="13" customWidth="1"/>
    <col min="9474" max="9474" width="15" style="13" customWidth="1"/>
    <col min="9475" max="9475" width="12.140625" style="13" customWidth="1"/>
    <col min="9476" max="9476" width="14" style="13" customWidth="1"/>
    <col min="9477" max="9477" width="13" style="13" customWidth="1"/>
    <col min="9478" max="9478" width="13.140625" style="13" customWidth="1"/>
    <col min="9479" max="9479" width="15.28515625" style="13" customWidth="1"/>
    <col min="9480" max="9481" width="0.140625" style="13" customWidth="1"/>
    <col min="9482" max="9726" width="9.140625" style="13"/>
    <col min="9727" max="9727" width="5.140625" style="13" customWidth="1"/>
    <col min="9728" max="9728" width="18.28515625" style="13" customWidth="1"/>
    <col min="9729" max="9729" width="14.42578125" style="13" customWidth="1"/>
    <col min="9730" max="9730" width="15" style="13" customWidth="1"/>
    <col min="9731" max="9731" width="12.140625" style="13" customWidth="1"/>
    <col min="9732" max="9732" width="14" style="13" customWidth="1"/>
    <col min="9733" max="9733" width="13" style="13" customWidth="1"/>
    <col min="9734" max="9734" width="13.140625" style="13" customWidth="1"/>
    <col min="9735" max="9735" width="15.28515625" style="13" customWidth="1"/>
    <col min="9736" max="9737" width="0.140625" style="13" customWidth="1"/>
    <col min="9738" max="9982" width="9.140625" style="13"/>
    <col min="9983" max="9983" width="5.140625" style="13" customWidth="1"/>
    <col min="9984" max="9984" width="18.28515625" style="13" customWidth="1"/>
    <col min="9985" max="9985" width="14.42578125" style="13" customWidth="1"/>
    <col min="9986" max="9986" width="15" style="13" customWidth="1"/>
    <col min="9987" max="9987" width="12.140625" style="13" customWidth="1"/>
    <col min="9988" max="9988" width="14" style="13" customWidth="1"/>
    <col min="9989" max="9989" width="13" style="13" customWidth="1"/>
    <col min="9990" max="9990" width="13.140625" style="13" customWidth="1"/>
    <col min="9991" max="9991" width="15.28515625" style="13" customWidth="1"/>
    <col min="9992" max="9993" width="0.140625" style="13" customWidth="1"/>
    <col min="9994" max="10238" width="9.140625" style="13"/>
    <col min="10239" max="10239" width="5.140625" style="13" customWidth="1"/>
    <col min="10240" max="10240" width="18.28515625" style="13" customWidth="1"/>
    <col min="10241" max="10241" width="14.42578125" style="13" customWidth="1"/>
    <col min="10242" max="10242" width="15" style="13" customWidth="1"/>
    <col min="10243" max="10243" width="12.140625" style="13" customWidth="1"/>
    <col min="10244" max="10244" width="14" style="13" customWidth="1"/>
    <col min="10245" max="10245" width="13" style="13" customWidth="1"/>
    <col min="10246" max="10246" width="13.140625" style="13" customWidth="1"/>
    <col min="10247" max="10247" width="15.28515625" style="13" customWidth="1"/>
    <col min="10248" max="10249" width="0.140625" style="13" customWidth="1"/>
    <col min="10250" max="10494" width="9.140625" style="13"/>
    <col min="10495" max="10495" width="5.140625" style="13" customWidth="1"/>
    <col min="10496" max="10496" width="18.28515625" style="13" customWidth="1"/>
    <col min="10497" max="10497" width="14.42578125" style="13" customWidth="1"/>
    <col min="10498" max="10498" width="15" style="13" customWidth="1"/>
    <col min="10499" max="10499" width="12.140625" style="13" customWidth="1"/>
    <col min="10500" max="10500" width="14" style="13" customWidth="1"/>
    <col min="10501" max="10501" width="13" style="13" customWidth="1"/>
    <col min="10502" max="10502" width="13.140625" style="13" customWidth="1"/>
    <col min="10503" max="10503" width="15.28515625" style="13" customWidth="1"/>
    <col min="10504" max="10505" width="0.140625" style="13" customWidth="1"/>
    <col min="10506" max="10750" width="9.140625" style="13"/>
    <col min="10751" max="10751" width="5.140625" style="13" customWidth="1"/>
    <col min="10752" max="10752" width="18.28515625" style="13" customWidth="1"/>
    <col min="10753" max="10753" width="14.42578125" style="13" customWidth="1"/>
    <col min="10754" max="10754" width="15" style="13" customWidth="1"/>
    <col min="10755" max="10755" width="12.140625" style="13" customWidth="1"/>
    <col min="10756" max="10756" width="14" style="13" customWidth="1"/>
    <col min="10757" max="10757" width="13" style="13" customWidth="1"/>
    <col min="10758" max="10758" width="13.140625" style="13" customWidth="1"/>
    <col min="10759" max="10759" width="15.28515625" style="13" customWidth="1"/>
    <col min="10760" max="10761" width="0.140625" style="13" customWidth="1"/>
    <col min="10762" max="11006" width="9.140625" style="13"/>
    <col min="11007" max="11007" width="5.140625" style="13" customWidth="1"/>
    <col min="11008" max="11008" width="18.28515625" style="13" customWidth="1"/>
    <col min="11009" max="11009" width="14.42578125" style="13" customWidth="1"/>
    <col min="11010" max="11010" width="15" style="13" customWidth="1"/>
    <col min="11011" max="11011" width="12.140625" style="13" customWidth="1"/>
    <col min="11012" max="11012" width="14" style="13" customWidth="1"/>
    <col min="11013" max="11013" width="13" style="13" customWidth="1"/>
    <col min="11014" max="11014" width="13.140625" style="13" customWidth="1"/>
    <col min="11015" max="11015" width="15.28515625" style="13" customWidth="1"/>
    <col min="11016" max="11017" width="0.140625" style="13" customWidth="1"/>
    <col min="11018" max="11262" width="9.140625" style="13"/>
    <col min="11263" max="11263" width="5.140625" style="13" customWidth="1"/>
    <col min="11264" max="11264" width="18.28515625" style="13" customWidth="1"/>
    <col min="11265" max="11265" width="14.42578125" style="13" customWidth="1"/>
    <col min="11266" max="11266" width="15" style="13" customWidth="1"/>
    <col min="11267" max="11267" width="12.140625" style="13" customWidth="1"/>
    <col min="11268" max="11268" width="14" style="13" customWidth="1"/>
    <col min="11269" max="11269" width="13" style="13" customWidth="1"/>
    <col min="11270" max="11270" width="13.140625" style="13" customWidth="1"/>
    <col min="11271" max="11271" width="15.28515625" style="13" customWidth="1"/>
    <col min="11272" max="11273" width="0.140625" style="13" customWidth="1"/>
    <col min="11274" max="11518" width="9.140625" style="13"/>
    <col min="11519" max="11519" width="5.140625" style="13" customWidth="1"/>
    <col min="11520" max="11520" width="18.28515625" style="13" customWidth="1"/>
    <col min="11521" max="11521" width="14.42578125" style="13" customWidth="1"/>
    <col min="11522" max="11522" width="15" style="13" customWidth="1"/>
    <col min="11523" max="11523" width="12.140625" style="13" customWidth="1"/>
    <col min="11524" max="11524" width="14" style="13" customWidth="1"/>
    <col min="11525" max="11525" width="13" style="13" customWidth="1"/>
    <col min="11526" max="11526" width="13.140625" style="13" customWidth="1"/>
    <col min="11527" max="11527" width="15.28515625" style="13" customWidth="1"/>
    <col min="11528" max="11529" width="0.140625" style="13" customWidth="1"/>
    <col min="11530" max="11774" width="9.140625" style="13"/>
    <col min="11775" max="11775" width="5.140625" style="13" customWidth="1"/>
    <col min="11776" max="11776" width="18.28515625" style="13" customWidth="1"/>
    <col min="11777" max="11777" width="14.42578125" style="13" customWidth="1"/>
    <col min="11778" max="11778" width="15" style="13" customWidth="1"/>
    <col min="11779" max="11779" width="12.140625" style="13" customWidth="1"/>
    <col min="11780" max="11780" width="14" style="13" customWidth="1"/>
    <col min="11781" max="11781" width="13" style="13" customWidth="1"/>
    <col min="11782" max="11782" width="13.140625" style="13" customWidth="1"/>
    <col min="11783" max="11783" width="15.28515625" style="13" customWidth="1"/>
    <col min="11784" max="11785" width="0.140625" style="13" customWidth="1"/>
    <col min="11786" max="12030" width="9.140625" style="13"/>
    <col min="12031" max="12031" width="5.140625" style="13" customWidth="1"/>
    <col min="12032" max="12032" width="18.28515625" style="13" customWidth="1"/>
    <col min="12033" max="12033" width="14.42578125" style="13" customWidth="1"/>
    <col min="12034" max="12034" width="15" style="13" customWidth="1"/>
    <col min="12035" max="12035" width="12.140625" style="13" customWidth="1"/>
    <col min="12036" max="12036" width="14" style="13" customWidth="1"/>
    <col min="12037" max="12037" width="13" style="13" customWidth="1"/>
    <col min="12038" max="12038" width="13.140625" style="13" customWidth="1"/>
    <col min="12039" max="12039" width="15.28515625" style="13" customWidth="1"/>
    <col min="12040" max="12041" width="0.140625" style="13" customWidth="1"/>
    <col min="12042" max="12286" width="9.140625" style="13"/>
    <col min="12287" max="12287" width="5.140625" style="13" customWidth="1"/>
    <col min="12288" max="12288" width="18.28515625" style="13" customWidth="1"/>
    <col min="12289" max="12289" width="14.42578125" style="13" customWidth="1"/>
    <col min="12290" max="12290" width="15" style="13" customWidth="1"/>
    <col min="12291" max="12291" width="12.140625" style="13" customWidth="1"/>
    <col min="12292" max="12292" width="14" style="13" customWidth="1"/>
    <col min="12293" max="12293" width="13" style="13" customWidth="1"/>
    <col min="12294" max="12294" width="13.140625" style="13" customWidth="1"/>
    <col min="12295" max="12295" width="15.28515625" style="13" customWidth="1"/>
    <col min="12296" max="12297" width="0.140625" style="13" customWidth="1"/>
    <col min="12298" max="12542" width="9.140625" style="13"/>
    <col min="12543" max="12543" width="5.140625" style="13" customWidth="1"/>
    <col min="12544" max="12544" width="18.28515625" style="13" customWidth="1"/>
    <col min="12545" max="12545" width="14.42578125" style="13" customWidth="1"/>
    <col min="12546" max="12546" width="15" style="13" customWidth="1"/>
    <col min="12547" max="12547" width="12.140625" style="13" customWidth="1"/>
    <col min="12548" max="12548" width="14" style="13" customWidth="1"/>
    <col min="12549" max="12549" width="13" style="13" customWidth="1"/>
    <col min="12550" max="12550" width="13.140625" style="13" customWidth="1"/>
    <col min="12551" max="12551" width="15.28515625" style="13" customWidth="1"/>
    <col min="12552" max="12553" width="0.140625" style="13" customWidth="1"/>
    <col min="12554" max="12798" width="9.140625" style="13"/>
    <col min="12799" max="12799" width="5.140625" style="13" customWidth="1"/>
    <col min="12800" max="12800" width="18.28515625" style="13" customWidth="1"/>
    <col min="12801" max="12801" width="14.42578125" style="13" customWidth="1"/>
    <col min="12802" max="12802" width="15" style="13" customWidth="1"/>
    <col min="12803" max="12803" width="12.140625" style="13" customWidth="1"/>
    <col min="12804" max="12804" width="14" style="13" customWidth="1"/>
    <col min="12805" max="12805" width="13" style="13" customWidth="1"/>
    <col min="12806" max="12806" width="13.140625" style="13" customWidth="1"/>
    <col min="12807" max="12807" width="15.28515625" style="13" customWidth="1"/>
    <col min="12808" max="12809" width="0.140625" style="13" customWidth="1"/>
    <col min="12810" max="13054" width="9.140625" style="13"/>
    <col min="13055" max="13055" width="5.140625" style="13" customWidth="1"/>
    <col min="13056" max="13056" width="18.28515625" style="13" customWidth="1"/>
    <col min="13057" max="13057" width="14.42578125" style="13" customWidth="1"/>
    <col min="13058" max="13058" width="15" style="13" customWidth="1"/>
    <col min="13059" max="13059" width="12.140625" style="13" customWidth="1"/>
    <col min="13060" max="13060" width="14" style="13" customWidth="1"/>
    <col min="13061" max="13061" width="13" style="13" customWidth="1"/>
    <col min="13062" max="13062" width="13.140625" style="13" customWidth="1"/>
    <col min="13063" max="13063" width="15.28515625" style="13" customWidth="1"/>
    <col min="13064" max="13065" width="0.140625" style="13" customWidth="1"/>
    <col min="13066" max="13310" width="9.140625" style="13"/>
    <col min="13311" max="13311" width="5.140625" style="13" customWidth="1"/>
    <col min="13312" max="13312" width="18.28515625" style="13" customWidth="1"/>
    <col min="13313" max="13313" width="14.42578125" style="13" customWidth="1"/>
    <col min="13314" max="13314" width="15" style="13" customWidth="1"/>
    <col min="13315" max="13315" width="12.140625" style="13" customWidth="1"/>
    <col min="13316" max="13316" width="14" style="13" customWidth="1"/>
    <col min="13317" max="13317" width="13" style="13" customWidth="1"/>
    <col min="13318" max="13318" width="13.140625" style="13" customWidth="1"/>
    <col min="13319" max="13319" width="15.28515625" style="13" customWidth="1"/>
    <col min="13320" max="13321" width="0.140625" style="13" customWidth="1"/>
    <col min="13322" max="13566" width="9.140625" style="13"/>
    <col min="13567" max="13567" width="5.140625" style="13" customWidth="1"/>
    <col min="13568" max="13568" width="18.28515625" style="13" customWidth="1"/>
    <col min="13569" max="13569" width="14.42578125" style="13" customWidth="1"/>
    <col min="13570" max="13570" width="15" style="13" customWidth="1"/>
    <col min="13571" max="13571" width="12.140625" style="13" customWidth="1"/>
    <col min="13572" max="13572" width="14" style="13" customWidth="1"/>
    <col min="13573" max="13573" width="13" style="13" customWidth="1"/>
    <col min="13574" max="13574" width="13.140625" style="13" customWidth="1"/>
    <col min="13575" max="13575" width="15.28515625" style="13" customWidth="1"/>
    <col min="13576" max="13577" width="0.140625" style="13" customWidth="1"/>
    <col min="13578" max="13822" width="9.140625" style="13"/>
    <col min="13823" max="13823" width="5.140625" style="13" customWidth="1"/>
    <col min="13824" max="13824" width="18.28515625" style="13" customWidth="1"/>
    <col min="13825" max="13825" width="14.42578125" style="13" customWidth="1"/>
    <col min="13826" max="13826" width="15" style="13" customWidth="1"/>
    <col min="13827" max="13827" width="12.140625" style="13" customWidth="1"/>
    <col min="13828" max="13828" width="14" style="13" customWidth="1"/>
    <col min="13829" max="13829" width="13" style="13" customWidth="1"/>
    <col min="13830" max="13830" width="13.140625" style="13" customWidth="1"/>
    <col min="13831" max="13831" width="15.28515625" style="13" customWidth="1"/>
    <col min="13832" max="13833" width="0.140625" style="13" customWidth="1"/>
    <col min="13834" max="14078" width="9.140625" style="13"/>
    <col min="14079" max="14079" width="5.140625" style="13" customWidth="1"/>
    <col min="14080" max="14080" width="18.28515625" style="13" customWidth="1"/>
    <col min="14081" max="14081" width="14.42578125" style="13" customWidth="1"/>
    <col min="14082" max="14082" width="15" style="13" customWidth="1"/>
    <col min="14083" max="14083" width="12.140625" style="13" customWidth="1"/>
    <col min="14084" max="14084" width="14" style="13" customWidth="1"/>
    <col min="14085" max="14085" width="13" style="13" customWidth="1"/>
    <col min="14086" max="14086" width="13.140625" style="13" customWidth="1"/>
    <col min="14087" max="14087" width="15.28515625" style="13" customWidth="1"/>
    <col min="14088" max="14089" width="0.140625" style="13" customWidth="1"/>
    <col min="14090" max="14334" width="9.140625" style="13"/>
    <col min="14335" max="14335" width="5.140625" style="13" customWidth="1"/>
    <col min="14336" max="14336" width="18.28515625" style="13" customWidth="1"/>
    <col min="14337" max="14337" width="14.42578125" style="13" customWidth="1"/>
    <col min="14338" max="14338" width="15" style="13" customWidth="1"/>
    <col min="14339" max="14339" width="12.140625" style="13" customWidth="1"/>
    <col min="14340" max="14340" width="14" style="13" customWidth="1"/>
    <col min="14341" max="14341" width="13" style="13" customWidth="1"/>
    <col min="14342" max="14342" width="13.140625" style="13" customWidth="1"/>
    <col min="14343" max="14343" width="15.28515625" style="13" customWidth="1"/>
    <col min="14344" max="14345" width="0.140625" style="13" customWidth="1"/>
    <col min="14346" max="14590" width="9.140625" style="13"/>
    <col min="14591" max="14591" width="5.140625" style="13" customWidth="1"/>
    <col min="14592" max="14592" width="18.28515625" style="13" customWidth="1"/>
    <col min="14593" max="14593" width="14.42578125" style="13" customWidth="1"/>
    <col min="14594" max="14594" width="15" style="13" customWidth="1"/>
    <col min="14595" max="14595" width="12.140625" style="13" customWidth="1"/>
    <col min="14596" max="14596" width="14" style="13" customWidth="1"/>
    <col min="14597" max="14597" width="13" style="13" customWidth="1"/>
    <col min="14598" max="14598" width="13.140625" style="13" customWidth="1"/>
    <col min="14599" max="14599" width="15.28515625" style="13" customWidth="1"/>
    <col min="14600" max="14601" width="0.140625" style="13" customWidth="1"/>
    <col min="14602" max="14846" width="9.140625" style="13"/>
    <col min="14847" max="14847" width="5.140625" style="13" customWidth="1"/>
    <col min="14848" max="14848" width="18.28515625" style="13" customWidth="1"/>
    <col min="14849" max="14849" width="14.42578125" style="13" customWidth="1"/>
    <col min="14850" max="14850" width="15" style="13" customWidth="1"/>
    <col min="14851" max="14851" width="12.140625" style="13" customWidth="1"/>
    <col min="14852" max="14852" width="14" style="13" customWidth="1"/>
    <col min="14853" max="14853" width="13" style="13" customWidth="1"/>
    <col min="14854" max="14854" width="13.140625" style="13" customWidth="1"/>
    <col min="14855" max="14855" width="15.28515625" style="13" customWidth="1"/>
    <col min="14856" max="14857" width="0.140625" style="13" customWidth="1"/>
    <col min="14858" max="15102" width="9.140625" style="13"/>
    <col min="15103" max="15103" width="5.140625" style="13" customWidth="1"/>
    <col min="15104" max="15104" width="18.28515625" style="13" customWidth="1"/>
    <col min="15105" max="15105" width="14.42578125" style="13" customWidth="1"/>
    <col min="15106" max="15106" width="15" style="13" customWidth="1"/>
    <col min="15107" max="15107" width="12.140625" style="13" customWidth="1"/>
    <col min="15108" max="15108" width="14" style="13" customWidth="1"/>
    <col min="15109" max="15109" width="13" style="13" customWidth="1"/>
    <col min="15110" max="15110" width="13.140625" style="13" customWidth="1"/>
    <col min="15111" max="15111" width="15.28515625" style="13" customWidth="1"/>
    <col min="15112" max="15113" width="0.140625" style="13" customWidth="1"/>
    <col min="15114" max="15358" width="9.140625" style="13"/>
    <col min="15359" max="15359" width="5.140625" style="13" customWidth="1"/>
    <col min="15360" max="15360" width="18.28515625" style="13" customWidth="1"/>
    <col min="15361" max="15361" width="14.42578125" style="13" customWidth="1"/>
    <col min="15362" max="15362" width="15" style="13" customWidth="1"/>
    <col min="15363" max="15363" width="12.140625" style="13" customWidth="1"/>
    <col min="15364" max="15364" width="14" style="13" customWidth="1"/>
    <col min="15365" max="15365" width="13" style="13" customWidth="1"/>
    <col min="15366" max="15366" width="13.140625" style="13" customWidth="1"/>
    <col min="15367" max="15367" width="15.28515625" style="13" customWidth="1"/>
    <col min="15368" max="15369" width="0.140625" style="13" customWidth="1"/>
    <col min="15370" max="15614" width="9.140625" style="13"/>
    <col min="15615" max="15615" width="5.140625" style="13" customWidth="1"/>
    <col min="15616" max="15616" width="18.28515625" style="13" customWidth="1"/>
    <col min="15617" max="15617" width="14.42578125" style="13" customWidth="1"/>
    <col min="15618" max="15618" width="15" style="13" customWidth="1"/>
    <col min="15619" max="15619" width="12.140625" style="13" customWidth="1"/>
    <col min="15620" max="15620" width="14" style="13" customWidth="1"/>
    <col min="15621" max="15621" width="13" style="13" customWidth="1"/>
    <col min="15622" max="15622" width="13.140625" style="13" customWidth="1"/>
    <col min="15623" max="15623" width="15.28515625" style="13" customWidth="1"/>
    <col min="15624" max="15625" width="0.140625" style="13" customWidth="1"/>
    <col min="15626" max="15870" width="9.140625" style="13"/>
    <col min="15871" max="15871" width="5.140625" style="13" customWidth="1"/>
    <col min="15872" max="15872" width="18.28515625" style="13" customWidth="1"/>
    <col min="15873" max="15873" width="14.42578125" style="13" customWidth="1"/>
    <col min="15874" max="15874" width="15" style="13" customWidth="1"/>
    <col min="15875" max="15875" width="12.140625" style="13" customWidth="1"/>
    <col min="15876" max="15876" width="14" style="13" customWidth="1"/>
    <col min="15877" max="15877" width="13" style="13" customWidth="1"/>
    <col min="15878" max="15878" width="13.140625" style="13" customWidth="1"/>
    <col min="15879" max="15879" width="15.28515625" style="13" customWidth="1"/>
    <col min="15880" max="15881" width="0.140625" style="13" customWidth="1"/>
    <col min="15882" max="16126" width="9.140625" style="13"/>
    <col min="16127" max="16127" width="5.140625" style="13" customWidth="1"/>
    <col min="16128" max="16128" width="18.28515625" style="13" customWidth="1"/>
    <col min="16129" max="16129" width="14.42578125" style="13" customWidth="1"/>
    <col min="16130" max="16130" width="15" style="13" customWidth="1"/>
    <col min="16131" max="16131" width="12.140625" style="13" customWidth="1"/>
    <col min="16132" max="16132" width="14" style="13" customWidth="1"/>
    <col min="16133" max="16133" width="13" style="13" customWidth="1"/>
    <col min="16134" max="16134" width="13.140625" style="13" customWidth="1"/>
    <col min="16135" max="16135" width="15.28515625" style="13" customWidth="1"/>
    <col min="16136" max="16137" width="0.140625" style="13" customWidth="1"/>
    <col min="16138" max="16384" width="9.140625" style="13"/>
  </cols>
  <sheetData>
    <row r="2" spans="1:11">
      <c r="A2" s="176" t="s">
        <v>50</v>
      </c>
      <c r="B2" s="176"/>
      <c r="C2" s="176"/>
      <c r="D2" s="176"/>
      <c r="E2" s="176"/>
      <c r="F2" s="176"/>
      <c r="G2" s="176"/>
      <c r="H2" s="176"/>
      <c r="I2" s="176"/>
      <c r="J2" s="18"/>
    </row>
    <row r="3" spans="1:11">
      <c r="A3" s="177"/>
      <c r="B3" s="177"/>
      <c r="C3" s="177"/>
      <c r="D3" s="177"/>
      <c r="E3" s="177"/>
      <c r="F3" s="177"/>
      <c r="G3" s="177"/>
      <c r="H3" s="177"/>
      <c r="I3" s="177"/>
      <c r="J3" s="19"/>
    </row>
    <row r="4" spans="1:1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1" ht="24.75" customHeight="1">
      <c r="A5" s="178"/>
      <c r="B5" s="180"/>
      <c r="C5" s="182">
        <v>2015</v>
      </c>
      <c r="D5" s="182"/>
      <c r="E5" s="183">
        <v>2016</v>
      </c>
      <c r="F5" s="184"/>
      <c r="G5" s="185"/>
      <c r="H5" s="182" t="s">
        <v>49</v>
      </c>
      <c r="I5" s="183"/>
      <c r="J5" s="23"/>
    </row>
    <row r="6" spans="1:11" ht="42" customHeight="1">
      <c r="A6" s="179"/>
      <c r="B6" s="181"/>
      <c r="C6" s="41" t="s">
        <v>47</v>
      </c>
      <c r="D6" s="41" t="s">
        <v>48</v>
      </c>
      <c r="E6" s="41" t="s">
        <v>47</v>
      </c>
      <c r="F6" s="41" t="s">
        <v>48</v>
      </c>
      <c r="G6" s="41" t="s">
        <v>34</v>
      </c>
      <c r="H6" s="41" t="s">
        <v>47</v>
      </c>
      <c r="I6" s="42" t="s">
        <v>46</v>
      </c>
      <c r="J6" s="24"/>
    </row>
    <row r="7" spans="1:11" ht="15" customHeight="1">
      <c r="A7" s="16">
        <v>1</v>
      </c>
      <c r="B7" s="44" t="s">
        <v>27</v>
      </c>
      <c r="C7" s="17"/>
      <c r="D7" s="26">
        <f t="shared" ref="D7:D30" si="0">C7/J7</f>
        <v>0</v>
      </c>
      <c r="E7" s="17">
        <v>37</v>
      </c>
      <c r="F7" s="27">
        <f>E7/K7*100</f>
        <v>2.0181304475886071E-2</v>
      </c>
      <c r="G7" s="16">
        <f t="shared" ref="G7:G30" si="1">E7-C7</f>
        <v>37</v>
      </c>
      <c r="H7" s="17">
        <v>7</v>
      </c>
      <c r="I7" s="15">
        <f t="shared" ref="I7:I30" si="2">H7/E7*100</f>
        <v>18.918918918918919</v>
      </c>
      <c r="J7" s="13">
        <v>147671</v>
      </c>
      <c r="K7" s="13">
        <v>183338</v>
      </c>
    </row>
    <row r="8" spans="1:11" ht="15" customHeight="1">
      <c r="A8" s="16">
        <v>2</v>
      </c>
      <c r="B8" s="44" t="s">
        <v>13</v>
      </c>
      <c r="C8" s="17"/>
      <c r="D8" s="26">
        <f t="shared" si="0"/>
        <v>0</v>
      </c>
      <c r="E8" s="17"/>
      <c r="F8" s="27">
        <f t="shared" ref="F8:F30" si="3">E8/K8*100</f>
        <v>0</v>
      </c>
      <c r="G8" s="16">
        <f t="shared" si="1"/>
        <v>0</v>
      </c>
      <c r="H8" s="14">
        <v>0</v>
      </c>
      <c r="I8" s="15" t="e">
        <f t="shared" si="2"/>
        <v>#DIV/0!</v>
      </c>
      <c r="J8" s="13">
        <v>221434</v>
      </c>
      <c r="K8" s="13">
        <v>272116</v>
      </c>
    </row>
    <row r="9" spans="1:11" ht="15" customHeight="1">
      <c r="A9" s="16">
        <v>3</v>
      </c>
      <c r="B9" s="44" t="s">
        <v>12</v>
      </c>
      <c r="C9" s="17"/>
      <c r="D9" s="26">
        <f t="shared" si="0"/>
        <v>0</v>
      </c>
      <c r="E9" s="17">
        <v>88</v>
      </c>
      <c r="F9" s="27">
        <f t="shared" si="3"/>
        <v>4.116689433206714E-2</v>
      </c>
      <c r="G9" s="16">
        <f t="shared" si="1"/>
        <v>88</v>
      </c>
      <c r="H9" s="14">
        <v>0</v>
      </c>
      <c r="I9" s="15">
        <f t="shared" si="2"/>
        <v>0</v>
      </c>
      <c r="J9" s="13">
        <v>179504</v>
      </c>
      <c r="K9" s="13">
        <v>213764</v>
      </c>
    </row>
    <row r="10" spans="1:11" ht="15" customHeight="1">
      <c r="A10" s="16">
        <v>4</v>
      </c>
      <c r="B10" s="44" t="s">
        <v>11</v>
      </c>
      <c r="C10" s="17">
        <v>98</v>
      </c>
      <c r="D10" s="26">
        <f t="shared" si="0"/>
        <v>3.9661019692910392E-4</v>
      </c>
      <c r="E10" s="17">
        <v>327</v>
      </c>
      <c r="F10" s="27">
        <f t="shared" si="3"/>
        <v>0.10199243945953364</v>
      </c>
      <c r="G10" s="16">
        <f t="shared" si="1"/>
        <v>229</v>
      </c>
      <c r="H10" s="14">
        <v>0</v>
      </c>
      <c r="I10" s="15">
        <f t="shared" si="2"/>
        <v>0</v>
      </c>
      <c r="J10" s="13">
        <v>247094</v>
      </c>
      <c r="K10" s="13">
        <v>320612</v>
      </c>
    </row>
    <row r="11" spans="1:11" ht="15" customHeight="1">
      <c r="A11" s="16">
        <v>5</v>
      </c>
      <c r="B11" s="44" t="s">
        <v>10</v>
      </c>
      <c r="C11" s="17"/>
      <c r="D11" s="26">
        <f t="shared" si="0"/>
        <v>0</v>
      </c>
      <c r="E11" s="17">
        <v>804</v>
      </c>
      <c r="F11" s="27">
        <f t="shared" si="3"/>
        <v>0.23762446467996065</v>
      </c>
      <c r="G11" s="16">
        <f t="shared" si="1"/>
        <v>804</v>
      </c>
      <c r="H11" s="14">
        <v>17</v>
      </c>
      <c r="I11" s="15">
        <f t="shared" si="2"/>
        <v>2.1144278606965177</v>
      </c>
      <c r="J11" s="13">
        <v>276414</v>
      </c>
      <c r="K11" s="13">
        <v>338349</v>
      </c>
    </row>
    <row r="12" spans="1:11" ht="15" customHeight="1">
      <c r="A12" s="16">
        <v>6</v>
      </c>
      <c r="B12" s="44" t="s">
        <v>9</v>
      </c>
      <c r="C12" s="17"/>
      <c r="D12" s="26">
        <f t="shared" si="0"/>
        <v>0</v>
      </c>
      <c r="E12" s="17">
        <v>704</v>
      </c>
      <c r="F12" s="27">
        <f t="shared" si="3"/>
        <v>0.3274860329998</v>
      </c>
      <c r="G12" s="16">
        <f t="shared" si="1"/>
        <v>704</v>
      </c>
      <c r="H12" s="14">
        <v>2</v>
      </c>
      <c r="I12" s="15">
        <f t="shared" si="2"/>
        <v>0.28409090909090912</v>
      </c>
      <c r="J12" s="13">
        <v>183893</v>
      </c>
      <c r="K12" s="13">
        <v>214971</v>
      </c>
    </row>
    <row r="13" spans="1:11" ht="15" customHeight="1">
      <c r="A13" s="16">
        <v>7</v>
      </c>
      <c r="B13" s="44" t="s">
        <v>26</v>
      </c>
      <c r="C13" s="17">
        <v>52</v>
      </c>
      <c r="D13" s="26">
        <f t="shared" si="0"/>
        <v>2.3866348448687351E-4</v>
      </c>
      <c r="E13" s="17">
        <v>3</v>
      </c>
      <c r="F13" s="27">
        <f t="shared" si="3"/>
        <v>1.1630115797186286E-3</v>
      </c>
      <c r="G13" s="16">
        <f t="shared" si="1"/>
        <v>-49</v>
      </c>
      <c r="H13" s="14">
        <v>3</v>
      </c>
      <c r="I13" s="15">
        <f t="shared" si="2"/>
        <v>100</v>
      </c>
      <c r="J13" s="13">
        <v>217880</v>
      </c>
      <c r="K13" s="13">
        <v>257951</v>
      </c>
    </row>
    <row r="14" spans="1:11" ht="15" customHeight="1">
      <c r="A14" s="16">
        <v>8</v>
      </c>
      <c r="B14" s="44" t="s">
        <v>8</v>
      </c>
      <c r="C14" s="17">
        <v>39</v>
      </c>
      <c r="D14" s="26">
        <f t="shared" si="0"/>
        <v>2.1881592531083083E-4</v>
      </c>
      <c r="E14" s="17">
        <v>308</v>
      </c>
      <c r="F14" s="27">
        <f t="shared" si="3"/>
        <v>0.15116267656095095</v>
      </c>
      <c r="G14" s="16">
        <f t="shared" si="1"/>
        <v>269</v>
      </c>
      <c r="H14" s="14">
        <v>0</v>
      </c>
      <c r="I14" s="15">
        <f t="shared" si="2"/>
        <v>0</v>
      </c>
      <c r="J14" s="13">
        <v>178232</v>
      </c>
      <c r="K14" s="13">
        <v>203754</v>
      </c>
    </row>
    <row r="15" spans="1:11" ht="15" customHeight="1">
      <c r="A15" s="16">
        <v>9</v>
      </c>
      <c r="B15" s="44" t="s">
        <v>25</v>
      </c>
      <c r="C15" s="17"/>
      <c r="D15" s="26">
        <f t="shared" si="0"/>
        <v>0</v>
      </c>
      <c r="E15" s="17">
        <v>0</v>
      </c>
      <c r="F15" s="27">
        <f t="shared" si="3"/>
        <v>0</v>
      </c>
      <c r="G15" s="16">
        <f t="shared" si="1"/>
        <v>0</v>
      </c>
      <c r="H15" s="14">
        <v>0</v>
      </c>
      <c r="I15" s="15" t="e">
        <f t="shared" si="2"/>
        <v>#DIV/0!</v>
      </c>
      <c r="J15" s="13">
        <v>123073</v>
      </c>
      <c r="K15" s="13">
        <v>143057</v>
      </c>
    </row>
    <row r="16" spans="1:11" ht="15" customHeight="1">
      <c r="A16" s="16">
        <v>10</v>
      </c>
      <c r="B16" s="44" t="s">
        <v>7</v>
      </c>
      <c r="C16" s="17"/>
      <c r="D16" s="26">
        <f t="shared" si="0"/>
        <v>0</v>
      </c>
      <c r="E16" s="17">
        <v>48</v>
      </c>
      <c r="F16" s="27">
        <f t="shared" si="3"/>
        <v>2.5622137526823175E-2</v>
      </c>
      <c r="G16" s="16">
        <f t="shared" si="1"/>
        <v>48</v>
      </c>
      <c r="H16" s="14">
        <v>1</v>
      </c>
      <c r="I16" s="15">
        <f t="shared" si="2"/>
        <v>2.083333333333333</v>
      </c>
      <c r="J16" s="13">
        <v>149543</v>
      </c>
      <c r="K16" s="13">
        <v>187338</v>
      </c>
    </row>
    <row r="17" spans="1:11" ht="15" customHeight="1">
      <c r="A17" s="16">
        <v>11</v>
      </c>
      <c r="B17" s="44" t="s">
        <v>6</v>
      </c>
      <c r="C17" s="17"/>
      <c r="D17" s="26">
        <f t="shared" si="0"/>
        <v>0</v>
      </c>
      <c r="E17" s="17">
        <v>72</v>
      </c>
      <c r="F17" s="27">
        <f t="shared" si="3"/>
        <v>2.6760526736367928E-2</v>
      </c>
      <c r="G17" s="16">
        <f t="shared" si="1"/>
        <v>72</v>
      </c>
      <c r="H17" s="14">
        <v>0</v>
      </c>
      <c r="I17" s="15">
        <f t="shared" si="2"/>
        <v>0</v>
      </c>
      <c r="J17" s="13">
        <v>228554</v>
      </c>
      <c r="K17" s="13">
        <v>269053</v>
      </c>
    </row>
    <row r="18" spans="1:11" ht="15" customHeight="1">
      <c r="A18" s="16">
        <v>12</v>
      </c>
      <c r="B18" s="44" t="s">
        <v>5</v>
      </c>
      <c r="C18" s="17">
        <v>4</v>
      </c>
      <c r="D18" s="26">
        <f t="shared" si="0"/>
        <v>1.8190003683475746E-5</v>
      </c>
      <c r="E18" s="17">
        <v>0</v>
      </c>
      <c r="F18" s="27">
        <f t="shared" si="3"/>
        <v>0</v>
      </c>
      <c r="G18" s="16">
        <f t="shared" si="1"/>
        <v>-4</v>
      </c>
      <c r="H18" s="14">
        <v>0</v>
      </c>
      <c r="I18" s="15" t="e">
        <f t="shared" si="2"/>
        <v>#DIV/0!</v>
      </c>
      <c r="J18" s="13">
        <v>219901</v>
      </c>
      <c r="K18" s="13">
        <v>266846</v>
      </c>
    </row>
    <row r="19" spans="1:11" ht="15" customHeight="1">
      <c r="A19" s="16">
        <v>13</v>
      </c>
      <c r="B19" s="44" t="s">
        <v>4</v>
      </c>
      <c r="C19" s="17"/>
      <c r="D19" s="26">
        <f t="shared" si="0"/>
        <v>0</v>
      </c>
      <c r="E19" s="17">
        <v>62</v>
      </c>
      <c r="F19" s="27">
        <f t="shared" si="3"/>
        <v>3.3374423349177208E-2</v>
      </c>
      <c r="G19" s="16">
        <f t="shared" si="1"/>
        <v>62</v>
      </c>
      <c r="H19" s="14">
        <v>2</v>
      </c>
      <c r="I19" s="15">
        <f t="shared" si="2"/>
        <v>3.225806451612903</v>
      </c>
      <c r="J19" s="13">
        <v>141462</v>
      </c>
      <c r="K19" s="13">
        <v>185771</v>
      </c>
    </row>
    <row r="20" spans="1:11" ht="15" customHeight="1">
      <c r="A20" s="16">
        <v>14</v>
      </c>
      <c r="B20" s="44" t="s">
        <v>24</v>
      </c>
      <c r="C20" s="17">
        <v>54</v>
      </c>
      <c r="D20" s="26">
        <f t="shared" si="0"/>
        <v>4.7147160256690094E-4</v>
      </c>
      <c r="E20" s="17">
        <v>675</v>
      </c>
      <c r="F20" s="27">
        <f t="shared" si="3"/>
        <v>0.47720717154007125</v>
      </c>
      <c r="G20" s="16">
        <f t="shared" si="1"/>
        <v>621</v>
      </c>
      <c r="H20" s="14">
        <v>0</v>
      </c>
      <c r="I20" s="15">
        <f t="shared" si="2"/>
        <v>0</v>
      </c>
      <c r="J20" s="13">
        <v>114535</v>
      </c>
      <c r="K20" s="13">
        <v>141448</v>
      </c>
    </row>
    <row r="21" spans="1:11" ht="15" customHeight="1">
      <c r="A21" s="16">
        <v>15</v>
      </c>
      <c r="B21" s="44" t="s">
        <v>3</v>
      </c>
      <c r="C21" s="17">
        <v>121</v>
      </c>
      <c r="D21" s="26">
        <f t="shared" si="0"/>
        <v>4.0424963250033407E-3</v>
      </c>
      <c r="E21" s="17">
        <v>98</v>
      </c>
      <c r="F21" s="27">
        <f t="shared" si="3"/>
        <v>0.27185974256546824</v>
      </c>
      <c r="G21" s="16">
        <f t="shared" si="1"/>
        <v>-23</v>
      </c>
      <c r="H21" s="14">
        <v>0</v>
      </c>
      <c r="I21" s="15">
        <f t="shared" si="2"/>
        <v>0</v>
      </c>
      <c r="J21" s="13">
        <v>29932</v>
      </c>
      <c r="K21" s="13">
        <v>36048</v>
      </c>
    </row>
    <row r="22" spans="1:11" ht="15" customHeight="1">
      <c r="A22" s="16">
        <v>16</v>
      </c>
      <c r="B22" s="44" t="s">
        <v>23</v>
      </c>
      <c r="C22" s="17">
        <v>46</v>
      </c>
      <c r="D22" s="26">
        <f t="shared" si="0"/>
        <v>1.6446251148556127E-4</v>
      </c>
      <c r="E22" s="17">
        <v>57</v>
      </c>
      <c r="F22" s="27">
        <f t="shared" si="3"/>
        <v>1.645501286089163E-2</v>
      </c>
      <c r="G22" s="16">
        <f t="shared" si="1"/>
        <v>11</v>
      </c>
      <c r="H22" s="14">
        <v>0</v>
      </c>
      <c r="I22" s="15">
        <f t="shared" si="2"/>
        <v>0</v>
      </c>
      <c r="J22" s="13">
        <v>279699</v>
      </c>
      <c r="K22" s="13">
        <v>346399</v>
      </c>
    </row>
    <row r="23" spans="1:11" ht="15" customHeight="1">
      <c r="A23" s="16">
        <v>17</v>
      </c>
      <c r="B23" s="44" t="s">
        <v>22</v>
      </c>
      <c r="C23" s="14"/>
      <c r="D23" s="26">
        <f t="shared" si="0"/>
        <v>0</v>
      </c>
      <c r="E23" s="14">
        <v>66</v>
      </c>
      <c r="F23" s="27">
        <f t="shared" si="3"/>
        <v>0.24125452352231602</v>
      </c>
      <c r="G23" s="16">
        <f t="shared" si="1"/>
        <v>66</v>
      </c>
      <c r="H23" s="14">
        <v>0</v>
      </c>
      <c r="I23" s="15">
        <f t="shared" si="2"/>
        <v>0</v>
      </c>
      <c r="J23" s="13">
        <v>24070</v>
      </c>
      <c r="K23" s="13">
        <v>27357</v>
      </c>
    </row>
    <row r="24" spans="1:11" ht="15" customHeight="1">
      <c r="A24" s="16">
        <v>18</v>
      </c>
      <c r="B24" s="44" t="s">
        <v>2</v>
      </c>
      <c r="C24" s="17">
        <v>24</v>
      </c>
      <c r="D24" s="26">
        <f t="shared" si="0"/>
        <v>1.199868014518403E-4</v>
      </c>
      <c r="E24" s="17">
        <v>414</v>
      </c>
      <c r="F24" s="27">
        <f t="shared" si="3"/>
        <v>0.15925894581349009</v>
      </c>
      <c r="G24" s="16">
        <f t="shared" si="1"/>
        <v>390</v>
      </c>
      <c r="H24" s="14">
        <v>0</v>
      </c>
      <c r="I24" s="15">
        <f t="shared" si="2"/>
        <v>0</v>
      </c>
      <c r="J24" s="13">
        <v>200022</v>
      </c>
      <c r="K24" s="13">
        <v>259954</v>
      </c>
    </row>
    <row r="25" spans="1:11" ht="15" customHeight="1">
      <c r="A25" s="16">
        <v>19</v>
      </c>
      <c r="B25" s="44" t="s">
        <v>21</v>
      </c>
      <c r="C25" s="17"/>
      <c r="D25" s="26">
        <f t="shared" si="0"/>
        <v>0</v>
      </c>
      <c r="E25" s="17">
        <v>34</v>
      </c>
      <c r="F25" s="27">
        <f t="shared" si="3"/>
        <v>6.9300069300069295E-2</v>
      </c>
      <c r="G25" s="16">
        <f t="shared" si="1"/>
        <v>34</v>
      </c>
      <c r="H25" s="14">
        <v>3</v>
      </c>
      <c r="I25" s="15">
        <f t="shared" si="2"/>
        <v>8.8235294117647065</v>
      </c>
      <c r="J25" s="13">
        <v>40765</v>
      </c>
      <c r="K25" s="13">
        <v>49062</v>
      </c>
    </row>
    <row r="26" spans="1:11" ht="15" customHeight="1">
      <c r="A26" s="16">
        <v>20</v>
      </c>
      <c r="B26" s="44" t="s">
        <v>20</v>
      </c>
      <c r="C26" s="17">
        <v>92</v>
      </c>
      <c r="D26" s="26">
        <f t="shared" si="0"/>
        <v>4.9866931178214652E-4</v>
      </c>
      <c r="E26" s="17">
        <v>39</v>
      </c>
      <c r="F26" s="27">
        <f t="shared" si="3"/>
        <v>1.8956885237933215E-2</v>
      </c>
      <c r="G26" s="16">
        <f t="shared" si="1"/>
        <v>-53</v>
      </c>
      <c r="H26" s="14">
        <v>0</v>
      </c>
      <c r="I26" s="15">
        <f t="shared" si="2"/>
        <v>0</v>
      </c>
      <c r="J26" s="13">
        <v>184491</v>
      </c>
      <c r="K26" s="13">
        <v>205730</v>
      </c>
    </row>
    <row r="27" spans="1:11" ht="15" customHeight="1">
      <c r="A27" s="16">
        <v>22</v>
      </c>
      <c r="B27" s="44" t="s">
        <v>1</v>
      </c>
      <c r="C27" s="17"/>
      <c r="D27" s="26">
        <f t="shared" si="0"/>
        <v>0</v>
      </c>
      <c r="E27" s="17">
        <v>17</v>
      </c>
      <c r="F27" s="27">
        <f t="shared" si="3"/>
        <v>8.7968041727899335E-3</v>
      </c>
      <c r="G27" s="16">
        <f t="shared" si="1"/>
        <v>17</v>
      </c>
      <c r="H27" s="14">
        <v>2</v>
      </c>
      <c r="I27" s="15">
        <f t="shared" si="2"/>
        <v>11.76470588235294</v>
      </c>
      <c r="J27" s="13">
        <v>154502</v>
      </c>
      <c r="K27" s="13">
        <v>193252</v>
      </c>
    </row>
    <row r="28" spans="1:11" ht="15" customHeight="1">
      <c r="A28" s="16">
        <v>23</v>
      </c>
      <c r="B28" s="44" t="s">
        <v>0</v>
      </c>
      <c r="C28" s="17"/>
      <c r="D28" s="26">
        <f t="shared" si="0"/>
        <v>0</v>
      </c>
      <c r="E28" s="17">
        <v>168</v>
      </c>
      <c r="F28" s="27">
        <f t="shared" si="3"/>
        <v>0.24451657036400951</v>
      </c>
      <c r="G28" s="14">
        <f t="shared" si="1"/>
        <v>168</v>
      </c>
      <c r="H28" s="14">
        <v>8</v>
      </c>
      <c r="I28" s="15">
        <f t="shared" si="2"/>
        <v>4.7619047619047619</v>
      </c>
      <c r="J28" s="13">
        <v>55423</v>
      </c>
      <c r="K28" s="13">
        <v>68707</v>
      </c>
    </row>
    <row r="29" spans="1:11" ht="15" customHeight="1">
      <c r="A29" s="16">
        <v>24</v>
      </c>
      <c r="B29" s="44" t="s">
        <v>19</v>
      </c>
      <c r="C29" s="14">
        <v>4</v>
      </c>
      <c r="D29" s="45">
        <f t="shared" si="0"/>
        <v>3.6084799278304015E-4</v>
      </c>
      <c r="E29" s="45">
        <v>8</v>
      </c>
      <c r="F29" s="45">
        <f t="shared" si="3"/>
        <v>6.0665807234397517E-2</v>
      </c>
      <c r="G29" s="14">
        <f t="shared" si="1"/>
        <v>4</v>
      </c>
      <c r="H29" s="14">
        <v>0</v>
      </c>
      <c r="I29" s="15">
        <f t="shared" si="2"/>
        <v>0</v>
      </c>
      <c r="J29" s="13">
        <v>11085</v>
      </c>
      <c r="K29" s="13">
        <v>13187</v>
      </c>
    </row>
    <row r="30" spans="1:11" ht="15" customHeight="1">
      <c r="A30" s="175" t="s">
        <v>28</v>
      </c>
      <c r="B30" s="175"/>
      <c r="C30" s="46">
        <f>SUM(C7:C29)</f>
        <v>534</v>
      </c>
      <c r="D30" s="47">
        <f t="shared" si="0"/>
        <v>1.479560864118959E-4</v>
      </c>
      <c r="E30" s="47">
        <f>SUM(E7:E29)</f>
        <v>4029</v>
      </c>
      <c r="F30" s="47">
        <f t="shared" si="3"/>
        <v>9.1608489553585401E-2</v>
      </c>
      <c r="G30" s="46">
        <f t="shared" si="1"/>
        <v>3495</v>
      </c>
      <c r="H30" s="46">
        <f>SUM(H7:H29)</f>
        <v>45</v>
      </c>
      <c r="I30" s="43">
        <f t="shared" si="2"/>
        <v>1.1169024571854058</v>
      </c>
      <c r="J30" s="25">
        <f>SUM(J7:J29)</f>
        <v>3609179</v>
      </c>
      <c r="K30" s="13">
        <f>SUM(K7:K29)</f>
        <v>4398064</v>
      </c>
    </row>
    <row r="31" spans="1:11">
      <c r="C31" s="14"/>
    </row>
    <row r="32" spans="1:11">
      <c r="C32" s="14"/>
    </row>
  </sheetData>
  <mergeCells count="8">
    <mergeCell ref="A30:B30"/>
    <mergeCell ref="A2:I2"/>
    <mergeCell ref="A3:I3"/>
    <mergeCell ref="A5:A6"/>
    <mergeCell ref="B5:B6"/>
    <mergeCell ref="H5:I5"/>
    <mergeCell ref="C5:D5"/>
    <mergeCell ref="E5:G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44"/>
  <sheetViews>
    <sheetView topLeftCell="A13" workbookViewId="0">
      <selection activeCell="L23" sqref="L23"/>
    </sheetView>
  </sheetViews>
  <sheetFormatPr defaultRowHeight="15"/>
  <cols>
    <col min="1" max="1" width="53.28515625" style="107" customWidth="1"/>
    <col min="2" max="3" width="10.28515625" style="107" customWidth="1"/>
    <col min="4" max="4" width="6.5703125" style="107" customWidth="1"/>
    <col min="5" max="6" width="9.140625" style="107"/>
    <col min="7" max="8" width="12.28515625" style="107" customWidth="1"/>
    <col min="9" max="9" width="9.140625" style="107" customWidth="1"/>
    <col min="10" max="16384" width="9.140625" style="107"/>
  </cols>
  <sheetData>
    <row r="1" spans="1:4" ht="31.5" customHeight="1">
      <c r="A1" s="186" t="s">
        <v>156</v>
      </c>
      <c r="B1" s="186"/>
      <c r="C1" s="186"/>
      <c r="D1" s="186"/>
    </row>
    <row r="2" spans="1:4" ht="15" customHeight="1">
      <c r="A2" s="187" t="s">
        <v>53</v>
      </c>
      <c r="B2" s="189" t="s">
        <v>157</v>
      </c>
      <c r="C2" s="189"/>
      <c r="D2" s="189"/>
    </row>
    <row r="3" spans="1:4">
      <c r="A3" s="188"/>
      <c r="B3" s="108" t="s">
        <v>158</v>
      </c>
      <c r="C3" s="108" t="s">
        <v>159</v>
      </c>
      <c r="D3" s="109" t="s">
        <v>160</v>
      </c>
    </row>
    <row r="4" spans="1:4">
      <c r="A4" s="110" t="s">
        <v>161</v>
      </c>
      <c r="B4" s="111">
        <v>6964209.2000000002</v>
      </c>
      <c r="C4" s="111">
        <v>6943350.7999999998</v>
      </c>
      <c r="D4" s="112">
        <v>99.7</v>
      </c>
    </row>
    <row r="5" spans="1:4">
      <c r="A5" s="113" t="s">
        <v>162</v>
      </c>
      <c r="B5" s="114">
        <v>6948404.2000000002</v>
      </c>
      <c r="C5" s="114">
        <v>6941945.9000000004</v>
      </c>
      <c r="D5" s="115">
        <v>99.9</v>
      </c>
    </row>
    <row r="6" spans="1:4">
      <c r="A6" s="113" t="s">
        <v>163</v>
      </c>
      <c r="B6" s="114">
        <v>6919872.9000000004</v>
      </c>
      <c r="C6" s="114">
        <v>6919302.7000000002</v>
      </c>
      <c r="D6" s="115">
        <v>100</v>
      </c>
    </row>
    <row r="7" spans="1:4">
      <c r="A7" s="113" t="s">
        <v>164</v>
      </c>
      <c r="B7" s="114">
        <v>473468.2</v>
      </c>
      <c r="C7" s="114">
        <v>508059.7</v>
      </c>
      <c r="D7" s="115">
        <v>107.3</v>
      </c>
    </row>
    <row r="8" spans="1:4">
      <c r="A8" s="113" t="s">
        <v>165</v>
      </c>
      <c r="B8" s="114">
        <v>473468.2</v>
      </c>
      <c r="C8" s="114">
        <v>508059.7</v>
      </c>
      <c r="D8" s="115">
        <v>107.3</v>
      </c>
    </row>
    <row r="9" spans="1:4">
      <c r="A9" s="113" t="s">
        <v>166</v>
      </c>
      <c r="B9" s="114">
        <v>450385.7</v>
      </c>
      <c r="C9" s="114">
        <v>482176.2</v>
      </c>
      <c r="D9" s="115">
        <v>107.1</v>
      </c>
    </row>
    <row r="10" spans="1:4">
      <c r="A10" s="113" t="s">
        <v>167</v>
      </c>
      <c r="B10" s="116">
        <v>13925</v>
      </c>
      <c r="C10" s="116">
        <v>9808</v>
      </c>
      <c r="D10" s="115">
        <v>70.400000000000006</v>
      </c>
    </row>
    <row r="11" spans="1:4" ht="15.75" customHeight="1">
      <c r="A11" s="113" t="s">
        <v>168</v>
      </c>
      <c r="B11" s="114">
        <v>0</v>
      </c>
      <c r="C11" s="114">
        <v>0</v>
      </c>
      <c r="D11" s="115" t="s">
        <v>169</v>
      </c>
    </row>
    <row r="12" spans="1:4" ht="25.5">
      <c r="A12" s="117" t="s">
        <v>170</v>
      </c>
      <c r="B12" s="114">
        <v>0</v>
      </c>
      <c r="C12" s="114">
        <v>0</v>
      </c>
      <c r="D12" s="115" t="s">
        <v>169</v>
      </c>
    </row>
    <row r="13" spans="1:4">
      <c r="A13" s="113" t="s">
        <v>171</v>
      </c>
      <c r="B13" s="114">
        <v>9157.5</v>
      </c>
      <c r="C13" s="114">
        <v>16075.5</v>
      </c>
      <c r="D13" s="115">
        <v>175.5</v>
      </c>
    </row>
    <row r="14" spans="1:4">
      <c r="A14" s="113" t="s">
        <v>172</v>
      </c>
      <c r="B14" s="114"/>
      <c r="C14" s="114"/>
      <c r="D14" s="115"/>
    </row>
    <row r="15" spans="1:4">
      <c r="A15" s="113" t="s">
        <v>173</v>
      </c>
      <c r="B15" s="116">
        <v>13665</v>
      </c>
      <c r="C15" s="114">
        <v>13406.1</v>
      </c>
      <c r="D15" s="115">
        <v>98.1</v>
      </c>
    </row>
    <row r="16" spans="1:4">
      <c r="A16" s="113" t="s">
        <v>174</v>
      </c>
      <c r="B16" s="116">
        <v>12315</v>
      </c>
      <c r="C16" s="114">
        <v>12898.1</v>
      </c>
      <c r="D16" s="115">
        <v>104.7</v>
      </c>
    </row>
    <row r="17" spans="1:4">
      <c r="A17" s="113" t="s">
        <v>175</v>
      </c>
      <c r="B17" s="116">
        <v>1350</v>
      </c>
      <c r="C17" s="116">
        <v>508</v>
      </c>
      <c r="D17" s="115">
        <v>37.6</v>
      </c>
    </row>
    <row r="18" spans="1:4">
      <c r="A18" s="113" t="s">
        <v>176</v>
      </c>
      <c r="B18" s="114">
        <v>6382898.4000000004</v>
      </c>
      <c r="C18" s="114">
        <v>6333269.7999999998</v>
      </c>
      <c r="D18" s="115">
        <v>99.2</v>
      </c>
    </row>
    <row r="19" spans="1:4" ht="15" customHeight="1">
      <c r="A19" s="113" t="s">
        <v>177</v>
      </c>
      <c r="B19" s="114">
        <v>1837978.1</v>
      </c>
      <c r="C19" s="114">
        <v>1837978.1</v>
      </c>
      <c r="D19" s="115">
        <v>100</v>
      </c>
    </row>
    <row r="20" spans="1:4" ht="25.5">
      <c r="A20" s="117" t="s">
        <v>178</v>
      </c>
      <c r="B20" s="114">
        <v>113929.2</v>
      </c>
      <c r="C20" s="114">
        <v>0</v>
      </c>
      <c r="D20" s="115" t="s">
        <v>169</v>
      </c>
    </row>
    <row r="21" spans="1:4">
      <c r="A21" s="113" t="s">
        <v>179</v>
      </c>
      <c r="B21" s="114">
        <v>4430991.0999999996</v>
      </c>
      <c r="C21" s="114">
        <v>4495291.7</v>
      </c>
      <c r="D21" s="115">
        <v>101.5</v>
      </c>
    </row>
    <row r="22" spans="1:4">
      <c r="A22" s="113" t="s">
        <v>180</v>
      </c>
      <c r="B22" s="114">
        <v>49841.3</v>
      </c>
      <c r="C22" s="114">
        <v>64567.1</v>
      </c>
      <c r="D22" s="115">
        <v>129.5</v>
      </c>
    </row>
    <row r="23" spans="1:4">
      <c r="A23" s="113" t="s">
        <v>181</v>
      </c>
      <c r="B23" s="114">
        <v>18318.099999999999</v>
      </c>
      <c r="C23" s="114">
        <v>23707.4</v>
      </c>
      <c r="D23" s="115">
        <v>129.4</v>
      </c>
    </row>
    <row r="24" spans="1:4" ht="15" customHeight="1">
      <c r="A24" s="113" t="s">
        <v>182</v>
      </c>
      <c r="B24" s="114">
        <v>0</v>
      </c>
      <c r="C24" s="114">
        <v>0</v>
      </c>
      <c r="D24" s="115" t="s">
        <v>169</v>
      </c>
    </row>
    <row r="25" spans="1:4" ht="25.5">
      <c r="A25" s="117" t="s">
        <v>183</v>
      </c>
      <c r="B25" s="116">
        <v>963</v>
      </c>
      <c r="C25" s="114">
        <v>7403.4</v>
      </c>
      <c r="D25" s="115">
        <v>768.8</v>
      </c>
    </row>
    <row r="26" spans="1:4">
      <c r="A26" s="113" t="s">
        <v>184</v>
      </c>
      <c r="B26" s="116">
        <v>4455</v>
      </c>
      <c r="C26" s="114">
        <v>13228.8</v>
      </c>
      <c r="D26" s="115">
        <v>296.89999999999998</v>
      </c>
    </row>
    <row r="27" spans="1:4" ht="25.5">
      <c r="A27" s="117" t="s">
        <v>185</v>
      </c>
      <c r="B27" s="114">
        <v>10300.200000000001</v>
      </c>
      <c r="C27" s="114">
        <v>13945.9</v>
      </c>
      <c r="D27" s="115">
        <v>135.4</v>
      </c>
    </row>
    <row r="28" spans="1:4" ht="25.5">
      <c r="A28" s="117" t="s">
        <v>186</v>
      </c>
      <c r="B28" s="114">
        <v>0</v>
      </c>
      <c r="C28" s="114">
        <v>0</v>
      </c>
      <c r="D28" s="115" t="s">
        <v>169</v>
      </c>
    </row>
    <row r="29" spans="1:4">
      <c r="A29" s="113" t="s">
        <v>187</v>
      </c>
      <c r="B29" s="114">
        <v>0</v>
      </c>
      <c r="C29" s="114">
        <v>1019.7</v>
      </c>
      <c r="D29" s="115" t="s">
        <v>169</v>
      </c>
    </row>
    <row r="30" spans="1:4" ht="25.5">
      <c r="A30" s="117" t="s">
        <v>188</v>
      </c>
      <c r="B30" s="114">
        <v>0</v>
      </c>
      <c r="C30" s="116">
        <v>630</v>
      </c>
      <c r="D30" s="115" t="s">
        <v>169</v>
      </c>
    </row>
    <row r="31" spans="1:4">
      <c r="A31" s="113" t="s">
        <v>189</v>
      </c>
      <c r="B31" s="114">
        <v>0</v>
      </c>
      <c r="C31" s="114">
        <v>0</v>
      </c>
      <c r="D31" s="115" t="s">
        <v>169</v>
      </c>
    </row>
    <row r="32" spans="1:4">
      <c r="A32" s="113" t="s">
        <v>190</v>
      </c>
      <c r="B32" s="114">
        <v>0</v>
      </c>
      <c r="C32" s="116">
        <v>3227</v>
      </c>
      <c r="D32" s="115" t="s">
        <v>169</v>
      </c>
    </row>
    <row r="33" spans="1:4">
      <c r="A33" s="113" t="s">
        <v>191</v>
      </c>
      <c r="B33" s="116">
        <v>15805</v>
      </c>
      <c r="C33" s="114">
        <v>1404.9</v>
      </c>
      <c r="D33" s="115">
        <v>8.9</v>
      </c>
    </row>
    <row r="34" spans="1:4">
      <c r="A34" s="113" t="s">
        <v>192</v>
      </c>
      <c r="B34" s="114">
        <v>28531.3</v>
      </c>
      <c r="C34" s="114">
        <v>22643.200000000001</v>
      </c>
      <c r="D34" s="115">
        <v>79.400000000000006</v>
      </c>
    </row>
    <row r="35" spans="1:4">
      <c r="A35" s="113" t="s">
        <v>193</v>
      </c>
      <c r="B35" s="114">
        <v>28513.3</v>
      </c>
      <c r="C35" s="114">
        <v>22003.7</v>
      </c>
      <c r="D35" s="115">
        <v>77.2</v>
      </c>
    </row>
    <row r="36" spans="1:4">
      <c r="A36" s="113" t="s">
        <v>171</v>
      </c>
      <c r="B36" s="116">
        <v>18</v>
      </c>
      <c r="C36" s="114">
        <v>639.5</v>
      </c>
      <c r="D36" s="115">
        <v>3552.8</v>
      </c>
    </row>
    <row r="37" spans="1:4">
      <c r="A37" s="113" t="s">
        <v>194</v>
      </c>
      <c r="B37" s="114">
        <v>0</v>
      </c>
      <c r="C37" s="116">
        <v>3808</v>
      </c>
      <c r="D37" s="115" t="s">
        <v>169</v>
      </c>
    </row>
    <row r="38" spans="1:4">
      <c r="A38" s="113" t="s">
        <v>195</v>
      </c>
      <c r="B38" s="114"/>
      <c r="C38" s="114"/>
      <c r="D38" s="115"/>
    </row>
    <row r="39" spans="1:4">
      <c r="A39" s="113" t="s">
        <v>196</v>
      </c>
      <c r="B39" s="114">
        <v>3243511.2</v>
      </c>
      <c r="C39" s="114">
        <v>3178562.1</v>
      </c>
      <c r="D39" s="115">
        <v>98</v>
      </c>
    </row>
    <row r="40" spans="1:4">
      <c r="A40" s="113" t="s">
        <v>197</v>
      </c>
      <c r="B40" s="114">
        <v>357503.2</v>
      </c>
      <c r="C40" s="114">
        <v>339974.2</v>
      </c>
      <c r="D40" s="115">
        <v>95.1</v>
      </c>
    </row>
    <row r="41" spans="1:4">
      <c r="A41" s="113" t="s">
        <v>198</v>
      </c>
      <c r="B41" s="116">
        <v>1655660</v>
      </c>
      <c r="C41" s="114">
        <v>1355353.5</v>
      </c>
      <c r="D41" s="115">
        <v>81.900000000000006</v>
      </c>
    </row>
    <row r="42" spans="1:4">
      <c r="A42" s="113" t="s">
        <v>199</v>
      </c>
      <c r="B42" s="114">
        <v>1646690.9</v>
      </c>
      <c r="C42" s="114">
        <v>1256596.8</v>
      </c>
      <c r="D42" s="115">
        <v>76.3</v>
      </c>
    </row>
    <row r="43" spans="1:4">
      <c r="A43" s="113" t="s">
        <v>200</v>
      </c>
      <c r="B43" s="114">
        <v>115977.7</v>
      </c>
      <c r="C43" s="114">
        <v>648.29999999999995</v>
      </c>
      <c r="D43" s="115">
        <v>0.6</v>
      </c>
    </row>
    <row r="44" spans="1:4">
      <c r="A44" s="113" t="s">
        <v>201</v>
      </c>
      <c r="B44" s="116">
        <v>7019343</v>
      </c>
      <c r="C44" s="114">
        <v>6131134.9000000004</v>
      </c>
      <c r="D44" s="115">
        <v>87.3</v>
      </c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scale="92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43"/>
  <sheetViews>
    <sheetView workbookViewId="0">
      <selection activeCell="C29" sqref="C29"/>
    </sheetView>
  </sheetViews>
  <sheetFormatPr defaultRowHeight="15"/>
  <cols>
    <col min="1" max="1" width="59.42578125" style="107" customWidth="1"/>
    <col min="2" max="3" width="12.140625" style="107" customWidth="1"/>
    <col min="4" max="4" width="7" style="107" customWidth="1"/>
    <col min="5" max="8" width="9.140625" style="107"/>
    <col min="9" max="9" width="9.140625" style="107" customWidth="1"/>
    <col min="10" max="16384" width="9.140625" style="107"/>
  </cols>
  <sheetData>
    <row r="1" spans="1:4" ht="31.5" customHeight="1">
      <c r="A1" s="186" t="s">
        <v>202</v>
      </c>
      <c r="B1" s="186"/>
      <c r="C1" s="186"/>
      <c r="D1" s="186"/>
    </row>
    <row r="2" spans="1:4" ht="15" customHeight="1">
      <c r="A2" s="187" t="s">
        <v>53</v>
      </c>
      <c r="B2" s="189" t="s">
        <v>157</v>
      </c>
      <c r="C2" s="189"/>
      <c r="D2" s="189"/>
    </row>
    <row r="3" spans="1:4">
      <c r="A3" s="188"/>
      <c r="B3" s="118" t="s">
        <v>158</v>
      </c>
      <c r="C3" s="118" t="s">
        <v>159</v>
      </c>
      <c r="D3" s="119" t="s">
        <v>160</v>
      </c>
    </row>
    <row r="4" spans="1:4">
      <c r="A4" s="120" t="s">
        <v>203</v>
      </c>
      <c r="B4" s="120">
        <f>SUM(B5,B27)</f>
        <v>637148.80000000005</v>
      </c>
      <c r="C4" s="121">
        <f>SUM(C5,C27)</f>
        <v>770235.1</v>
      </c>
      <c r="D4" s="122">
        <f t="shared" ref="D4:D20" si="0">C4/B4*100</f>
        <v>120.88778947712055</v>
      </c>
    </row>
    <row r="5" spans="1:4">
      <c r="A5" s="123" t="s">
        <v>204</v>
      </c>
      <c r="B5" s="123">
        <f>SUM(B6:B26)</f>
        <v>565505.80000000005</v>
      </c>
      <c r="C5" s="114">
        <f>SUM(C6:C26)</f>
        <v>612484.1</v>
      </c>
      <c r="D5" s="115">
        <f t="shared" si="0"/>
        <v>108.30730648562754</v>
      </c>
    </row>
    <row r="6" spans="1:4">
      <c r="A6" s="123" t="s">
        <v>205</v>
      </c>
      <c r="B6" s="123">
        <v>0</v>
      </c>
      <c r="C6" s="114">
        <v>0</v>
      </c>
      <c r="D6" s="115" t="s">
        <v>169</v>
      </c>
    </row>
    <row r="7" spans="1:4">
      <c r="A7" s="123" t="s">
        <v>206</v>
      </c>
      <c r="B7" s="124">
        <v>13925</v>
      </c>
      <c r="C7" s="116">
        <v>9808</v>
      </c>
      <c r="D7" s="115">
        <f t="shared" si="0"/>
        <v>70.43447037701975</v>
      </c>
    </row>
    <row r="8" spans="1:4">
      <c r="A8" s="123" t="s">
        <v>207</v>
      </c>
      <c r="B8" s="123">
        <v>9157.5</v>
      </c>
      <c r="C8" s="114">
        <v>16075.5</v>
      </c>
      <c r="D8" s="115">
        <f t="shared" si="0"/>
        <v>175.54463554463555</v>
      </c>
    </row>
    <row r="9" spans="1:4" ht="15.75" customHeight="1">
      <c r="A9" s="123" t="s">
        <v>208</v>
      </c>
      <c r="B9" s="123">
        <v>450385.7</v>
      </c>
      <c r="C9" s="114">
        <v>482176.2</v>
      </c>
      <c r="D9" s="115">
        <f t="shared" si="0"/>
        <v>107.05850563195057</v>
      </c>
    </row>
    <row r="10" spans="1:4">
      <c r="A10" s="123" t="s">
        <v>209</v>
      </c>
      <c r="B10" s="124">
        <v>12315</v>
      </c>
      <c r="C10" s="114">
        <v>12898.1</v>
      </c>
      <c r="D10" s="115">
        <f t="shared" si="0"/>
        <v>104.73487616727569</v>
      </c>
    </row>
    <row r="11" spans="1:4">
      <c r="A11" s="123" t="s">
        <v>210</v>
      </c>
      <c r="B11" s="124">
        <v>1350</v>
      </c>
      <c r="C11" s="116">
        <v>508</v>
      </c>
      <c r="D11" s="115">
        <f t="shared" si="0"/>
        <v>37.629629629629626</v>
      </c>
    </row>
    <row r="12" spans="1:4">
      <c r="A12" s="123" t="s">
        <v>211</v>
      </c>
      <c r="B12" s="123">
        <v>18318.099999999999</v>
      </c>
      <c r="C12" s="114">
        <v>23707.4</v>
      </c>
      <c r="D12" s="115">
        <f t="shared" si="0"/>
        <v>129.42062768518571</v>
      </c>
    </row>
    <row r="13" spans="1:4">
      <c r="A13" s="123" t="s">
        <v>212</v>
      </c>
      <c r="B13" s="123">
        <v>0</v>
      </c>
      <c r="C13" s="114">
        <v>0</v>
      </c>
      <c r="D13" s="115" t="s">
        <v>169</v>
      </c>
    </row>
    <row r="14" spans="1:4">
      <c r="A14" s="123" t="s">
        <v>213</v>
      </c>
      <c r="B14" s="124">
        <v>4455</v>
      </c>
      <c r="C14" s="114">
        <v>13228.8</v>
      </c>
      <c r="D14" s="115">
        <f t="shared" si="0"/>
        <v>296.94276094276091</v>
      </c>
    </row>
    <row r="15" spans="1:4">
      <c r="A15" s="123" t="s">
        <v>214</v>
      </c>
      <c r="B15" s="123">
        <v>10300.200000000001</v>
      </c>
      <c r="C15" s="114">
        <v>13945.9</v>
      </c>
      <c r="D15" s="115">
        <f t="shared" si="0"/>
        <v>135.39445836003182</v>
      </c>
    </row>
    <row r="16" spans="1:4">
      <c r="A16" s="123" t="s">
        <v>215</v>
      </c>
      <c r="B16" s="123">
        <v>0</v>
      </c>
      <c r="C16" s="114">
        <v>1019.7</v>
      </c>
      <c r="D16" s="115" t="s">
        <v>169</v>
      </c>
    </row>
    <row r="17" spans="1:5">
      <c r="A17" s="123" t="s">
        <v>216</v>
      </c>
      <c r="B17" s="123">
        <v>0</v>
      </c>
      <c r="C17" s="116">
        <v>630</v>
      </c>
      <c r="D17" s="115" t="s">
        <v>169</v>
      </c>
    </row>
    <row r="18" spans="1:5" ht="15" customHeight="1">
      <c r="A18" s="123" t="s">
        <v>217</v>
      </c>
      <c r="B18" s="123">
        <v>0</v>
      </c>
      <c r="C18" s="116">
        <v>3227</v>
      </c>
      <c r="D18" s="115" t="s">
        <v>169</v>
      </c>
    </row>
    <row r="19" spans="1:5" ht="25.5">
      <c r="A19" s="125" t="s">
        <v>218</v>
      </c>
      <c r="B19" s="123">
        <v>0</v>
      </c>
      <c r="C19" s="114">
        <v>0</v>
      </c>
      <c r="D19" s="115" t="s">
        <v>169</v>
      </c>
    </row>
    <row r="20" spans="1:5">
      <c r="A20" s="123" t="s">
        <v>219</v>
      </c>
      <c r="B20" s="124">
        <v>15805</v>
      </c>
      <c r="C20" s="114">
        <v>1404.9</v>
      </c>
      <c r="D20" s="115">
        <f t="shared" si="0"/>
        <v>8.8889591901297074</v>
      </c>
    </row>
    <row r="21" spans="1:5">
      <c r="A21" s="123" t="s">
        <v>220</v>
      </c>
      <c r="B21" s="123">
        <v>0</v>
      </c>
      <c r="C21" s="114">
        <v>0</v>
      </c>
      <c r="D21" s="115" t="s">
        <v>169</v>
      </c>
    </row>
    <row r="22" spans="1:5">
      <c r="A22" s="123" t="s">
        <v>221</v>
      </c>
      <c r="B22" s="123">
        <v>28513.3</v>
      </c>
      <c r="C22" s="114">
        <v>22003.7</v>
      </c>
      <c r="D22" s="115">
        <f>C22/B22*100</f>
        <v>77.169952267889016</v>
      </c>
    </row>
    <row r="23" spans="1:5">
      <c r="A23" s="123" t="s">
        <v>207</v>
      </c>
      <c r="B23" s="124">
        <v>18</v>
      </c>
      <c r="C23" s="114">
        <v>639.5</v>
      </c>
      <c r="D23" s="115">
        <f>C23/B23*100</f>
        <v>3552.7777777777778</v>
      </c>
    </row>
    <row r="24" spans="1:5">
      <c r="A24" s="123" t="s">
        <v>222</v>
      </c>
      <c r="B24" s="123">
        <v>0</v>
      </c>
      <c r="C24" s="116">
        <v>3808</v>
      </c>
      <c r="D24" s="115" t="s">
        <v>169</v>
      </c>
    </row>
    <row r="25" spans="1:5">
      <c r="A25" s="123" t="s">
        <v>223</v>
      </c>
      <c r="B25" s="123">
        <v>0</v>
      </c>
      <c r="C25" s="114">
        <v>0</v>
      </c>
      <c r="D25" s="115" t="s">
        <v>169</v>
      </c>
    </row>
    <row r="26" spans="1:5">
      <c r="A26" s="123" t="s">
        <v>224</v>
      </c>
      <c r="B26" s="124">
        <v>963</v>
      </c>
      <c r="C26" s="114">
        <v>7403.4</v>
      </c>
      <c r="D26" s="115">
        <f t="shared" ref="D26:D31" si="1">C26/B26*100</f>
        <v>768.78504672897191</v>
      </c>
    </row>
    <row r="27" spans="1:5">
      <c r="A27" s="123" t="s">
        <v>225</v>
      </c>
      <c r="B27" s="124">
        <f>SUM(B28:B32)</f>
        <v>71643</v>
      </c>
      <c r="C27" s="116">
        <f>SUM(C28:C32)</f>
        <v>157751</v>
      </c>
      <c r="D27" s="115">
        <f t="shared" si="1"/>
        <v>220.19038845386149</v>
      </c>
    </row>
    <row r="28" spans="1:5">
      <c r="A28" s="123" t="s">
        <v>226</v>
      </c>
      <c r="B28" s="124">
        <v>0</v>
      </c>
      <c r="C28" s="114">
        <v>0</v>
      </c>
      <c r="D28" s="115" t="s">
        <v>169</v>
      </c>
    </row>
    <row r="29" spans="1:5">
      <c r="A29" s="123" t="s">
        <v>227</v>
      </c>
      <c r="B29" s="124">
        <v>64320</v>
      </c>
      <c r="C29" s="116">
        <v>147982</v>
      </c>
      <c r="D29" s="115">
        <f t="shared" si="1"/>
        <v>230.07151741293535</v>
      </c>
    </row>
    <row r="30" spans="1:5">
      <c r="A30" s="123" t="s">
        <v>228</v>
      </c>
      <c r="B30" s="124">
        <v>5586</v>
      </c>
      <c r="C30" s="114">
        <v>7923.6</v>
      </c>
      <c r="D30" s="115">
        <f t="shared" si="1"/>
        <v>141.84747583243825</v>
      </c>
    </row>
    <row r="31" spans="1:5">
      <c r="A31" s="123" t="s">
        <v>207</v>
      </c>
      <c r="B31" s="124">
        <v>1737</v>
      </c>
      <c r="C31" s="114">
        <v>1845.4</v>
      </c>
      <c r="D31" s="115">
        <f t="shared" si="1"/>
        <v>106.24064478986759</v>
      </c>
    </row>
    <row r="32" spans="1:5">
      <c r="A32" s="126"/>
      <c r="B32" s="126"/>
      <c r="C32" s="126"/>
      <c r="D32" s="126"/>
      <c r="E32" s="126"/>
    </row>
    <row r="33" spans="1:5">
      <c r="A33" s="126"/>
      <c r="B33" s="126"/>
      <c r="C33" s="126"/>
      <c r="D33" s="126"/>
      <c r="E33" s="126"/>
    </row>
    <row r="34" spans="1:5">
      <c r="A34" s="126"/>
      <c r="B34" s="126"/>
      <c r="C34" s="126"/>
      <c r="D34" s="126"/>
      <c r="E34" s="126"/>
    </row>
    <row r="35" spans="1:5">
      <c r="A35" s="126"/>
      <c r="B35" s="126"/>
      <c r="C35" s="126"/>
      <c r="D35" s="126"/>
      <c r="E35" s="126"/>
    </row>
    <row r="36" spans="1:5">
      <c r="A36" s="126"/>
      <c r="B36" s="126"/>
      <c r="C36" s="126"/>
      <c r="D36" s="126"/>
      <c r="E36" s="126"/>
    </row>
    <row r="37" spans="1:5">
      <c r="A37" s="126"/>
      <c r="B37" s="126"/>
      <c r="C37" s="126"/>
      <c r="D37" s="126"/>
      <c r="E37" s="126"/>
    </row>
    <row r="38" spans="1:5">
      <c r="A38" s="126"/>
      <c r="B38" s="126"/>
      <c r="C38" s="126"/>
      <c r="D38" s="126"/>
      <c r="E38" s="126"/>
    </row>
    <row r="39" spans="1:5">
      <c r="A39" s="126"/>
      <c r="B39" s="126"/>
      <c r="C39" s="126"/>
      <c r="D39" s="126"/>
      <c r="E39" s="126"/>
    </row>
    <row r="40" spans="1:5">
      <c r="A40" s="126"/>
      <c r="B40" s="126"/>
      <c r="C40" s="126"/>
      <c r="D40" s="126"/>
      <c r="E40" s="126"/>
    </row>
    <row r="41" spans="1:5">
      <c r="A41" s="126"/>
      <c r="B41" s="126"/>
      <c r="C41" s="126"/>
      <c r="D41" s="126"/>
      <c r="E41" s="126"/>
    </row>
    <row r="42" spans="1:5">
      <c r="A42" s="126"/>
      <c r="B42" s="126"/>
      <c r="C42" s="126"/>
      <c r="D42" s="126"/>
      <c r="E42" s="126"/>
    </row>
    <row r="43" spans="1:5">
      <c r="A43" s="126"/>
      <c r="B43" s="126"/>
      <c r="C43" s="126"/>
      <c r="D43" s="126"/>
      <c r="E43" s="126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8"/>
  <sheetViews>
    <sheetView workbookViewId="0">
      <selection activeCell="C14" sqref="C14"/>
    </sheetView>
  </sheetViews>
  <sheetFormatPr defaultRowHeight="15"/>
  <cols>
    <col min="1" max="1" width="27.28515625" style="107" customWidth="1"/>
    <col min="2" max="5" width="14.140625" style="107" customWidth="1"/>
    <col min="6" max="16384" width="9.140625" style="107"/>
  </cols>
  <sheetData>
    <row r="1" spans="1:5" ht="28.5" customHeight="1">
      <c r="A1" s="190" t="s">
        <v>229</v>
      </c>
      <c r="B1" s="190"/>
      <c r="C1" s="190"/>
      <c r="D1" s="190"/>
      <c r="E1" s="190"/>
    </row>
    <row r="2" spans="1:5">
      <c r="A2" s="127" t="s">
        <v>230</v>
      </c>
      <c r="B2" s="108">
        <v>2013</v>
      </c>
      <c r="C2" s="108">
        <v>2014</v>
      </c>
      <c r="D2" s="108">
        <v>2015</v>
      </c>
      <c r="E2" s="109">
        <v>2016</v>
      </c>
    </row>
    <row r="3" spans="1:5">
      <c r="A3" s="128" t="s">
        <v>231</v>
      </c>
      <c r="B3" s="111">
        <v>2265464.4</v>
      </c>
      <c r="C3" s="129">
        <v>424406</v>
      </c>
      <c r="D3" s="129">
        <v>356367</v>
      </c>
      <c r="E3" s="111">
        <v>590961.30000000005</v>
      </c>
    </row>
    <row r="4" spans="1:5">
      <c r="A4" s="113" t="s">
        <v>232</v>
      </c>
      <c r="B4" s="114">
        <v>5687.1</v>
      </c>
      <c r="C4" s="114">
        <v>4598.7</v>
      </c>
      <c r="D4" s="114">
        <v>7331.2</v>
      </c>
      <c r="E4" s="114">
        <v>1208.0999999999999</v>
      </c>
    </row>
    <row r="5" spans="1:5">
      <c r="A5" s="113" t="s">
        <v>233</v>
      </c>
      <c r="B5" s="114">
        <v>615.4</v>
      </c>
      <c r="C5" s="114">
        <v>4337.8999999999996</v>
      </c>
      <c r="D5" s="114">
        <v>825.9</v>
      </c>
      <c r="E5" s="114">
        <v>579.1</v>
      </c>
    </row>
    <row r="6" spans="1:5">
      <c r="A6" s="113" t="s">
        <v>234</v>
      </c>
      <c r="B6" s="114">
        <v>760.5</v>
      </c>
      <c r="C6" s="114">
        <v>1475.8</v>
      </c>
      <c r="D6" s="114">
        <v>886.6</v>
      </c>
      <c r="E6" s="114">
        <v>796.9</v>
      </c>
    </row>
    <row r="7" spans="1:5">
      <c r="A7" s="113" t="s">
        <v>235</v>
      </c>
      <c r="B7" s="114">
        <v>2525.4</v>
      </c>
      <c r="C7" s="114">
        <v>2845.8</v>
      </c>
      <c r="D7" s="116">
        <v>1631</v>
      </c>
      <c r="E7" s="114">
        <v>2703.5</v>
      </c>
    </row>
    <row r="8" spans="1:5">
      <c r="A8" s="113" t="s">
        <v>236</v>
      </c>
      <c r="B8" s="114">
        <v>275.5</v>
      </c>
      <c r="C8" s="114">
        <v>157.6</v>
      </c>
      <c r="D8" s="114">
        <v>139.4</v>
      </c>
      <c r="E8" s="114">
        <v>587.79999999999995</v>
      </c>
    </row>
    <row r="9" spans="1:5">
      <c r="A9" s="113" t="s">
        <v>237</v>
      </c>
      <c r="B9" s="114">
        <v>510.9</v>
      </c>
      <c r="C9" s="114">
        <v>1195.0999999999999</v>
      </c>
      <c r="D9" s="114">
        <v>331.5</v>
      </c>
      <c r="E9" s="114">
        <v>163.69999999999999</v>
      </c>
    </row>
    <row r="10" spans="1:5">
      <c r="A10" s="113" t="s">
        <v>238</v>
      </c>
      <c r="B10" s="114">
        <v>2202.5</v>
      </c>
      <c r="C10" s="114">
        <v>1152.9000000000001</v>
      </c>
      <c r="D10" s="114">
        <v>672.9</v>
      </c>
      <c r="E10" s="114">
        <v>445.1</v>
      </c>
    </row>
    <row r="11" spans="1:5">
      <c r="A11" s="113" t="s">
        <v>239</v>
      </c>
      <c r="B11" s="116">
        <v>883</v>
      </c>
      <c r="C11" s="114">
        <v>439.2</v>
      </c>
      <c r="D11" s="116">
        <v>896</v>
      </c>
      <c r="E11" s="116">
        <v>639</v>
      </c>
    </row>
    <row r="12" spans="1:5">
      <c r="A12" s="113" t="s">
        <v>240</v>
      </c>
      <c r="B12" s="114">
        <v>2337.4</v>
      </c>
      <c r="C12" s="114">
        <v>336.4</v>
      </c>
      <c r="D12" s="114">
        <v>312.8</v>
      </c>
      <c r="E12" s="114">
        <v>952.5</v>
      </c>
    </row>
    <row r="13" spans="1:5">
      <c r="A13" s="113" t="s">
        <v>241</v>
      </c>
      <c r="B13" s="114">
        <v>2257.6999999999998</v>
      </c>
      <c r="C13" s="114">
        <v>4967.8999999999996</v>
      </c>
      <c r="D13" s="114">
        <v>2382.9</v>
      </c>
      <c r="E13" s="114">
        <v>2860.4</v>
      </c>
    </row>
    <row r="14" spans="1:5">
      <c r="A14" s="113" t="s">
        <v>242</v>
      </c>
      <c r="B14" s="114">
        <v>2455.1999999999998</v>
      </c>
      <c r="C14" s="114">
        <v>1088.5</v>
      </c>
      <c r="D14" s="116">
        <v>515</v>
      </c>
      <c r="E14" s="114">
        <v>921.2</v>
      </c>
    </row>
    <row r="15" spans="1:5">
      <c r="A15" s="113" t="s">
        <v>243</v>
      </c>
      <c r="B15" s="114">
        <v>927.9</v>
      </c>
      <c r="C15" s="114">
        <v>2026.1</v>
      </c>
      <c r="D15" s="114">
        <v>2915.2</v>
      </c>
      <c r="E15" s="114">
        <v>2821.3</v>
      </c>
    </row>
    <row r="16" spans="1:5">
      <c r="A16" s="113" t="s">
        <v>244</v>
      </c>
      <c r="B16" s="116">
        <v>6129</v>
      </c>
      <c r="C16" s="114">
        <v>7878.2</v>
      </c>
      <c r="D16" s="114">
        <v>3851.5</v>
      </c>
      <c r="E16" s="114">
        <v>1039.7</v>
      </c>
    </row>
    <row r="17" spans="1:5">
      <c r="A17" s="113" t="s">
        <v>245</v>
      </c>
      <c r="B17" s="114">
        <v>390.5</v>
      </c>
      <c r="C17" s="114">
        <v>1094.3</v>
      </c>
      <c r="D17" s="114">
        <v>327.10000000000002</v>
      </c>
      <c r="E17" s="114">
        <v>597.4</v>
      </c>
    </row>
    <row r="18" spans="1:5">
      <c r="A18" s="113" t="s">
        <v>246</v>
      </c>
      <c r="B18" s="114">
        <v>594.5</v>
      </c>
      <c r="C18" s="114">
        <v>435.4</v>
      </c>
      <c r="D18" s="114">
        <v>509.2</v>
      </c>
      <c r="E18" s="114">
        <v>1307.8</v>
      </c>
    </row>
    <row r="19" spans="1:5">
      <c r="A19" s="113" t="s">
        <v>247</v>
      </c>
      <c r="B19" s="114">
        <v>1605.8</v>
      </c>
      <c r="C19" s="114">
        <v>345.8</v>
      </c>
      <c r="D19" s="114">
        <v>691.8</v>
      </c>
      <c r="E19" s="114">
        <v>807.5</v>
      </c>
    </row>
    <row r="20" spans="1:5">
      <c r="A20" s="113" t="s">
        <v>248</v>
      </c>
      <c r="B20" s="116">
        <v>1277</v>
      </c>
      <c r="C20" s="114">
        <v>229.2</v>
      </c>
      <c r="D20" s="114">
        <v>229.5</v>
      </c>
      <c r="E20" s="114">
        <v>3169.1</v>
      </c>
    </row>
    <row r="21" spans="1:5">
      <c r="A21" s="113" t="s">
        <v>249</v>
      </c>
      <c r="B21" s="114">
        <v>6978.4</v>
      </c>
      <c r="C21" s="114">
        <v>454.7</v>
      </c>
      <c r="D21" s="114">
        <v>298.8</v>
      </c>
      <c r="E21" s="114">
        <v>3203.9</v>
      </c>
    </row>
    <row r="22" spans="1:5">
      <c r="A22" s="113" t="s">
        <v>250</v>
      </c>
      <c r="B22" s="114">
        <v>3859.2</v>
      </c>
      <c r="C22" s="114">
        <v>752.1</v>
      </c>
      <c r="D22" s="114">
        <v>697.6</v>
      </c>
      <c r="E22" s="114">
        <v>5346.5</v>
      </c>
    </row>
    <row r="23" spans="1:5">
      <c r="A23" s="113" t="s">
        <v>251</v>
      </c>
      <c r="B23" s="114">
        <v>753.6</v>
      </c>
      <c r="C23" s="114">
        <v>632.29999999999995</v>
      </c>
      <c r="D23" s="116">
        <v>293</v>
      </c>
      <c r="E23" s="114">
        <v>258</v>
      </c>
    </row>
    <row r="24" spans="1:5">
      <c r="A24" s="113" t="s">
        <v>252</v>
      </c>
      <c r="B24" s="114">
        <v>3274.8</v>
      </c>
      <c r="C24" s="114">
        <v>7698.8</v>
      </c>
      <c r="D24" s="114">
        <v>2302.5</v>
      </c>
      <c r="E24" s="114">
        <v>1223.5999999999999</v>
      </c>
    </row>
    <row r="25" spans="1:5">
      <c r="A25" s="113" t="s">
        <v>253</v>
      </c>
      <c r="B25" s="114">
        <v>32916.699999999997</v>
      </c>
      <c r="C25" s="114">
        <v>33201.800000000003</v>
      </c>
      <c r="D25" s="114">
        <v>29088.5</v>
      </c>
      <c r="E25" s="114">
        <v>23681.200000000001</v>
      </c>
    </row>
    <row r="26" spans="1:5">
      <c r="A26" s="113" t="s">
        <v>254</v>
      </c>
      <c r="B26" s="114">
        <v>3965.1</v>
      </c>
      <c r="C26" s="114">
        <v>1571.4</v>
      </c>
      <c r="D26" s="114">
        <v>585.70000000000005</v>
      </c>
      <c r="E26" s="114">
        <v>670.9</v>
      </c>
    </row>
    <row r="27" spans="1:5">
      <c r="A27" s="113" t="s">
        <v>255</v>
      </c>
      <c r="B27" s="116">
        <v>343</v>
      </c>
      <c r="C27" s="114">
        <v>1232.5</v>
      </c>
      <c r="D27" s="114">
        <v>134.30000000000001</v>
      </c>
      <c r="E27" s="114">
        <v>254.5</v>
      </c>
    </row>
    <row r="28" spans="1:5" ht="25.5">
      <c r="A28" s="117" t="s">
        <v>256</v>
      </c>
      <c r="B28" s="114">
        <v>2181938.2999999998</v>
      </c>
      <c r="C28" s="114">
        <v>344257.6</v>
      </c>
      <c r="D28" s="114">
        <v>298517.09999999998</v>
      </c>
      <c r="E28" s="114">
        <v>534722.6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0"/>
  <sheetViews>
    <sheetView workbookViewId="0">
      <selection activeCell="E4" sqref="E4"/>
    </sheetView>
  </sheetViews>
  <sheetFormatPr defaultRowHeight="15"/>
  <cols>
    <col min="1" max="1" width="25.42578125" style="107" customWidth="1"/>
    <col min="2" max="5" width="14.140625" style="107" customWidth="1"/>
    <col min="6" max="16384" width="9.140625" style="107"/>
  </cols>
  <sheetData>
    <row r="1" spans="1:5" ht="28.5" customHeight="1">
      <c r="A1" s="190" t="s">
        <v>257</v>
      </c>
      <c r="B1" s="190"/>
      <c r="C1" s="190"/>
      <c r="D1" s="190"/>
      <c r="E1" s="190"/>
    </row>
    <row r="2" spans="1:5">
      <c r="A2" s="127" t="s">
        <v>230</v>
      </c>
      <c r="B2" s="108">
        <v>2013</v>
      </c>
      <c r="C2" s="108">
        <v>2014</v>
      </c>
      <c r="D2" s="108">
        <v>2015</v>
      </c>
      <c r="E2" s="109">
        <v>2016</v>
      </c>
    </row>
    <row r="3" spans="1:5">
      <c r="A3" s="128" t="s">
        <v>231</v>
      </c>
      <c r="B3" s="111">
        <v>4092861.4</v>
      </c>
      <c r="C3" s="111">
        <v>5756857.4000000004</v>
      </c>
      <c r="D3" s="111">
        <v>3915950.5</v>
      </c>
      <c r="E3" s="111">
        <v>6131134.7999999998</v>
      </c>
    </row>
    <row r="4" spans="1:5">
      <c r="A4" s="113" t="s">
        <v>232</v>
      </c>
      <c r="B4" s="114">
        <v>162352.79999999999</v>
      </c>
      <c r="C4" s="114">
        <v>91659.7</v>
      </c>
      <c r="D4" s="116">
        <v>100474</v>
      </c>
      <c r="E4" s="114">
        <v>114144.8</v>
      </c>
    </row>
    <row r="5" spans="1:5">
      <c r="A5" s="113" t="s">
        <v>233</v>
      </c>
      <c r="B5" s="114">
        <v>100333.3</v>
      </c>
      <c r="C5" s="114">
        <v>96800.6</v>
      </c>
      <c r="D5" s="114">
        <v>99054.1</v>
      </c>
      <c r="E5" s="114">
        <v>107908.9</v>
      </c>
    </row>
    <row r="6" spans="1:5">
      <c r="A6" s="113" t="s">
        <v>234</v>
      </c>
      <c r="B6" s="114">
        <v>115576.6</v>
      </c>
      <c r="C6" s="114">
        <v>121857.4</v>
      </c>
      <c r="D6" s="114">
        <v>115341.9</v>
      </c>
      <c r="E6" s="114">
        <v>125265.2</v>
      </c>
    </row>
    <row r="7" spans="1:5">
      <c r="A7" s="113" t="s">
        <v>235</v>
      </c>
      <c r="B7" s="114">
        <v>104341.3</v>
      </c>
      <c r="C7" s="114">
        <v>102670.39999999999</v>
      </c>
      <c r="D7" s="114">
        <v>90576.9</v>
      </c>
      <c r="E7" s="114">
        <v>122078.7</v>
      </c>
    </row>
    <row r="8" spans="1:5">
      <c r="A8" s="113" t="s">
        <v>236</v>
      </c>
      <c r="B8" s="114">
        <v>113074.2</v>
      </c>
      <c r="C8" s="114">
        <v>137762.6</v>
      </c>
      <c r="D8" s="114">
        <v>137832.20000000001</v>
      </c>
      <c r="E8" s="114">
        <v>250984.2</v>
      </c>
    </row>
    <row r="9" spans="1:5">
      <c r="A9" s="113" t="s">
        <v>237</v>
      </c>
      <c r="B9" s="114">
        <v>147497.4</v>
      </c>
      <c r="C9" s="114">
        <v>156590.5</v>
      </c>
      <c r="D9" s="114">
        <v>91942.6</v>
      </c>
      <c r="E9" s="114">
        <v>188055.9</v>
      </c>
    </row>
    <row r="10" spans="1:5">
      <c r="A10" s="113" t="s">
        <v>238</v>
      </c>
      <c r="B10" s="114">
        <v>99440.8</v>
      </c>
      <c r="C10" s="114">
        <v>134883.4</v>
      </c>
      <c r="D10" s="116">
        <v>92964</v>
      </c>
      <c r="E10" s="114">
        <v>122702.2</v>
      </c>
    </row>
    <row r="11" spans="1:5">
      <c r="A11" s="113" t="s">
        <v>239</v>
      </c>
      <c r="B11" s="114">
        <v>116340.8</v>
      </c>
      <c r="C11" s="114">
        <v>122877.8</v>
      </c>
      <c r="D11" s="114">
        <v>107339.3</v>
      </c>
      <c r="E11" s="114">
        <v>127951.9</v>
      </c>
    </row>
    <row r="12" spans="1:5">
      <c r="A12" s="113" t="s">
        <v>240</v>
      </c>
      <c r="B12" s="116">
        <v>118489</v>
      </c>
      <c r="C12" s="114">
        <v>120133.1</v>
      </c>
      <c r="D12" s="114">
        <v>34802.400000000001</v>
      </c>
      <c r="E12" s="114">
        <v>129887.3</v>
      </c>
    </row>
    <row r="13" spans="1:5">
      <c r="A13" s="113" t="s">
        <v>241</v>
      </c>
      <c r="B13" s="114">
        <v>204036.1</v>
      </c>
      <c r="C13" s="114">
        <v>221026.5</v>
      </c>
      <c r="D13" s="114">
        <v>186389.2</v>
      </c>
      <c r="E13" s="114">
        <v>199577.9</v>
      </c>
    </row>
    <row r="14" spans="1:5">
      <c r="A14" s="113" t="s">
        <v>242</v>
      </c>
      <c r="B14" s="114">
        <v>115487.3</v>
      </c>
      <c r="C14" s="114">
        <v>96783.1</v>
      </c>
      <c r="D14" s="114">
        <v>114560.7</v>
      </c>
      <c r="E14" s="114">
        <v>159115.6</v>
      </c>
    </row>
    <row r="15" spans="1:5">
      <c r="A15" s="113" t="s">
        <v>243</v>
      </c>
      <c r="B15" s="114">
        <v>100207.7</v>
      </c>
      <c r="C15" s="114">
        <v>117628.4</v>
      </c>
      <c r="D15" s="114">
        <v>57541.8</v>
      </c>
      <c r="E15" s="114">
        <v>116700.6</v>
      </c>
    </row>
    <row r="16" spans="1:5">
      <c r="A16" s="113" t="s">
        <v>244</v>
      </c>
      <c r="B16" s="116">
        <v>112956</v>
      </c>
      <c r="C16" s="114">
        <v>125915.1</v>
      </c>
      <c r="D16" s="114">
        <v>104279.1</v>
      </c>
      <c r="E16" s="114">
        <v>128592.5</v>
      </c>
    </row>
    <row r="17" spans="1:5">
      <c r="A17" s="113" t="s">
        <v>245</v>
      </c>
      <c r="B17" s="114">
        <v>106297.5</v>
      </c>
      <c r="C17" s="116">
        <v>99267</v>
      </c>
      <c r="D17" s="114">
        <v>102861.3</v>
      </c>
      <c r="E17" s="114">
        <v>142268.6</v>
      </c>
    </row>
    <row r="18" spans="1:5">
      <c r="A18" s="113" t="s">
        <v>246</v>
      </c>
      <c r="B18" s="114">
        <v>97594.2</v>
      </c>
      <c r="C18" s="114">
        <v>118570.2</v>
      </c>
      <c r="D18" s="114">
        <v>90247.6</v>
      </c>
      <c r="E18" s="114">
        <v>103638.1</v>
      </c>
    </row>
    <row r="19" spans="1:5">
      <c r="A19" s="113" t="s">
        <v>247</v>
      </c>
      <c r="B19" s="116">
        <v>144426</v>
      </c>
      <c r="C19" s="114">
        <v>152641.5</v>
      </c>
      <c r="D19" s="114">
        <v>102200.8</v>
      </c>
      <c r="E19" s="114">
        <v>152983.5</v>
      </c>
    </row>
    <row r="20" spans="1:5">
      <c r="A20" s="113" t="s">
        <v>248</v>
      </c>
      <c r="B20" s="116">
        <v>96442</v>
      </c>
      <c r="C20" s="114">
        <v>95644.1</v>
      </c>
      <c r="D20" s="114">
        <v>112686.6</v>
      </c>
      <c r="E20" s="114">
        <v>133725.6</v>
      </c>
    </row>
    <row r="21" spans="1:5">
      <c r="A21" s="113" t="s">
        <v>249</v>
      </c>
      <c r="B21" s="114">
        <v>106011.1</v>
      </c>
      <c r="C21" s="114">
        <v>110329.9</v>
      </c>
      <c r="D21" s="114">
        <v>76513.8</v>
      </c>
      <c r="E21" s="114">
        <v>176713.9</v>
      </c>
    </row>
    <row r="22" spans="1:5">
      <c r="A22" s="113" t="s">
        <v>250</v>
      </c>
      <c r="B22" s="114">
        <v>107059.4</v>
      </c>
      <c r="C22" s="114">
        <v>105544.7</v>
      </c>
      <c r="D22" s="114">
        <v>80182.600000000006</v>
      </c>
      <c r="E22" s="114">
        <v>120715.2</v>
      </c>
    </row>
    <row r="23" spans="1:5">
      <c r="A23" s="113" t="s">
        <v>251</v>
      </c>
      <c r="B23" s="114">
        <v>102223.9</v>
      </c>
      <c r="C23" s="114">
        <v>131308.4</v>
      </c>
      <c r="D23" s="114">
        <v>94898.8</v>
      </c>
      <c r="E23" s="114">
        <v>108432.6</v>
      </c>
    </row>
    <row r="24" spans="1:5">
      <c r="A24" s="113" t="s">
        <v>252</v>
      </c>
      <c r="B24" s="114">
        <v>95153.7</v>
      </c>
      <c r="C24" s="116">
        <v>90415</v>
      </c>
      <c r="D24" s="114">
        <v>92299.6</v>
      </c>
      <c r="E24" s="114">
        <v>111805.4</v>
      </c>
    </row>
    <row r="25" spans="1:5">
      <c r="A25" s="113" t="s">
        <v>253</v>
      </c>
      <c r="B25" s="114">
        <v>1161578.5</v>
      </c>
      <c r="C25" s="114">
        <v>1251797.8999999999</v>
      </c>
      <c r="D25" s="114">
        <v>971742.4</v>
      </c>
      <c r="E25" s="114">
        <v>1561627.4</v>
      </c>
    </row>
    <row r="26" spans="1:5">
      <c r="A26" s="113" t="s">
        <v>254</v>
      </c>
      <c r="B26" s="114">
        <v>96926.1</v>
      </c>
      <c r="C26" s="114">
        <v>101411.9</v>
      </c>
      <c r="D26" s="114">
        <v>97711.4</v>
      </c>
      <c r="E26" s="114">
        <v>111812.6</v>
      </c>
    </row>
    <row r="27" spans="1:5">
      <c r="A27" s="113" t="s">
        <v>255</v>
      </c>
      <c r="B27" s="114">
        <v>86830.399999999994</v>
      </c>
      <c r="C27" s="114">
        <v>90861.3</v>
      </c>
      <c r="D27" s="114">
        <v>25769.7</v>
      </c>
      <c r="E27" s="114">
        <v>98805.1</v>
      </c>
    </row>
    <row r="28" spans="1:5" ht="25.5">
      <c r="A28" s="117" t="s">
        <v>256</v>
      </c>
      <c r="B28" s="114">
        <v>282185.3</v>
      </c>
      <c r="C28" s="114">
        <v>1762476.9</v>
      </c>
      <c r="D28" s="114">
        <v>735737.7</v>
      </c>
      <c r="E28" s="114">
        <v>1415641.1</v>
      </c>
    </row>
    <row r="30" spans="1:5">
      <c r="D30" s="130"/>
      <c r="E30" s="130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0"/>
  <sheetViews>
    <sheetView workbookViewId="0">
      <selection activeCell="B29" sqref="B29"/>
    </sheetView>
  </sheetViews>
  <sheetFormatPr defaultRowHeight="15"/>
  <cols>
    <col min="1" max="1" width="25.42578125" style="107" customWidth="1"/>
    <col min="2" max="5" width="14.140625" style="107" customWidth="1"/>
    <col min="6" max="16384" width="9.140625" style="107"/>
  </cols>
  <sheetData>
    <row r="1" spans="1:5" ht="28.5" customHeight="1">
      <c r="A1" s="190" t="s">
        <v>258</v>
      </c>
      <c r="B1" s="190"/>
      <c r="C1" s="190"/>
      <c r="D1" s="190"/>
      <c r="E1" s="190"/>
    </row>
    <row r="2" spans="1:5">
      <c r="A2" s="127" t="s">
        <v>230</v>
      </c>
      <c r="B2" s="108">
        <v>2013</v>
      </c>
      <c r="C2" s="108">
        <v>2014</v>
      </c>
      <c r="D2" s="108">
        <v>2015</v>
      </c>
      <c r="E2" s="109">
        <v>2016</v>
      </c>
    </row>
    <row r="3" spans="1:5">
      <c r="A3" s="128" t="s">
        <v>231</v>
      </c>
      <c r="B3" s="129">
        <v>627971</v>
      </c>
      <c r="C3" s="111">
        <v>625084.69999999995</v>
      </c>
      <c r="D3" s="111">
        <v>461120.6</v>
      </c>
      <c r="E3" s="111">
        <v>770235.1</v>
      </c>
    </row>
    <row r="4" spans="1:5">
      <c r="A4" s="113" t="s">
        <v>232</v>
      </c>
      <c r="B4" s="114">
        <v>11235.5</v>
      </c>
      <c r="C4" s="114">
        <v>5985.7</v>
      </c>
      <c r="D4" s="114">
        <v>9893.4</v>
      </c>
      <c r="E4" s="114">
        <v>8725.6</v>
      </c>
    </row>
    <row r="5" spans="1:5">
      <c r="A5" s="113" t="s">
        <v>233</v>
      </c>
      <c r="B5" s="114">
        <v>2895.1</v>
      </c>
      <c r="C5" s="114">
        <v>6789.6</v>
      </c>
      <c r="D5" s="114">
        <v>3918.5</v>
      </c>
      <c r="E5" s="114">
        <v>10106.9</v>
      </c>
    </row>
    <row r="6" spans="1:5">
      <c r="A6" s="113" t="s">
        <v>234</v>
      </c>
      <c r="B6" s="114">
        <v>7382.7</v>
      </c>
      <c r="C6" s="114">
        <v>7428.9</v>
      </c>
      <c r="D6" s="116">
        <v>5716</v>
      </c>
      <c r="E6" s="114">
        <v>9168.9</v>
      </c>
    </row>
    <row r="7" spans="1:5">
      <c r="A7" s="113" t="s">
        <v>235</v>
      </c>
      <c r="B7" s="114">
        <v>4457.7</v>
      </c>
      <c r="C7" s="114">
        <v>6295.7</v>
      </c>
      <c r="D7" s="114">
        <v>3895.5</v>
      </c>
      <c r="E7" s="114">
        <v>11065.4</v>
      </c>
    </row>
    <row r="8" spans="1:5">
      <c r="A8" s="113" t="s">
        <v>236</v>
      </c>
      <c r="B8" s="114">
        <v>6707.3</v>
      </c>
      <c r="C8" s="114">
        <v>5251.6</v>
      </c>
      <c r="D8" s="116">
        <v>12365</v>
      </c>
      <c r="E8" s="114">
        <v>13063.6</v>
      </c>
    </row>
    <row r="9" spans="1:5">
      <c r="A9" s="113" t="s">
        <v>237</v>
      </c>
      <c r="B9" s="114">
        <v>5655.2</v>
      </c>
      <c r="C9" s="114">
        <v>10510.1</v>
      </c>
      <c r="D9" s="116">
        <v>2188</v>
      </c>
      <c r="E9" s="114">
        <v>6383.6</v>
      </c>
    </row>
    <row r="10" spans="1:5">
      <c r="A10" s="113" t="s">
        <v>238</v>
      </c>
      <c r="B10" s="114">
        <v>9268.2000000000007</v>
      </c>
      <c r="C10" s="114">
        <v>8643.2000000000007</v>
      </c>
      <c r="D10" s="114">
        <v>14995.7</v>
      </c>
      <c r="E10" s="116">
        <v>12200</v>
      </c>
    </row>
    <row r="11" spans="1:5">
      <c r="A11" s="113" t="s">
        <v>239</v>
      </c>
      <c r="B11" s="114">
        <v>7337.5</v>
      </c>
      <c r="C11" s="116">
        <v>7690</v>
      </c>
      <c r="D11" s="114">
        <v>5548.6</v>
      </c>
      <c r="E11" s="114">
        <v>9239.2999999999993</v>
      </c>
    </row>
    <row r="12" spans="1:5">
      <c r="A12" s="113" t="s">
        <v>240</v>
      </c>
      <c r="B12" s="114">
        <v>9452.7000000000007</v>
      </c>
      <c r="C12" s="114">
        <v>2125.5</v>
      </c>
      <c r="D12" s="114">
        <v>1240.5</v>
      </c>
      <c r="E12" s="114">
        <v>11238.5</v>
      </c>
    </row>
    <row r="13" spans="1:5">
      <c r="A13" s="113" t="s">
        <v>241</v>
      </c>
      <c r="B13" s="114">
        <v>19350.5</v>
      </c>
      <c r="C13" s="116">
        <v>28545</v>
      </c>
      <c r="D13" s="114">
        <v>12985.5</v>
      </c>
      <c r="E13" s="114">
        <v>32334.7</v>
      </c>
    </row>
    <row r="14" spans="1:5">
      <c r="A14" s="113" t="s">
        <v>242</v>
      </c>
      <c r="B14" s="114">
        <v>10418.799999999999</v>
      </c>
      <c r="C14" s="114">
        <v>4111.8</v>
      </c>
      <c r="D14" s="114">
        <v>2899.2</v>
      </c>
      <c r="E14" s="114">
        <v>13972.4</v>
      </c>
    </row>
    <row r="15" spans="1:5">
      <c r="A15" s="113" t="s">
        <v>243</v>
      </c>
      <c r="B15" s="114">
        <v>7128.8</v>
      </c>
      <c r="C15" s="114">
        <v>6604.9</v>
      </c>
      <c r="D15" s="114">
        <v>3270.7</v>
      </c>
      <c r="E15" s="114">
        <v>10250.5</v>
      </c>
    </row>
    <row r="16" spans="1:5">
      <c r="A16" s="113" t="s">
        <v>244</v>
      </c>
      <c r="B16" s="114">
        <v>8437.1</v>
      </c>
      <c r="C16" s="114">
        <v>12155.5</v>
      </c>
      <c r="D16" s="114">
        <v>9185.4</v>
      </c>
      <c r="E16" s="114">
        <v>8902.2999999999993</v>
      </c>
    </row>
    <row r="17" spans="1:5">
      <c r="A17" s="113" t="s">
        <v>245</v>
      </c>
      <c r="B17" s="114">
        <v>9371.2000000000007</v>
      </c>
      <c r="C17" s="114">
        <v>5453.6</v>
      </c>
      <c r="D17" s="114">
        <v>5923.1</v>
      </c>
      <c r="E17" s="114">
        <v>12519.7</v>
      </c>
    </row>
    <row r="18" spans="1:5">
      <c r="A18" s="113" t="s">
        <v>246</v>
      </c>
      <c r="B18" s="114">
        <v>594.5</v>
      </c>
      <c r="C18" s="114">
        <v>3908.8</v>
      </c>
      <c r="D18" s="114">
        <v>5662.8</v>
      </c>
      <c r="E18" s="114">
        <v>10036.6</v>
      </c>
    </row>
    <row r="19" spans="1:5">
      <c r="A19" s="113" t="s">
        <v>247</v>
      </c>
      <c r="B19" s="114">
        <v>9313.7999999999993</v>
      </c>
      <c r="C19" s="114">
        <v>8538.9</v>
      </c>
      <c r="D19" s="114">
        <v>7302.4</v>
      </c>
      <c r="E19" s="114">
        <v>8436.7999999999993</v>
      </c>
    </row>
    <row r="20" spans="1:5">
      <c r="A20" s="113" t="s">
        <v>248</v>
      </c>
      <c r="B20" s="114">
        <v>6019.1</v>
      </c>
      <c r="C20" s="114">
        <v>3082.6</v>
      </c>
      <c r="D20" s="114">
        <v>6565.1</v>
      </c>
      <c r="E20" s="114">
        <v>8786.4</v>
      </c>
    </row>
    <row r="21" spans="1:5">
      <c r="A21" s="113" t="s">
        <v>249</v>
      </c>
      <c r="B21" s="114">
        <v>12274.5</v>
      </c>
      <c r="C21" s="114">
        <v>14462.8</v>
      </c>
      <c r="D21" s="114">
        <v>585.1</v>
      </c>
      <c r="E21" s="114">
        <v>11978.5</v>
      </c>
    </row>
    <row r="22" spans="1:5">
      <c r="A22" s="113" t="s">
        <v>250</v>
      </c>
      <c r="B22" s="114">
        <v>9660.2000000000007</v>
      </c>
      <c r="C22" s="114">
        <v>2721.2</v>
      </c>
      <c r="D22" s="114">
        <v>3803.8</v>
      </c>
      <c r="E22" s="114">
        <v>15265.6</v>
      </c>
    </row>
    <row r="23" spans="1:5">
      <c r="A23" s="113" t="s">
        <v>251</v>
      </c>
      <c r="B23" s="114">
        <v>6641.5</v>
      </c>
      <c r="C23" s="114">
        <v>7658.2</v>
      </c>
      <c r="D23" s="114">
        <v>8574.1</v>
      </c>
      <c r="E23" s="114">
        <v>13876.2</v>
      </c>
    </row>
    <row r="24" spans="1:5">
      <c r="A24" s="113" t="s">
        <v>252</v>
      </c>
      <c r="B24" s="114">
        <v>10728.3</v>
      </c>
      <c r="C24" s="114">
        <v>27390.1</v>
      </c>
      <c r="D24" s="114">
        <v>7366.6</v>
      </c>
      <c r="E24" s="114">
        <v>13190.4</v>
      </c>
    </row>
    <row r="25" spans="1:5">
      <c r="A25" s="113" t="s">
        <v>253</v>
      </c>
      <c r="B25" s="116">
        <v>40310</v>
      </c>
      <c r="C25" s="114">
        <v>37069.1</v>
      </c>
      <c r="D25" s="114">
        <v>31408.7</v>
      </c>
      <c r="E25" s="114">
        <v>23733.200000000001</v>
      </c>
    </row>
    <row r="26" spans="1:5">
      <c r="A26" s="113" t="s">
        <v>254</v>
      </c>
      <c r="B26" s="114">
        <v>9794.2000000000007</v>
      </c>
      <c r="C26" s="114">
        <v>7180.9</v>
      </c>
      <c r="D26" s="114">
        <v>5001.2</v>
      </c>
      <c r="E26" s="114">
        <v>8505.2999999999993</v>
      </c>
    </row>
    <row r="27" spans="1:5">
      <c r="A27" s="113" t="s">
        <v>255</v>
      </c>
      <c r="B27" s="116">
        <v>5416</v>
      </c>
      <c r="C27" s="114">
        <v>8004.9</v>
      </c>
      <c r="D27" s="114">
        <v>326.10000000000002</v>
      </c>
      <c r="E27" s="114">
        <v>6346.6</v>
      </c>
    </row>
    <row r="28" spans="1:5">
      <c r="A28" s="117" t="s">
        <v>259</v>
      </c>
      <c r="B28" s="114">
        <v>398120.6</v>
      </c>
      <c r="C28" s="114">
        <v>387476.1</v>
      </c>
      <c r="D28" s="114">
        <v>290499.59999999998</v>
      </c>
      <c r="E28" s="114">
        <v>480908.1</v>
      </c>
    </row>
    <row r="30" spans="1:5">
      <c r="D30" s="130"/>
      <c r="E30" s="130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ervvl mend</vt:lpstr>
      <vt:lpstr>gemt hereg</vt:lpstr>
      <vt:lpstr>horogdol aimgiin dungeer</vt:lpstr>
      <vt:lpstr>horsum</vt:lpstr>
      <vt:lpstr>negdsen tusuv</vt:lpstr>
      <vt:lpstr>tusuv</vt:lpstr>
      <vt:lpstr>orlogo</vt:lpstr>
      <vt:lpstr>zarlaga</vt:lpstr>
      <vt:lpstr>tatvariin orlogo</vt:lpstr>
      <vt:lpstr>tusviin ur, avlaga</vt:lpstr>
      <vt:lpstr>'ervvl mend'!Print_Area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altantsetseg_tu</dc:creator>
  <cp:lastModifiedBy>Orgil_L</cp:lastModifiedBy>
  <cp:lastPrinted>2016-02-08T03:53:38Z</cp:lastPrinted>
  <dcterms:created xsi:type="dcterms:W3CDTF">2015-01-08T02:39:47Z</dcterms:created>
  <dcterms:modified xsi:type="dcterms:W3CDTF">2016-02-08T07:15:41Z</dcterms:modified>
</cp:coreProperties>
</file>