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600" windowHeight="9735" tabRatio="625" firstSheet="15" activeTab="16"/>
  </bookViews>
  <sheets>
    <sheet name="hun am" sheetId="40" r:id="rId1"/>
    <sheet name="hun am bairshlaar" sheetId="41" r:id="rId2"/>
    <sheet name="urhiin too" sheetId="42" r:id="rId3"/>
    <sheet name="undur nastan gants bie urh" sheetId="43" r:id="rId4"/>
    <sheet name="urh tolgoilson eh" sheetId="44" r:id="rId5"/>
    <sheet name="8 (4)" sheetId="45" r:id="rId6"/>
    <sheet name="8 (5)" sheetId="46" r:id="rId7"/>
    <sheet name="8 (6)" sheetId="47" r:id="rId8"/>
    <sheet name="8 (7)" sheetId="48" r:id="rId9"/>
    <sheet name="8 (9)" sheetId="49" r:id="rId10"/>
    <sheet name="8" sheetId="50" r:id="rId11"/>
    <sheet name="orlogo" sheetId="58" r:id="rId12"/>
    <sheet name="zarlaga" sheetId="57" r:id="rId13"/>
    <sheet name="tusviin ur, avlaga" sheetId="56" r:id="rId14"/>
    <sheet name="aj uildveriin uildverlelt" sheetId="55" r:id="rId15"/>
    <sheet name="aj uildveriin borluulalt" sheetId="53" r:id="rId16"/>
    <sheet name="8 (10)" sheetId="51" r:id="rId17"/>
    <sheet name="maliin too" sheetId="35" r:id="rId18"/>
    <sheet name="mal surgiin butets" sheetId="36" r:id="rId19"/>
    <sheet name="maltai urh malchin urh" sheetId="33" r:id="rId20"/>
    <sheet name="buleglelt" sheetId="34" r:id="rId21"/>
    <sheet name="ehnii 5 bairt orson sum" sheetId="2" r:id="rId22"/>
    <sheet name="heeltegch" sheetId="27" r:id="rId23"/>
    <sheet name="malchdiin too" sheetId="14" r:id="rId24"/>
    <sheet name="tejeever amitad" sheetId="24" r:id="rId25"/>
    <sheet name="tullult aimgiin dungeer" sheetId="10" r:id="rId26"/>
    <sheet name="telsum" sheetId="11" r:id="rId27"/>
    <sheet name="horogdol aimgiin dungeer" sheetId="12" r:id="rId28"/>
    <sheet name="horsum" sheetId="13" r:id="rId29"/>
  </sheets>
  <externalReferences>
    <externalReference r:id="rId30"/>
  </externalReferences>
  <definedNames>
    <definedName name="_Sort" localSheetId="16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27" hidden="1">#REF!</definedName>
    <definedName name="_Sort" localSheetId="28" hidden="1">#REF!</definedName>
    <definedName name="_Sort" localSheetId="18" hidden="1">#REF!</definedName>
    <definedName name="_Sort" localSheetId="23" hidden="1">#REF!</definedName>
    <definedName name="_Sort" localSheetId="26" hidden="1">#REF!</definedName>
    <definedName name="_Sort" localSheetId="25" hidden="1">#REF!</definedName>
    <definedName name="_Sort" hidden="1">#REF!</definedName>
    <definedName name="maltaiiiii" localSheetId="18" hidden="1">#REF!</definedName>
    <definedName name="maltaiiiii" hidden="1">#REF!</definedName>
  </definedNames>
  <calcPr calcId="152511"/>
</workbook>
</file>

<file path=xl/calcChain.xml><?xml version="1.0" encoding="utf-8"?>
<calcChain xmlns="http://schemas.openxmlformats.org/spreadsheetml/2006/main">
  <c r="B4" i="56" l="1"/>
  <c r="C4" i="56"/>
  <c r="D4" i="56"/>
  <c r="E4" i="56"/>
  <c r="F4" i="56"/>
  <c r="G4" i="56"/>
  <c r="H4" i="56"/>
  <c r="I4" i="56"/>
  <c r="J4" i="56"/>
  <c r="K4" i="56"/>
  <c r="L4" i="56"/>
  <c r="M4" i="56"/>
  <c r="N4" i="56"/>
  <c r="O4" i="56"/>
  <c r="P4" i="56"/>
  <c r="Q4" i="56"/>
  <c r="R4" i="56"/>
  <c r="F6" i="51" l="1"/>
  <c r="G6" i="51"/>
  <c r="G6" i="50"/>
  <c r="H6" i="50"/>
  <c r="I6" i="50"/>
  <c r="J6" i="50"/>
  <c r="K6" i="50"/>
  <c r="I6" i="49"/>
  <c r="J6" i="49"/>
  <c r="H7" i="49"/>
  <c r="H8" i="49"/>
  <c r="H9" i="49"/>
  <c r="H10" i="49"/>
  <c r="H11" i="49"/>
  <c r="H12" i="49"/>
  <c r="H13" i="49"/>
  <c r="H14" i="49"/>
  <c r="H15" i="49"/>
  <c r="H16" i="49"/>
  <c r="H17" i="49"/>
  <c r="H18" i="49"/>
  <c r="H19" i="49"/>
  <c r="H20" i="49"/>
  <c r="H21" i="49"/>
  <c r="H22" i="49"/>
  <c r="H23" i="49"/>
  <c r="H24" i="49"/>
  <c r="H25" i="49"/>
  <c r="H26" i="49"/>
  <c r="H27" i="49"/>
  <c r="H28" i="49"/>
  <c r="H29" i="49"/>
  <c r="H30" i="49"/>
  <c r="F6" i="48"/>
  <c r="G6" i="48"/>
  <c r="E7" i="48"/>
  <c r="E6" i="48" s="1"/>
  <c r="F37" i="48"/>
  <c r="G37" i="48"/>
  <c r="G6" i="47"/>
  <c r="I6" i="47"/>
  <c r="H7" i="47"/>
  <c r="H6" i="47" s="1"/>
  <c r="F8" i="47"/>
  <c r="F9" i="47"/>
  <c r="F10" i="47"/>
  <c r="F11" i="47"/>
  <c r="F13" i="47"/>
  <c r="F14" i="47"/>
  <c r="F15" i="47"/>
  <c r="F16" i="47"/>
  <c r="F17" i="47"/>
  <c r="F18" i="47"/>
  <c r="F19" i="47"/>
  <c r="F20" i="47"/>
  <c r="F21" i="47"/>
  <c r="F22" i="47"/>
  <c r="F23" i="47"/>
  <c r="F24" i="47"/>
  <c r="F25" i="47"/>
  <c r="F26" i="47"/>
  <c r="F27" i="47"/>
  <c r="F28" i="47"/>
  <c r="F29" i="47"/>
  <c r="F30" i="47"/>
  <c r="F6" i="46"/>
  <c r="G7" i="46"/>
  <c r="G6" i="46" s="1"/>
  <c r="F36" i="46"/>
  <c r="B5" i="45"/>
  <c r="D5" i="45"/>
  <c r="F5" i="45"/>
  <c r="H5" i="45"/>
  <c r="D4" i="44"/>
  <c r="E4" i="44"/>
  <c r="G4" i="44"/>
  <c r="B33" i="44"/>
  <c r="F4" i="43"/>
  <c r="G4" i="43"/>
  <c r="H4" i="42"/>
  <c r="H5" i="42"/>
  <c r="H34" i="42"/>
  <c r="I34" i="42"/>
  <c r="J34" i="42"/>
  <c r="H30" i="41"/>
  <c r="I30" i="41"/>
  <c r="J30" i="41"/>
  <c r="F7" i="40"/>
  <c r="F6" i="40" s="1"/>
  <c r="G7" i="40"/>
  <c r="G6" i="40" s="1"/>
  <c r="F36" i="40"/>
  <c r="G36" i="40"/>
  <c r="H6" i="49" l="1"/>
  <c r="F6" i="47"/>
  <c r="C7" i="11" l="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6" i="11"/>
  <c r="I29" i="11"/>
  <c r="D9" i="27" l="1"/>
  <c r="J9" i="27" s="1"/>
  <c r="D10" i="27"/>
  <c r="J10" i="27" s="1"/>
  <c r="D11" i="27"/>
  <c r="J11" i="27" s="1"/>
  <c r="D12" i="27"/>
  <c r="J12" i="27" s="1"/>
  <c r="D13" i="27"/>
  <c r="J13" i="27" s="1"/>
  <c r="D14" i="27"/>
  <c r="J14" i="27" s="1"/>
  <c r="D15" i="27"/>
  <c r="J15" i="27" s="1"/>
  <c r="D16" i="27"/>
  <c r="J16" i="27" s="1"/>
  <c r="D17" i="27"/>
  <c r="J17" i="27" s="1"/>
  <c r="D18" i="27"/>
  <c r="J18" i="27" s="1"/>
  <c r="D19" i="27"/>
  <c r="J19" i="27" s="1"/>
  <c r="D20" i="27"/>
  <c r="J20" i="27" s="1"/>
  <c r="D21" i="27"/>
  <c r="J21" i="27" s="1"/>
  <c r="D22" i="27"/>
  <c r="J22" i="27" s="1"/>
  <c r="D23" i="27"/>
  <c r="J23" i="27" s="1"/>
  <c r="D24" i="27"/>
  <c r="J24" i="27" s="1"/>
  <c r="D25" i="27"/>
  <c r="J25" i="27" s="1"/>
  <c r="D26" i="27"/>
  <c r="J26" i="27" s="1"/>
  <c r="D27" i="27"/>
  <c r="J27" i="27" s="1"/>
  <c r="D28" i="27"/>
  <c r="J28" i="27" s="1"/>
  <c r="D29" i="27"/>
  <c r="J29" i="27" s="1"/>
  <c r="D30" i="27"/>
  <c r="J30" i="27" s="1"/>
  <c r="D8" i="27"/>
  <c r="J8" i="27" s="1"/>
  <c r="B5" i="35"/>
  <c r="C5" i="35"/>
  <c r="D5" i="35"/>
  <c r="E5" i="35"/>
  <c r="F5" i="35"/>
  <c r="G5" i="35"/>
  <c r="F7" i="14"/>
  <c r="G7" i="14"/>
  <c r="H7" i="14"/>
  <c r="E7" i="14"/>
  <c r="D7" i="14"/>
  <c r="C30" i="13" l="1"/>
  <c r="F6" i="12"/>
  <c r="F7" i="12"/>
  <c r="F8" i="12"/>
  <c r="F9" i="12"/>
  <c r="F10" i="12"/>
  <c r="F13" i="12"/>
  <c r="F15" i="12"/>
  <c r="F16" i="12"/>
  <c r="F17" i="12"/>
  <c r="F18" i="12"/>
  <c r="F19" i="12"/>
  <c r="F20" i="12"/>
  <c r="F5" i="12"/>
  <c r="F16" i="10"/>
  <c r="F8" i="10"/>
  <c r="G29" i="24"/>
  <c r="F29" i="24"/>
  <c r="L29" i="24"/>
  <c r="H29" i="24"/>
  <c r="D29" i="24"/>
  <c r="L20" i="12" l="1"/>
  <c r="L19" i="12"/>
  <c r="L18" i="12"/>
  <c r="L17" i="12"/>
  <c r="L16" i="12"/>
  <c r="L15" i="12"/>
  <c r="I31" i="27" l="1"/>
  <c r="H31" i="27"/>
  <c r="G31" i="27"/>
  <c r="F31" i="27"/>
  <c r="E31" i="27"/>
  <c r="D31" i="27" l="1"/>
  <c r="J31" i="27" s="1"/>
  <c r="C31" i="27"/>
  <c r="B31" i="27"/>
  <c r="K29" i="24" l="1"/>
  <c r="J29" i="24"/>
  <c r="C29" i="24"/>
  <c r="B29" i="24"/>
  <c r="M28" i="24"/>
  <c r="I28" i="24"/>
  <c r="E28" i="24"/>
  <c r="M27" i="24"/>
  <c r="I27" i="24"/>
  <c r="E27" i="24"/>
  <c r="M26" i="24"/>
  <c r="I26" i="24"/>
  <c r="E26" i="24"/>
  <c r="M25" i="24"/>
  <c r="I25" i="24"/>
  <c r="E25" i="24"/>
  <c r="M24" i="24"/>
  <c r="I24" i="24"/>
  <c r="E24" i="24"/>
  <c r="M23" i="24"/>
  <c r="I23" i="24"/>
  <c r="E23" i="24"/>
  <c r="M22" i="24"/>
  <c r="I22" i="24"/>
  <c r="E22" i="24"/>
  <c r="M21" i="24"/>
  <c r="I21" i="24"/>
  <c r="E21" i="24"/>
  <c r="M20" i="24"/>
  <c r="I20" i="24"/>
  <c r="E20" i="24"/>
  <c r="M19" i="24"/>
  <c r="I19" i="24"/>
  <c r="E19" i="24"/>
  <c r="M18" i="24"/>
  <c r="I18" i="24"/>
  <c r="E18" i="24"/>
  <c r="M17" i="24"/>
  <c r="I17" i="24"/>
  <c r="E17" i="24"/>
  <c r="M16" i="24"/>
  <c r="I16" i="24"/>
  <c r="E16" i="24"/>
  <c r="M15" i="24"/>
  <c r="I15" i="24"/>
  <c r="E15" i="24"/>
  <c r="M14" i="24"/>
  <c r="I14" i="24"/>
  <c r="E14" i="24"/>
  <c r="M13" i="24"/>
  <c r="I13" i="24"/>
  <c r="E13" i="24"/>
  <c r="M12" i="24"/>
  <c r="I12" i="24"/>
  <c r="E12" i="24"/>
  <c r="M11" i="24"/>
  <c r="I11" i="24"/>
  <c r="E11" i="24"/>
  <c r="M10" i="24"/>
  <c r="I10" i="24"/>
  <c r="E10" i="24"/>
  <c r="M9" i="24"/>
  <c r="I9" i="24"/>
  <c r="E9" i="24"/>
  <c r="M8" i="24"/>
  <c r="I8" i="24"/>
  <c r="E8" i="24"/>
  <c r="M7" i="24"/>
  <c r="I7" i="24"/>
  <c r="E7" i="24"/>
  <c r="M6" i="24"/>
  <c r="I6" i="24"/>
  <c r="E6" i="24"/>
  <c r="I29" i="24" l="1"/>
  <c r="E29" i="24"/>
  <c r="M29" i="24"/>
  <c r="F8" i="13"/>
  <c r="F9" i="13"/>
  <c r="F12" i="13"/>
  <c r="F14" i="13"/>
  <c r="F15" i="13"/>
  <c r="F16" i="13"/>
  <c r="F17" i="13"/>
  <c r="F18" i="13"/>
  <c r="F22" i="13"/>
  <c r="J30" i="13"/>
  <c r="K30" i="13"/>
  <c r="C7" i="14"/>
  <c r="J29" i="11" l="1"/>
  <c r="G30" i="10"/>
  <c r="G29" i="10"/>
  <c r="G28" i="10"/>
  <c r="G27" i="10"/>
  <c r="G26" i="10"/>
  <c r="G25" i="10"/>
  <c r="G21" i="10"/>
  <c r="G20" i="10"/>
  <c r="G19" i="10"/>
  <c r="G18" i="10"/>
  <c r="G17" i="10"/>
  <c r="G16" i="10"/>
  <c r="G9" i="10"/>
  <c r="G10" i="10"/>
  <c r="G11" i="10"/>
  <c r="G12" i="10"/>
  <c r="G13" i="10"/>
  <c r="G8" i="10"/>
  <c r="B7" i="14" l="1"/>
  <c r="E34" i="14"/>
  <c r="F34" i="14"/>
  <c r="G34" i="14"/>
  <c r="H34" i="14"/>
  <c r="G7" i="13"/>
  <c r="I7" i="13"/>
  <c r="G8" i="13"/>
  <c r="I8" i="13"/>
  <c r="G9" i="13"/>
  <c r="I9" i="13"/>
  <c r="G10" i="13"/>
  <c r="I10" i="13"/>
  <c r="G11" i="13"/>
  <c r="I11" i="13"/>
  <c r="G12" i="13"/>
  <c r="I12" i="13"/>
  <c r="G13" i="13"/>
  <c r="I13" i="13"/>
  <c r="G14" i="13"/>
  <c r="I14" i="13"/>
  <c r="G15" i="13"/>
  <c r="I15" i="13"/>
  <c r="G16" i="13"/>
  <c r="I16" i="13"/>
  <c r="G17" i="13"/>
  <c r="I17" i="13"/>
  <c r="G18" i="13"/>
  <c r="I18" i="13"/>
  <c r="G19" i="13"/>
  <c r="I19" i="13"/>
  <c r="G20" i="13"/>
  <c r="I20" i="13"/>
  <c r="G21" i="13"/>
  <c r="I21" i="13"/>
  <c r="G22" i="13"/>
  <c r="I22" i="13"/>
  <c r="G23" i="13"/>
  <c r="I23" i="13"/>
  <c r="G24" i="13"/>
  <c r="I24" i="13"/>
  <c r="G25" i="13"/>
  <c r="I25" i="13"/>
  <c r="G26" i="13"/>
  <c r="I26" i="13"/>
  <c r="G27" i="13"/>
  <c r="I27" i="13"/>
  <c r="G28" i="13"/>
  <c r="I28" i="13"/>
  <c r="G29" i="13"/>
  <c r="I29" i="13"/>
  <c r="E30" i="13"/>
  <c r="H30" i="13"/>
  <c r="H5" i="12"/>
  <c r="H6" i="12"/>
  <c r="H7" i="12"/>
  <c r="H8" i="12"/>
  <c r="H9" i="12"/>
  <c r="H10" i="12"/>
  <c r="H13" i="12"/>
  <c r="H15" i="12"/>
  <c r="H16" i="12"/>
  <c r="H17" i="12"/>
  <c r="H18" i="12"/>
  <c r="H19" i="12"/>
  <c r="H20" i="12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B29" i="11"/>
  <c r="C29" i="11" s="1"/>
  <c r="E29" i="11"/>
  <c r="F29" i="11" s="1"/>
  <c r="G29" i="11"/>
  <c r="I8" i="10"/>
  <c r="I9" i="10"/>
  <c r="I10" i="10"/>
  <c r="I11" i="10"/>
  <c r="I12" i="10"/>
  <c r="I13" i="10"/>
  <c r="I16" i="10"/>
  <c r="I17" i="10"/>
  <c r="I18" i="10"/>
  <c r="I19" i="10"/>
  <c r="I20" i="10"/>
  <c r="I21" i="10"/>
  <c r="I25" i="10"/>
  <c r="I26" i="10"/>
  <c r="I27" i="10"/>
  <c r="I28" i="10"/>
  <c r="I29" i="10"/>
  <c r="I30" i="10"/>
  <c r="I30" i="13" l="1"/>
  <c r="G30" i="13"/>
</calcChain>
</file>

<file path=xl/sharedStrings.xml><?xml version="1.0" encoding="utf-8"?>
<sst xmlns="http://schemas.openxmlformats.org/spreadsheetml/2006/main" count="1187" uniqueCount="370">
  <si>
    <t>Бүгд</t>
  </si>
  <si>
    <t>Тэмээ</t>
  </si>
  <si>
    <t>Адуу</t>
  </si>
  <si>
    <t>Үхэр</t>
  </si>
  <si>
    <t>Хонь</t>
  </si>
  <si>
    <t>Ямаа</t>
  </si>
  <si>
    <t>Алаг-Эрдэнэ</t>
  </si>
  <si>
    <t>Арбулаг</t>
  </si>
  <si>
    <t>Баянзүрх</t>
  </si>
  <si>
    <t>Бүрэнтогтох</t>
  </si>
  <si>
    <t>Галт</t>
  </si>
  <si>
    <t>Жаргалант</t>
  </si>
  <si>
    <t>Их-Уул</t>
  </si>
  <si>
    <t>Мөрөн</t>
  </si>
  <si>
    <t>Рашаант</t>
  </si>
  <si>
    <t>Рэнчинлхүмбэ</t>
  </si>
  <si>
    <t>Тариалан</t>
  </si>
  <si>
    <t>Тосонцэнгэл</t>
  </si>
  <si>
    <t>Төмөрбулаг</t>
  </si>
  <si>
    <t>Түнэл</t>
  </si>
  <si>
    <t>Цагаан-Уул</t>
  </si>
  <si>
    <t>Цэцэрлэг</t>
  </si>
  <si>
    <t>Шинэ-Идэр</t>
  </si>
  <si>
    <t>Эрдэнэбулган</t>
  </si>
  <si>
    <t>Сумын нэр</t>
  </si>
  <si>
    <t>Аймгийн дүн</t>
  </si>
  <si>
    <t>Ýðäýíýáóëãàí</t>
  </si>
  <si>
    <t>Ìºðºí</t>
  </si>
  <si>
    <t>Öýöýðëýã</t>
  </si>
  <si>
    <t>Õàíõ</t>
  </si>
  <si>
    <t>Ò¿íýë</t>
  </si>
  <si>
    <t>Òºìºðáóëàã</t>
  </si>
  <si>
    <t>Òîñîíöýíãýë</t>
  </si>
  <si>
    <t>Òàðèàëàí</t>
  </si>
  <si>
    <t>Ðàøààíò</t>
  </si>
  <si>
    <t>Æàðãàëàíò</t>
  </si>
  <si>
    <t>Ãàëò</t>
  </si>
  <si>
    <t>Á¿ðýíòîãòîõ</t>
  </si>
  <si>
    <t>Áàÿíç¿ðõ</t>
  </si>
  <si>
    <t>Àðáóëàã</t>
  </si>
  <si>
    <r>
      <t> </t>
    </r>
    <r>
      <rPr>
        <b/>
        <sz val="11"/>
        <color rgb="FF000000"/>
        <rFont val="Arial"/>
        <family val="2"/>
      </rPr>
      <t xml:space="preserve"> </t>
    </r>
  </si>
  <si>
    <t xml:space="preserve">Тэмээ </t>
  </si>
  <si>
    <t xml:space="preserve">Адуу </t>
  </si>
  <si>
    <t xml:space="preserve">Үхэр </t>
  </si>
  <si>
    <t xml:space="preserve">Хонь </t>
  </si>
  <si>
    <t xml:space="preserve">Ямаа </t>
  </si>
  <si>
    <t>ßìàà</t>
  </si>
  <si>
    <t>Õîíü</t>
  </si>
  <si>
    <t>¯õýð</t>
  </si>
  <si>
    <t>Àäóó</t>
  </si>
  <si>
    <t>Òýìýý</t>
  </si>
  <si>
    <t>Á¿ãä</t>
  </si>
  <si>
    <t>Ñóì</t>
  </si>
  <si>
    <t>Àéìãèéí ä¿í</t>
  </si>
  <si>
    <t>Öàãààííóóð</t>
  </si>
  <si>
    <t>Øèíý-Èäýð</t>
  </si>
  <si>
    <t>×àíäìàíü-ªíäºð</t>
  </si>
  <si>
    <t>Öàãààí-¯¿ð</t>
  </si>
  <si>
    <t>Öàãààí-Óóë</t>
  </si>
  <si>
    <t>Óëààí-Óóë</t>
  </si>
  <si>
    <t>Ðýí÷èíëõ¿ìáý</t>
  </si>
  <si>
    <t>Èõ-Óóë</t>
  </si>
  <si>
    <t xml:space="preserve">Áàÿíç¿ðõ </t>
  </si>
  <si>
    <t>Àëàã-Ýðäýíý</t>
  </si>
  <si>
    <t>¿¿íýýñ</t>
  </si>
  <si>
    <t xml:space="preserve">Öàãààííóóð </t>
  </si>
  <si>
    <t xml:space="preserve">Ýðäýíýáóëãàí </t>
  </si>
  <si>
    <t xml:space="preserve">Ìºðºí </t>
  </si>
  <si>
    <t xml:space="preserve">Øèíý-Èäýð </t>
  </si>
  <si>
    <t xml:space="preserve">Öýöýðëýã </t>
  </si>
  <si>
    <t>Ä¯Í</t>
  </si>
  <si>
    <t>Èøèã</t>
  </si>
  <si>
    <t>Õóðãà</t>
  </si>
  <si>
    <t>Òóãàë</t>
  </si>
  <si>
    <t>Óíàãà</t>
  </si>
  <si>
    <t>Áîòãî</t>
  </si>
  <si>
    <t>Áîéæèëòèéí õóâü</t>
  </si>
  <si>
    <t>Õîðîãäñîí òºë /ìÿí.òîë/</t>
  </si>
  <si>
    <t>ñ</t>
  </si>
  <si>
    <t>ý</t>
  </si>
  <si>
    <t>í</t>
  </si>
  <si>
    <t>¿</t>
  </si>
  <si>
    <t>Áîéæñîí òºë /ìÿí.òîë/</t>
  </si>
  <si>
    <t>Дунджаас зөрүү</t>
  </si>
  <si>
    <t>Äóíäàæ</t>
  </si>
  <si>
    <t>ÒªË ÁÎÉÆÈËÒ, òºðëººð, îíû ýöýñò</t>
  </si>
  <si>
    <t>Бойжилтийн хувь</t>
  </si>
  <si>
    <t>Тоо</t>
  </si>
  <si>
    <t>Çºð¿¿ +, -</t>
  </si>
  <si>
    <t>Төллөлтийн хувь</t>
  </si>
  <si>
    <t>Áîéæèæ áóé òºë</t>
  </si>
  <si>
    <t>Õîðîãäñîí òºë</t>
  </si>
  <si>
    <t>Òºëëºñºí ýõ</t>
  </si>
  <si>
    <t>Ñóìäûí íýðñ</t>
  </si>
  <si>
    <t>ÿìàà</t>
  </si>
  <si>
    <t>õîíü</t>
  </si>
  <si>
    <t>¿õýð</t>
  </si>
  <si>
    <t>àäóó</t>
  </si>
  <si>
    <t>òýìýý</t>
  </si>
  <si>
    <t>á¿ã ä</t>
  </si>
  <si>
    <t>Îíû ýõíèé ìàëä õîðîãäëûí ýçëýõ õóâü</t>
  </si>
  <si>
    <t>ªâ÷íººð</t>
  </si>
  <si>
    <t>Õîðîãäñîí á¿ãä</t>
  </si>
  <si>
    <t>Дунджаас çºð¿¿</t>
  </si>
  <si>
    <t>ÒÎÌ ÌÀËÛÍ Ç¯É ÁÓÑÛÍ ÕÎÐÎÃÄÎË</t>
  </si>
  <si>
    <t>Õîðîãäîëä ýçëýõ õóâü</t>
  </si>
  <si>
    <t>Òîî</t>
  </si>
  <si>
    <t>îíû ýõíèé ìàëä ýçëýõ õóâü</t>
  </si>
  <si>
    <t>өвчнөөр</t>
  </si>
  <si>
    <t>ÌÀËÛÍ Ç¯É ÁÓÑÛÍ ÕÎÐÎÃÄÎË, ñóìààð</t>
  </si>
  <si>
    <t xml:space="preserve">60, 55-ààñ äýýø íàñíû </t>
  </si>
  <si>
    <t>35-59 ýð, 35-54 ýì íàñòàé</t>
  </si>
  <si>
    <t>Эмэгтэй</t>
  </si>
  <si>
    <t>Эрэгтэй</t>
  </si>
  <si>
    <t>Íèéò ìàë÷äààñ ýìýãòýé</t>
  </si>
  <si>
    <t>Малчдын тоо</t>
  </si>
  <si>
    <t>ÌÀË×ÄÛÍ ÒÎÎ, ÍÀÑ, Õ¯ÉÑÍÈÉ Á¯ÐÝËÄÝÕ¯¯Í, ñóìààð</t>
  </si>
  <si>
    <t>Дүн</t>
  </si>
  <si>
    <t xml:space="preserve">1-рт </t>
  </si>
  <si>
    <t xml:space="preserve">2-рт </t>
  </si>
  <si>
    <t xml:space="preserve">3-рт </t>
  </si>
  <si>
    <t xml:space="preserve">4-рт </t>
  </si>
  <si>
    <t xml:space="preserve">5-рт </t>
  </si>
  <si>
    <t xml:space="preserve">15-34 íàñòàé </t>
  </si>
  <si>
    <t>Öàà</t>
  </si>
  <si>
    <t>Øóâóó</t>
  </si>
  <si>
    <t>Ãàõàé</t>
  </si>
  <si>
    <t>Ñóìûí íýð</t>
  </si>
  <si>
    <t>ÃÀÕÀÉ ØÓÂÓÓÍÛ ÒÎÎ</t>
  </si>
  <si>
    <t>Гахай</t>
  </si>
  <si>
    <t>Тахиа</t>
  </si>
  <si>
    <t>Цаа</t>
  </si>
  <si>
    <t>Ренчинлхүмбэ</t>
  </si>
  <si>
    <t>Улаан-Уул</t>
  </si>
  <si>
    <t>Хатгал</t>
  </si>
  <si>
    <t>цаа</t>
  </si>
  <si>
    <t xml:space="preserve">Мөрөн </t>
  </si>
  <si>
    <r>
      <t>Цагаан-Уул-</t>
    </r>
    <r>
      <rPr>
        <b/>
        <sz val="11"/>
        <color rgb="FFFF0000"/>
        <rFont val="Arial"/>
        <family val="2"/>
      </rPr>
      <t>400199</t>
    </r>
  </si>
  <si>
    <t>Галт - 391954</t>
  </si>
  <si>
    <t>Бүрэнтогтох-384864</t>
  </si>
  <si>
    <t>Арбулаг-316746</t>
  </si>
  <si>
    <t>Төмөрбулаг- 315692</t>
  </si>
  <si>
    <t>Цэцэрлэг-378</t>
  </si>
  <si>
    <t>Арбулаг-186</t>
  </si>
  <si>
    <t>Түнэл-123</t>
  </si>
  <si>
    <t>Рэнчинлхүмбэ-115</t>
  </si>
  <si>
    <r>
      <t>Цагаан-Уул-</t>
    </r>
    <r>
      <rPr>
        <b/>
        <sz val="11"/>
        <color rgb="FFFF0000"/>
        <rFont val="Arial"/>
        <family val="2"/>
      </rPr>
      <t>714</t>
    </r>
  </si>
  <si>
    <r>
      <t xml:space="preserve">Цагаан-Уул- </t>
    </r>
    <r>
      <rPr>
        <b/>
        <sz val="11"/>
        <color rgb="FFC00000"/>
        <rFont val="Arial"/>
        <family val="2"/>
      </rPr>
      <t>20149</t>
    </r>
  </si>
  <si>
    <t>Цэцэрлэг-18115</t>
  </si>
  <si>
    <t>Галт-18011</t>
  </si>
  <si>
    <t>Арбулаг-12916</t>
  </si>
  <si>
    <t>Бүрэнтогтох- 12683</t>
  </si>
  <si>
    <r>
      <t xml:space="preserve">Рэнчинлхүмбэ- </t>
    </r>
    <r>
      <rPr>
        <b/>
        <sz val="11"/>
        <color rgb="FFC00000"/>
        <rFont val="Arial"/>
        <family val="2"/>
      </rPr>
      <t>28654</t>
    </r>
  </si>
  <si>
    <t>Алаг-Эрдэнэ- 25483</t>
  </si>
  <si>
    <t>Улаан-Уул-24146</t>
  </si>
  <si>
    <t>Галт - 23172</t>
  </si>
  <si>
    <t>Тариалан - 21561</t>
  </si>
  <si>
    <r>
      <t xml:space="preserve">Цагаан-Уул - </t>
    </r>
    <r>
      <rPr>
        <b/>
        <sz val="11"/>
        <color rgb="FFFF0000"/>
        <rFont val="Arial"/>
        <family val="2"/>
      </rPr>
      <t>220398</t>
    </r>
  </si>
  <si>
    <t>Бүрэнтогтох - 206441</t>
  </si>
  <si>
    <t>Галт-190781</t>
  </si>
  <si>
    <t>Арбулаг - 166056</t>
  </si>
  <si>
    <t>Тосонцэнгэл - 157184</t>
  </si>
  <si>
    <r>
      <t xml:space="preserve">Төмөрбулаг- </t>
    </r>
    <r>
      <rPr>
        <b/>
        <sz val="11"/>
        <color rgb="FFC00000"/>
        <rFont val="Arial"/>
        <family val="2"/>
      </rPr>
      <t>164282</t>
    </r>
  </si>
  <si>
    <t>Галт -159958</t>
  </si>
  <si>
    <t>Бүрэнтогтох - 144377</t>
  </si>
  <si>
    <t>Цагаан-Уул - 137505</t>
  </si>
  <si>
    <t>Их-Уул - 129579</t>
  </si>
  <si>
    <t>Өвөрхангай - 5208.6</t>
  </si>
  <si>
    <t>Хөвсгөл - 5089.4</t>
  </si>
  <si>
    <t>Архангай- 5009.4</t>
  </si>
  <si>
    <t>Төв - 4704.7</t>
  </si>
  <si>
    <t>Баянхонгор - 4236.3</t>
  </si>
  <si>
    <r>
      <t>Төв-</t>
    </r>
    <r>
      <rPr>
        <b/>
        <sz val="11"/>
        <color rgb="FFFF0000"/>
        <rFont val="Arial"/>
        <family val="2"/>
      </rPr>
      <t>382.4</t>
    </r>
  </si>
  <si>
    <t>Архангай - 356.8</t>
  </si>
  <si>
    <t>Өвөрхангай-323.4</t>
  </si>
  <si>
    <t>Хэнтий-280.7</t>
  </si>
  <si>
    <t>Сүхбаатар-274.6</t>
  </si>
  <si>
    <r>
      <t xml:space="preserve">Архангай- </t>
    </r>
    <r>
      <rPr>
        <b/>
        <sz val="11"/>
        <color rgb="FFFF0000"/>
        <rFont val="Arial"/>
        <family val="2"/>
      </rPr>
      <t>581.2</t>
    </r>
  </si>
  <si>
    <t>Хөвсгөл-436.6</t>
  </si>
  <si>
    <t>Төв-326.1</t>
  </si>
  <si>
    <t>Хэнтий-296.2</t>
  </si>
  <si>
    <t>Булган - 293.6</t>
  </si>
  <si>
    <r>
      <t xml:space="preserve">Өмнөговь- </t>
    </r>
    <r>
      <rPr>
        <b/>
        <sz val="11"/>
        <color rgb="FFFF0000"/>
        <rFont val="Arial"/>
        <family val="2"/>
      </rPr>
      <t>130.5</t>
    </r>
  </si>
  <si>
    <t>Баянхонгор-49.7</t>
  </si>
  <si>
    <t>Говь-Алтай-38.5</t>
  </si>
  <si>
    <t>Дорноговь - 37.7</t>
  </si>
  <si>
    <t>Дундговь-33.9</t>
  </si>
  <si>
    <t>Архангай - 2667.9</t>
  </si>
  <si>
    <t>Хөвсгөл-2488.7</t>
  </si>
  <si>
    <t>Төв-2442.0</t>
  </si>
  <si>
    <t>Өвөрхангай-2378.5</t>
  </si>
  <si>
    <t>Хэнтий-1937.9</t>
  </si>
  <si>
    <r>
      <t xml:space="preserve">Баянхонгор- </t>
    </r>
    <r>
      <rPr>
        <b/>
        <sz val="11"/>
        <color rgb="FFC00000"/>
        <rFont val="Arial"/>
        <family val="2"/>
      </rPr>
      <t>2569.1</t>
    </r>
  </si>
  <si>
    <t>Өвөрхангай- 2220.5</t>
  </si>
  <si>
    <t>Говь-Алтай-2173.9</t>
  </si>
  <si>
    <t>Хөвсгөл-1937.9</t>
  </si>
  <si>
    <t>Ховд -1687.9</t>
  </si>
  <si>
    <t>2015 îíîîñ çºð¿¿</t>
  </si>
  <si>
    <t>Цагааннуур</t>
  </si>
  <si>
    <t>Чандмань-Өндөр</t>
  </si>
  <si>
    <t>Цагаан-Үүр</t>
  </si>
  <si>
    <t>Ханх</t>
  </si>
  <si>
    <t>малчин өрхийн тоо</t>
  </si>
  <si>
    <t>малтай өрхийн тоо</t>
  </si>
  <si>
    <t xml:space="preserve">МАЛТАЙ БОЛОН МАЛЧИН ӨРХИЙН ТОО, сумаар </t>
  </si>
  <si>
    <t>Цагаан нуур</t>
  </si>
  <si>
    <t>Цагаан үүр</t>
  </si>
  <si>
    <t>Цагаан Уул</t>
  </si>
  <si>
    <t>Улаан Уул</t>
  </si>
  <si>
    <t>Их Уул</t>
  </si>
  <si>
    <t>Алаг  Эрдэнэ</t>
  </si>
  <si>
    <t>1000-аас дээш малтай</t>
  </si>
  <si>
    <t>501-999 малтай</t>
  </si>
  <si>
    <t>201-500 хүртэл малтай</t>
  </si>
  <si>
    <t>101-200 хүртэл малтай</t>
  </si>
  <si>
    <t>Цагаан-үүр</t>
  </si>
  <si>
    <t>Их уул</t>
  </si>
  <si>
    <t>51-100 хүртэл малтай</t>
  </si>
  <si>
    <t>31-50 хүртэл малтай</t>
  </si>
  <si>
    <t>11-30 хүртэл малтай</t>
  </si>
  <si>
    <t>10 хүртэл малтай</t>
  </si>
  <si>
    <t xml:space="preserve">МАЛТАЙ ӨРХИЙН БҮЛЭГЛЭЛТ, малын тооны бүлгээр </t>
  </si>
  <si>
    <t>Малын тоо толгой</t>
  </si>
  <si>
    <t xml:space="preserve">МАЛЫН ТОО, сумаар </t>
  </si>
  <si>
    <t>Мал сүргийн бүтэц, хувиар, сумаар</t>
  </si>
  <si>
    <t>Шинэ Идэр</t>
  </si>
  <si>
    <t>Чандмань Өндөр</t>
  </si>
  <si>
    <t>Зөрүү</t>
  </si>
  <si>
    <t>үүнээс</t>
  </si>
  <si>
    <t>ХЭЭЛТЭГЧ МАЛЫН ТОО</t>
  </si>
  <si>
    <t>БОЙЖСОН ТӨЛ, СУМААР</t>
  </si>
  <si>
    <t>70+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</si>
  <si>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</si>
  <si>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</si>
  <si>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</si>
  <si>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</si>
  <si>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</si>
  <si>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</si>
  <si>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</si>
  <si>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</si>
  <si>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</si>
  <si>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</si>
  <si>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</si>
  <si>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</si>
  <si>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</si>
  <si>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1-4</t>
  </si>
  <si>
    <t>1 хүртэлх нас</t>
  </si>
  <si>
    <r>
      <rPr>
        <sz val="9"/>
        <color rgb="FF231F20"/>
        <rFont val="Arial"/>
        <family val="2"/>
      </rPr>
      <t>Эмэгтэй</t>
    </r>
  </si>
  <si>
    <r>
      <rPr>
        <sz val="10"/>
        <color rgb="FF231F20"/>
        <rFont val="Arial"/>
        <family val="2"/>
      </rPr>
      <t>Бүгд</t>
    </r>
  </si>
  <si>
    <r>
      <rPr>
        <sz val="10"/>
        <color rgb="FF231F20"/>
        <rFont val="Arial"/>
        <family val="2"/>
      </rPr>
      <t>Аймгийн хүн ам</t>
    </r>
  </si>
  <si>
    <r>
      <rPr>
        <sz val="12"/>
        <color rgb="FF231F20"/>
        <rFont val="Arial"/>
        <family val="2"/>
      </rPr>
      <t>Үзүүлэлт</t>
    </r>
  </si>
  <si>
    <r>
      <rPr>
        <sz val="12"/>
        <color rgb="FF231F20"/>
        <rFont val="Arial"/>
        <family val="2"/>
      </rPr>
      <t>2.2      ХӨВСГӨЛ АЙМГИЙН ХҮН АМ, насны бүлэг, хүйсээр</t>
    </r>
  </si>
  <si>
    <r>
      <rPr>
        <sz val="10"/>
        <color rgb="FF231F20"/>
        <rFont val="Arial"/>
        <family val="2"/>
      </rPr>
      <t>Сумын нэр</t>
    </r>
  </si>
  <si>
    <t>2.1 ХӨВСГӨЛ АЙМГИЙН ХҮН АМ, сум, хүйсээр</t>
  </si>
  <si>
    <r>
      <rPr>
        <sz val="10"/>
        <color rgb="FF231F20"/>
        <rFont val="Arial"/>
        <family val="2"/>
      </rPr>
      <t>Хөдөө</t>
    </r>
  </si>
  <si>
    <r>
      <rPr>
        <sz val="10"/>
        <color rgb="FF231F20"/>
        <rFont val="Arial"/>
        <family val="2"/>
      </rPr>
      <t>Сумын төв</t>
    </r>
  </si>
  <si>
    <r>
      <rPr>
        <sz val="10"/>
        <color rgb="FF231F20"/>
        <rFont val="Arial"/>
        <family val="2"/>
      </rPr>
      <t>Хот</t>
    </r>
  </si>
  <si>
    <r>
      <rPr>
        <sz val="12"/>
        <color rgb="FF231F20"/>
        <rFont val="Arial"/>
        <family val="2"/>
      </rPr>
      <t>2.3      ХӨВСГӨЛ АЙМГИЙН ХҮН АМ, байршлаар</t>
    </r>
  </si>
  <si>
    <t>Хөвсгөл аймгийн хүн амын нас, хүйсийн суварга</t>
  </si>
  <si>
    <t>Хот</t>
  </si>
  <si>
    <r>
      <rPr>
        <sz val="12"/>
        <color rgb="FF231F20"/>
        <rFont val="Arial"/>
        <family val="2"/>
      </rPr>
      <t>2.5      ӨРХИЙН ТОО, байршлаар</t>
    </r>
  </si>
  <si>
    <t>2.4 ӨРХ, сумаар</t>
  </si>
  <si>
    <r>
      <rPr>
        <sz val="10"/>
        <color rgb="FF231F20"/>
        <rFont val="Arial"/>
        <family val="2"/>
      </rPr>
      <t>Эмэгтэй</t>
    </r>
  </si>
  <si>
    <r>
      <rPr>
        <sz val="12"/>
        <color rgb="FF231F20"/>
        <rFont val="Arial"/>
        <family val="2"/>
      </rPr>
      <t>2.7       ӨНДӨР НАСТАН, ГАНЦ БИЕ ӨРХИЙН ТОО, хүйс, сумаар</t>
    </r>
  </si>
  <si>
    <t>2.9 ӨРХ ТОЛГОЙЛСОН ЭХ, сумаар</t>
  </si>
  <si>
    <t>-</t>
  </si>
  <si>
    <r>
      <rPr>
        <sz val="10"/>
        <color rgb="FF231F20"/>
        <rFont val="Arial"/>
        <family val="2"/>
      </rPr>
      <t>Бүтэн өнчин хүүхдийн тоо</t>
    </r>
  </si>
  <si>
    <r>
      <rPr>
        <sz val="10"/>
        <color rgb="FF231F20"/>
        <rFont val="Arial"/>
        <family val="2"/>
      </rPr>
      <t>Хагас өнчин хүүхдийн тоо</t>
    </r>
  </si>
  <si>
    <t>2.8 БҮТЭН БА ХАГАС ӨНЧИН ХҮҮХДИЙН ТОО, сумаар</t>
  </si>
  <si>
    <t>18 ХҮРТЭЛХ НАСНЫ ХҮҮХЭДТЭЙ, ГЭР БҮЛГҮЙ ХҮНИЙ ТОО, сумаар</t>
  </si>
  <si>
    <t>6 ба түүнээс дээш</t>
  </si>
  <si>
    <t>3-5 насны</t>
  </si>
  <si>
    <t>3 хүртэлх</t>
  </si>
  <si>
    <t>Хүүхдийн тоо</t>
  </si>
  <si>
    <t>18 хүртэлх насны хүүхэдтэй өрх</t>
  </si>
  <si>
    <t>18 ХҮРТЭЛХ НАСНЫ ХҮҮХЭДТЭЙ, ГЭР БҮЛГҮЙ ХҮНИЙ ТОО, сумаар,хүүхдийн тоогоор</t>
  </si>
  <si>
    <t xml:space="preserve">  15 хүртэл</t>
  </si>
  <si>
    <t>Эхийн насны бүлэг</t>
  </si>
  <si>
    <t>ТӨРСӨН ХҮҮХЭД, эхийн насны бүлгээр</t>
  </si>
  <si>
    <t>Төрсөн хүүхдийн тоо</t>
  </si>
  <si>
    <t>ТӨРСӨН ХҮҮХЭД, хүйс, сумаар</t>
  </si>
  <si>
    <t>Боловсролгүй</t>
  </si>
  <si>
    <t>Бага</t>
  </si>
  <si>
    <t>Бүрэн бус дунд</t>
  </si>
  <si>
    <t>Бүрэн дун</t>
  </si>
  <si>
    <t>ТМС/МСҮТ</t>
  </si>
  <si>
    <t>Дээд</t>
  </si>
  <si>
    <t>Боловсролын түвшин</t>
  </si>
  <si>
    <t>ТӨРСӨН ЭХЧҮҮД, боловсролын түвшингээр</t>
  </si>
  <si>
    <t>Гэр бүлээ батлуулаагүй</t>
  </si>
  <si>
    <t>Гэр бүлтэй</t>
  </si>
  <si>
    <t>Гэр бүлгүй</t>
  </si>
  <si>
    <t>Хүүхэд төрүүлсэн эхчүүд</t>
  </si>
  <si>
    <t>ТӨРСӨН ЭХЧҮҮД, гэрлэлтийн байдал, сумаар</t>
  </si>
  <si>
    <t>0-4</t>
  </si>
  <si>
    <t>Насны бүлэг</t>
  </si>
  <si>
    <t>НАС БАРАЛТ, насны бүлэг, хүйсээр</t>
  </si>
  <si>
    <t>Нас барсан хүний тоо</t>
  </si>
  <si>
    <t>НАС БАРАЛТ, сум, хүйсээр</t>
  </si>
  <si>
    <t>Хөдөө</t>
  </si>
  <si>
    <t xml:space="preserve">Хот </t>
  </si>
  <si>
    <t>Гэрлэлтээ                       бүртгүүлсэн хүн</t>
  </si>
  <si>
    <t>Гэрлэлтээ                     бүртгүүлсэн хүн</t>
  </si>
  <si>
    <t>Гэрлэлтээ                бүртгүүлсэн хүн</t>
  </si>
  <si>
    <t>ГЭРЛЭЛТЭЭ БҮРТГҮҮЛСЭН ХҮНИЙ ТОО, хот, хөдөөгөөр</t>
  </si>
  <si>
    <t>10 дээш настай</t>
  </si>
  <si>
    <t>7-9 настай</t>
  </si>
  <si>
    <t>3-6 настай</t>
  </si>
  <si>
    <t>3 хүртэл настай</t>
  </si>
  <si>
    <t>ҮРЧЛЭГДСЭН ХҮҮХДИЙН ТОО,нас, сумаар</t>
  </si>
  <si>
    <t/>
  </si>
  <si>
    <t>Нийт</t>
  </si>
  <si>
    <t>Хөгжлийн бэрхшээлтэй иргэд</t>
  </si>
  <si>
    <t>ХӨГЖЛИЙН БЭРХШЭЭЛТЭЙ ИРГЭДИЙН ТОО, хүйс, сумаар</t>
  </si>
  <si>
    <t xml:space="preserve">Улаан-Уул </t>
  </si>
  <si>
    <t xml:space="preserve">Тосонцэнгэл </t>
  </si>
  <si>
    <t xml:space="preserve">Арбулаг </t>
  </si>
  <si>
    <t xml:space="preserve">Алаг-Эрдэнэ </t>
  </si>
  <si>
    <t>Сум</t>
  </si>
  <si>
    <t xml:space="preserve">АЖ ҮЙЛДВЭРИЙН САЛБАРЫН БОРЛУУЛАЛТ, мянган төгрөгөөр </t>
  </si>
  <si>
    <t>Салбараар</t>
  </si>
  <si>
    <t xml:space="preserve">Бүгд </t>
  </si>
  <si>
    <t>1. Нүүрс олборлолт</t>
  </si>
  <si>
    <t>2. Үр тарианы гурил, цардуул, малын тэжээл</t>
  </si>
  <si>
    <t>3. Хүнсний бусад бүтээгдэхүүн үйлдвэрлэл</t>
  </si>
  <si>
    <t>4. Нэхмэлийн үйлдвэрлэл</t>
  </si>
  <si>
    <t>5. Хувцас үйлдвэрлэл, үслэг арьс боловсруулалт</t>
  </si>
  <si>
    <t>6. Арьс шир боловсруулах, ширэн эдлэл, гутал үйлдвэрлэл</t>
  </si>
  <si>
    <t>7. Мод, модон эдлэл</t>
  </si>
  <si>
    <t>8. Нийтлэх, хэвлэх, дуу бичлэг хийх ажиллагаа</t>
  </si>
  <si>
    <t xml:space="preserve">9. Кокс, шингэн болон цацраг идэвхт түлш </t>
  </si>
  <si>
    <t>10. Мебель тавилга үйлдвэрлэл, боловсруулах үйлдвэрийн бусад</t>
  </si>
  <si>
    <t>11. Ус ариутгал, усан хангамж</t>
  </si>
  <si>
    <t>10. Ус ариутгал, усан хангамж</t>
  </si>
  <si>
    <t>9. Мебель тавилга үйлдвэрлэл, боловсруулах үйлдвэрийн бусад</t>
  </si>
  <si>
    <t xml:space="preserve">АЖ ҮЙЛДВЭРИЙН САЛБАРЫН ҮЙЛДВЭРЛЭЛТ, мянган төгрөгөөр </t>
  </si>
  <si>
    <t>Аймгийн төсөвтэй шууд харьцдаг байгууллагууд</t>
  </si>
  <si>
    <t xml:space="preserve">Øинэ-Идэр </t>
  </si>
  <si>
    <t xml:space="preserve">×андмань-Өндөр </t>
  </si>
  <si>
    <t xml:space="preserve">Цагаан-Үүр </t>
  </si>
  <si>
    <t xml:space="preserve">Цагаан-Уул </t>
  </si>
  <si>
    <t xml:space="preserve">Ханх </t>
  </si>
  <si>
    <t xml:space="preserve">Төмөрбулаг </t>
  </si>
  <si>
    <t xml:space="preserve">Тариалан </t>
  </si>
  <si>
    <t>Ðэнчинлхүмбэ</t>
  </si>
  <si>
    <t>Ðашаант</t>
  </si>
  <si>
    <t xml:space="preserve">Их-Уул </t>
  </si>
  <si>
    <t xml:space="preserve">Жаргалант </t>
  </si>
  <si>
    <t xml:space="preserve">Галт </t>
  </si>
  <si>
    <t xml:space="preserve">Баянзүрх </t>
  </si>
  <si>
    <t>Íýã óäààãèéí òýòãýìæ</t>
  </si>
  <si>
    <t>Áóñàä</t>
  </si>
  <si>
    <t>Óðñãàë çàñâàð</t>
  </si>
  <si>
    <t>Ýì</t>
  </si>
  <si>
    <t>Õîîë</t>
  </si>
  <si>
    <t>Öýâýð áîõèð óñ</t>
  </si>
  <si>
    <t>Øóóäàí</t>
  </si>
  <si>
    <t>Òîìèëîëò</t>
  </si>
  <si>
    <t>Òýýâýð</t>
  </si>
  <si>
    <t>Ò¿ëø</t>
  </si>
  <si>
    <t>Ãýðýë</t>
  </si>
  <si>
    <t>ÍÄØ</t>
  </si>
  <si>
    <t>Öàëèí</t>
  </si>
  <si>
    <t>Үүнээс:</t>
  </si>
  <si>
    <t>Өглөг</t>
  </si>
  <si>
    <t>Авлага</t>
  </si>
  <si>
    <t xml:space="preserve">ТӨСВИЙН АВЛАГА, ӨГЛӨГ, сумаар, мянган төгрөгөөр </t>
  </si>
  <si>
    <t xml:space="preserve">ОРОН НУТГИЙН ТӨСВИЙН ЗАРЛАГА, сумаар, мянган төгрөгөөр </t>
  </si>
  <si>
    <t>.</t>
  </si>
  <si>
    <t xml:space="preserve">ОРОН НУТГИЙН ТӨСВИЙН ОРЛОГО, сумаар, мянган төгрөгөөр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</si>
</sst>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10409]###\ ###\ ##0"/>
    <numFmt numFmtId="165" formatCode="0.0"/>
    <numFmt numFmtId="166" formatCode="_-* #,##0.00_₮_-;\-* #,##0.00_₮_-;_-* &quot;-&quot;??_₮_-;_-@_-"/>
    <numFmt numFmtId="167" formatCode="#,##0.0"/>
  </numFmts>
  <fonts count="52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 Mon"/>
      <family val="2"/>
    </font>
    <font>
      <b/>
      <sz val="10"/>
      <name val="Arial Mon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C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0"/>
      <color indexed="8"/>
      <name val="Arial Mon"/>
      <family val="2"/>
    </font>
    <font>
      <sz val="10"/>
      <name val="Arial"/>
      <family val="2"/>
    </font>
    <font>
      <u/>
      <sz val="10"/>
      <color indexed="12"/>
      <name val="Arial Mon"/>
      <family val="2"/>
    </font>
    <font>
      <sz val="8"/>
      <name val="Arial Narrow"/>
      <family val="2"/>
    </font>
    <font>
      <sz val="12"/>
      <name val="Arial Mon"/>
      <family val="2"/>
    </font>
    <font>
      <i/>
      <sz val="10"/>
      <name val="Arial Mon"/>
      <family val="2"/>
    </font>
    <font>
      <sz val="11"/>
      <name val="Arial Mon"/>
      <family val="2"/>
    </font>
    <font>
      <sz val="10"/>
      <name val="Times New Roman Mon"/>
      <family val="1"/>
    </font>
    <font>
      <sz val="10"/>
      <name val="Times New Roman Mon"/>
      <family val="1"/>
      <charset val="204"/>
    </font>
    <font>
      <b/>
      <sz val="10"/>
      <name val="Times New Roman Mon"/>
      <family val="1"/>
      <charset val="204"/>
    </font>
    <font>
      <sz val="10"/>
      <color theme="1"/>
      <name val="Arial Mon"/>
      <family val="2"/>
    </font>
    <font>
      <sz val="11"/>
      <color theme="1"/>
      <name val="Arial"/>
      <family val="2"/>
    </font>
    <font>
      <sz val="10"/>
      <color theme="1"/>
      <name val="Times New Roman Mon"/>
      <family val="1"/>
      <charset val="204"/>
    </font>
    <font>
      <sz val="10"/>
      <name val="Arial Mon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2"/>
      <color rgb="FF231F20"/>
      <name val="Arial"/>
      <family val="2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rgb="FF231F20"/>
      <name val="Arial"/>
      <family val="2"/>
    </font>
    <font>
      <b/>
      <sz val="10"/>
      <color rgb="FF231F20"/>
      <name val="Arial"/>
      <family val="2"/>
    </font>
    <font>
      <b/>
      <sz val="10"/>
      <color theme="1"/>
      <name val="Arial"/>
      <family val="2"/>
    </font>
    <font>
      <sz val="11"/>
      <color rgb="FF231F20"/>
      <name val="Arial"/>
      <family val="2"/>
    </font>
    <font>
      <b/>
      <sz val="11"/>
      <color rgb="FF231F20"/>
      <name val="Arial"/>
      <family val="2"/>
    </font>
    <font>
      <sz val="10"/>
      <color rgb="FF000000"/>
      <name val="Times New Roman"/>
      <family val="1"/>
    </font>
    <font>
      <sz val="9"/>
      <name val="Arial"/>
      <family val="2"/>
    </font>
    <font>
      <sz val="9"/>
      <color rgb="FF231F2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0"/>
      <color rgb="FF231F1F"/>
      <name val="Arial"/>
      <family val="2"/>
    </font>
    <font>
      <sz val="12"/>
      <color theme="1"/>
      <name val="Arial"/>
      <family val="2"/>
    </font>
    <font>
      <sz val="9"/>
      <name val="Arial Mon"/>
      <family val="2"/>
    </font>
    <font>
      <sz val="8"/>
      <color rgb="FF231F1F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color rgb="FF231F1F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</font>
    <font>
      <sz val="8"/>
      <name val="Arial Mon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  <diagonal/>
    </border>
    <border>
      <left style="medium">
        <color rgb="FF9BBB59"/>
      </left>
      <right style="medium">
        <color rgb="FF9BBB59"/>
      </right>
      <top style="medium">
        <color rgb="FF9BBB59"/>
      </top>
      <bottom/>
      <diagonal/>
    </border>
    <border>
      <left style="medium">
        <color rgb="FF9BBB59"/>
      </left>
      <right style="medium">
        <color rgb="FF9BBB59"/>
      </right>
      <top/>
      <bottom style="medium">
        <color rgb="FF9BBB59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rgb="FF227F24"/>
      </right>
      <top/>
      <bottom/>
      <diagonal/>
    </border>
    <border>
      <left/>
      <right style="dotted">
        <color rgb="FF227F24"/>
      </right>
      <top style="dotted">
        <color rgb="FF227F24"/>
      </top>
      <bottom/>
      <diagonal/>
    </border>
    <border>
      <left style="dotted">
        <color rgb="FF227F24"/>
      </left>
      <right/>
      <top style="dotted">
        <color rgb="FF227F24"/>
      </top>
      <bottom style="dotted">
        <color rgb="FF227F24"/>
      </bottom>
      <diagonal/>
    </border>
    <border>
      <left style="dotted">
        <color rgb="FF227F24"/>
      </left>
      <right style="dotted">
        <color rgb="FF227F24"/>
      </right>
      <top style="dotted">
        <color rgb="FF227F24"/>
      </top>
      <bottom style="dotted">
        <color rgb="FF227F24"/>
      </bottom>
      <diagonal/>
    </border>
    <border>
      <left/>
      <right/>
      <top/>
      <bottom style="dotted">
        <color rgb="FF227F24"/>
      </bottom>
      <diagonal/>
    </border>
    <border>
      <left/>
      <right/>
      <top style="dotted">
        <color auto="1"/>
      </top>
      <bottom/>
      <diagonal/>
    </border>
    <border>
      <left/>
      <right style="dotted">
        <color rgb="FF166813"/>
      </right>
      <top/>
      <bottom style="dotted">
        <color indexed="64"/>
      </bottom>
      <diagonal/>
    </border>
    <border>
      <left/>
      <right style="dotted">
        <color rgb="FF166813"/>
      </right>
      <top/>
      <bottom/>
      <diagonal/>
    </border>
    <border>
      <left/>
      <right style="dotted">
        <color rgb="FF166813"/>
      </right>
      <top style="dotted">
        <color rgb="FF166813"/>
      </top>
      <bottom/>
      <diagonal/>
    </border>
    <border>
      <left/>
      <right/>
      <top style="dotted">
        <color rgb="FF166813"/>
      </top>
      <bottom style="dotted">
        <color indexed="64"/>
      </bottom>
      <diagonal/>
    </border>
    <border>
      <left style="dotted">
        <color rgb="FF166813"/>
      </left>
      <right/>
      <top style="dotted">
        <color rgb="FF166813"/>
      </top>
      <bottom style="dotted">
        <color indexed="64"/>
      </bottom>
      <diagonal/>
    </border>
    <border>
      <left style="dotted">
        <color rgb="FF166813"/>
      </left>
      <right style="dotted">
        <color rgb="FF166813"/>
      </right>
      <top style="dotted">
        <color rgb="FF166813"/>
      </top>
      <bottom style="dotted">
        <color indexed="64"/>
      </bottom>
      <diagonal/>
    </border>
    <border>
      <left style="dotted">
        <color rgb="FF166813"/>
      </left>
      <right style="dotted">
        <color rgb="FF166813"/>
      </right>
      <top style="dotted">
        <color rgb="FF166813"/>
      </top>
      <bottom style="dotted">
        <color rgb="FF166813"/>
      </bottom>
      <diagonal/>
    </border>
    <border>
      <left style="dotted">
        <color rgb="FF166813"/>
      </left>
      <right/>
      <top style="dotted">
        <color rgb="FF166813"/>
      </top>
      <bottom style="dotted">
        <color rgb="FF166813"/>
      </bottom>
      <diagonal/>
    </border>
    <border>
      <left style="dotted">
        <color rgb="FF166813"/>
      </left>
      <right style="dotted">
        <color rgb="FF166813"/>
      </right>
      <top style="dotted">
        <color indexed="64"/>
      </top>
      <bottom style="dotted">
        <color indexed="64"/>
      </bottom>
      <diagonal/>
    </border>
    <border>
      <left style="dotted">
        <color rgb="FF166813"/>
      </left>
      <right style="dotted">
        <color rgb="FF166813"/>
      </right>
      <top style="dotted">
        <color rgb="FF166813"/>
      </top>
      <bottom/>
      <diagonal/>
    </border>
    <border>
      <left/>
      <right/>
      <top/>
      <bottom style="dotted">
        <color rgb="FF166813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/>
      <top style="dotted">
        <color rgb="FF227F24"/>
      </top>
      <bottom/>
      <diagonal/>
    </border>
    <border>
      <left style="dotted">
        <color rgb="FF227F24"/>
      </left>
      <right/>
      <top style="dotted">
        <color rgb="FF227F24"/>
      </top>
      <bottom/>
      <diagonal/>
    </border>
    <border>
      <left style="thin">
        <color rgb="FF00871B"/>
      </left>
      <right/>
      <top style="thin">
        <color rgb="FF00871B"/>
      </top>
      <bottom style="thin">
        <color rgb="FF00871B"/>
      </bottom>
      <diagonal/>
    </border>
    <border>
      <left style="thin">
        <color rgb="FF00871B"/>
      </left>
      <right style="thin">
        <color rgb="FF00871B"/>
      </right>
      <top/>
      <bottom style="thin">
        <color rgb="FF00871B"/>
      </bottom>
      <diagonal/>
    </border>
    <border>
      <left style="thin">
        <color rgb="FF168915"/>
      </left>
      <right/>
      <top style="thin">
        <color rgb="FF00871B"/>
      </top>
      <bottom style="thin">
        <color rgb="FF00871B"/>
      </bottom>
      <diagonal/>
    </border>
    <border>
      <left style="thin">
        <color rgb="FF00871B"/>
      </left>
      <right style="thin">
        <color rgb="FF168915"/>
      </right>
      <top/>
      <bottom style="thin">
        <color rgb="FF00871B"/>
      </bottom>
      <diagonal/>
    </border>
    <border>
      <left style="thin">
        <color rgb="FF00871B"/>
      </left>
      <right style="thin">
        <color rgb="FF00871B"/>
      </right>
      <top style="thin">
        <color rgb="FF00871B"/>
      </top>
      <bottom style="thin">
        <color rgb="FF00871B"/>
      </bottom>
      <diagonal/>
    </border>
    <border>
      <left/>
      <right style="thin">
        <color rgb="FF00871B"/>
      </right>
      <top/>
      <bottom style="thin">
        <color rgb="FF00871B"/>
      </bottom>
      <diagonal/>
    </border>
    <border>
      <left style="thin">
        <color rgb="FF00871B"/>
      </left>
      <right/>
      <top/>
      <bottom/>
      <diagonal/>
    </border>
    <border>
      <left/>
      <right style="thin">
        <color rgb="FF00871B"/>
      </right>
      <top/>
      <bottom/>
      <diagonal/>
    </border>
    <border>
      <left/>
      <right/>
      <top style="thin">
        <color rgb="FF00871B"/>
      </top>
      <bottom/>
      <diagonal/>
    </border>
    <border>
      <left style="thin">
        <color rgb="FF00871B"/>
      </left>
      <right/>
      <top style="thin">
        <color rgb="FF00871B"/>
      </top>
      <bottom/>
      <diagonal/>
    </border>
    <border>
      <left/>
      <right style="thin">
        <color rgb="FF00871B"/>
      </right>
      <top style="thin">
        <color rgb="FF00871B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thin">
        <color rgb="FF00871B"/>
      </bottom>
      <diagonal/>
    </border>
    <border>
      <left style="thin">
        <color rgb="FF168915"/>
      </left>
      <right/>
      <top style="thin">
        <color rgb="FF168915"/>
      </top>
      <bottom style="thin">
        <color rgb="FF168915"/>
      </bottom>
      <diagonal/>
    </border>
    <border>
      <left style="thin">
        <color rgb="FF168915"/>
      </left>
      <right style="thin">
        <color rgb="FF168915"/>
      </right>
      <top style="thin">
        <color rgb="FF168915"/>
      </top>
      <bottom style="thin">
        <color rgb="FF168915"/>
      </bottom>
      <diagonal/>
    </border>
    <border>
      <left style="thin">
        <color rgb="FF00871B"/>
      </left>
      <right style="thin">
        <color rgb="FF168915"/>
      </right>
      <top style="thin">
        <color rgb="FF168915"/>
      </top>
      <bottom style="thin">
        <color rgb="FF168915"/>
      </bottom>
      <diagonal/>
    </border>
    <border>
      <left/>
      <right style="thin">
        <color rgb="FF00871B"/>
      </right>
      <top/>
      <bottom style="thin">
        <color rgb="FF168915"/>
      </bottom>
      <diagonal/>
    </border>
    <border>
      <left/>
      <right/>
      <top style="thin">
        <color rgb="FF168915"/>
      </top>
      <bottom style="thin">
        <color rgb="FF168915"/>
      </bottom>
      <diagonal/>
    </border>
    <border>
      <left/>
      <right style="thin">
        <color rgb="FF168915"/>
      </right>
      <top style="thin">
        <color rgb="FF168915"/>
      </top>
      <bottom style="thin">
        <color rgb="FF168915"/>
      </bottom>
      <diagonal/>
    </border>
    <border>
      <left style="thin">
        <color rgb="FF00871B"/>
      </left>
      <right/>
      <top style="thin">
        <color rgb="FF168915"/>
      </top>
      <bottom style="thin">
        <color rgb="FF168915"/>
      </bottom>
      <diagonal/>
    </border>
    <border>
      <left/>
      <right style="thin">
        <color rgb="FF00871B"/>
      </right>
      <top style="thin">
        <color rgb="FF168915"/>
      </top>
      <bottom/>
      <diagonal/>
    </border>
    <border>
      <left/>
      <right/>
      <top/>
      <bottom style="thin">
        <color rgb="FF168915"/>
      </bottom>
      <diagonal/>
    </border>
    <border>
      <left/>
      <right/>
      <top style="thin">
        <color rgb="FF168915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thin">
        <color rgb="FF008D2F"/>
      </top>
      <bottom/>
      <diagonal/>
    </border>
    <border>
      <left style="dotted">
        <color rgb="FF227F24"/>
      </left>
      <right/>
      <top style="thin">
        <color rgb="FF008D2F"/>
      </top>
      <bottom/>
      <diagonal/>
    </border>
    <border>
      <left/>
      <right/>
      <top style="thin">
        <color rgb="FF008D2F"/>
      </top>
      <bottom style="thin">
        <color rgb="FF008D2F"/>
      </bottom>
      <diagonal/>
    </border>
    <border>
      <left style="thin">
        <color rgb="FF008D2F"/>
      </left>
      <right/>
      <top style="thin">
        <color rgb="FF008D2F"/>
      </top>
      <bottom style="thin">
        <color rgb="FF008D2F"/>
      </bottom>
      <diagonal/>
    </border>
    <border>
      <left/>
      <right style="thin">
        <color rgb="FF008D2F"/>
      </right>
      <top style="thin">
        <color rgb="FF008D2F"/>
      </top>
      <bottom style="thin">
        <color rgb="FF008D2F"/>
      </bottom>
      <diagonal/>
    </border>
    <border>
      <left style="thin">
        <color rgb="FF008D2F"/>
      </left>
      <right/>
      <top style="thin">
        <color rgb="FF168915"/>
      </top>
      <bottom style="thin">
        <color rgb="FF008D2F"/>
      </bottom>
      <diagonal/>
    </border>
    <border>
      <left style="thin">
        <color rgb="FF008D2F"/>
      </left>
      <right/>
      <top/>
      <bottom style="thin">
        <color rgb="FF008D2F"/>
      </bottom>
      <diagonal/>
    </border>
    <border>
      <left style="thin">
        <color rgb="FF168915"/>
      </left>
      <right/>
      <top style="thin">
        <color rgb="FF168915"/>
      </top>
      <bottom style="thin">
        <color rgb="FF008D2F"/>
      </bottom>
      <diagonal/>
    </border>
    <border>
      <left style="thin">
        <color rgb="FF168915"/>
      </left>
      <right/>
      <top/>
      <bottom style="thin">
        <color rgb="FF008D2F"/>
      </bottom>
      <diagonal/>
    </border>
    <border>
      <left/>
      <right/>
      <top/>
      <bottom style="thin">
        <color rgb="FF008D2F"/>
      </bottom>
      <diagonal/>
    </border>
    <border>
      <left style="thin">
        <color rgb="FF008D2F"/>
      </left>
      <right/>
      <top style="thin">
        <color rgb="FF008D2F"/>
      </top>
      <bottom/>
      <diagonal/>
    </border>
    <border>
      <left style="thin">
        <color rgb="FF168915"/>
      </left>
      <right/>
      <top style="thin">
        <color rgb="FF008D2F"/>
      </top>
      <bottom/>
      <diagonal/>
    </border>
    <border>
      <left style="dotted">
        <color rgb="FF227F24"/>
      </left>
      <right/>
      <top style="thin">
        <color rgb="FF168915"/>
      </top>
      <bottom/>
      <diagonal/>
    </border>
    <border>
      <left/>
      <right/>
      <top style="thin">
        <color rgb="FF008D2F"/>
      </top>
      <bottom style="thin">
        <color rgb="FF168915"/>
      </bottom>
      <diagonal/>
    </border>
    <border>
      <left style="thin">
        <color rgb="FF008D2F"/>
      </left>
      <right/>
      <top style="thin">
        <color rgb="FF008D2F"/>
      </top>
      <bottom style="thin">
        <color rgb="FF168915"/>
      </bottom>
      <diagonal/>
    </border>
    <border>
      <left style="thin">
        <color rgb="FF008D2F"/>
      </left>
      <right style="thin">
        <color rgb="FF168915"/>
      </right>
      <top style="thin">
        <color rgb="FF168915"/>
      </top>
      <bottom style="thin">
        <color rgb="FF008D2F"/>
      </bottom>
      <diagonal/>
    </border>
    <border>
      <left style="thin">
        <color rgb="FF168915"/>
      </left>
      <right style="thin">
        <color rgb="FF168915"/>
      </right>
      <top style="thin">
        <color rgb="FF168915"/>
      </top>
      <bottom style="thin">
        <color rgb="FF008D2F"/>
      </bottom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theme="3" tint="-0.249977111117893"/>
      </left>
      <right style="hair">
        <color theme="3" tint="-0.249977111117893"/>
      </right>
      <top style="hair">
        <color auto="1"/>
      </top>
      <bottom style="hair">
        <color auto="1"/>
      </bottom>
      <diagonal/>
    </border>
    <border>
      <left style="hair">
        <color theme="3" tint="-0.249977111117893"/>
      </left>
      <right style="hair">
        <color theme="3" tint="-0.249977111117893"/>
      </right>
      <top style="hair">
        <color theme="3" tint="-0.249977111117893"/>
      </top>
      <bottom style="hair">
        <color theme="3" tint="-0.249977111117893"/>
      </bottom>
      <diagonal/>
    </border>
    <border>
      <left/>
      <right style="hair">
        <color theme="3" tint="-0.249977111117893"/>
      </right>
      <top style="hair">
        <color theme="3" tint="-0.249977111117893"/>
      </top>
      <bottom style="hair">
        <color theme="3" tint="-0.249977111117893"/>
      </bottom>
      <diagonal/>
    </border>
    <border>
      <left style="hair">
        <color theme="3" tint="-0.249977111117893"/>
      </left>
      <right/>
      <top style="hair">
        <color theme="3" tint="-0.249977111117893"/>
      </top>
      <bottom style="hair">
        <color theme="3" tint="-0.249977111117893"/>
      </bottom>
      <diagonal/>
    </border>
    <border>
      <left style="hair">
        <color auto="1"/>
      </left>
      <right style="thin">
        <color indexed="64"/>
      </right>
      <top/>
      <bottom/>
      <diagonal/>
    </border>
  </borders>
  <cellStyleXfs count="30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5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0" fontId="2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28" fillId="0" borderId="0"/>
    <xf numFmtId="0" fontId="1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36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88">
    <xf numFmtId="0" fontId="0" fillId="0" borderId="0" xfId="0"/>
    <xf numFmtId="0" fontId="0" fillId="0" borderId="0" xfId="0" applyBorder="1"/>
    <xf numFmtId="0" fontId="5" fillId="3" borderId="6" xfId="0" applyFont="1" applyFill="1" applyBorder="1" applyAlignment="1">
      <alignment horizontal="left" wrapText="1" readingOrder="1"/>
    </xf>
    <xf numFmtId="0" fontId="6" fillId="0" borderId="6" xfId="0" applyFont="1" applyBorder="1" applyAlignment="1">
      <alignment horizontal="left" vertical="center" wrapText="1" readingOrder="1"/>
    </xf>
    <xf numFmtId="0" fontId="6" fillId="4" borderId="6" xfId="0" applyFont="1" applyFill="1" applyBorder="1" applyAlignment="1">
      <alignment horizontal="left" vertical="center" wrapText="1" readingOrder="1"/>
    </xf>
    <xf numFmtId="0" fontId="8" fillId="0" borderId="6" xfId="0" applyFont="1" applyBorder="1" applyAlignment="1">
      <alignment horizontal="left" vertical="center" wrapText="1" readingOrder="1"/>
    </xf>
    <xf numFmtId="0" fontId="10" fillId="2" borderId="6" xfId="0" applyFont="1" applyFill="1" applyBorder="1" applyAlignment="1">
      <alignment horizontal="left" vertical="center" wrapText="1" readingOrder="1"/>
    </xf>
    <xf numFmtId="0" fontId="2" fillId="0" borderId="0" xfId="1" applyFont="1"/>
    <xf numFmtId="0" fontId="2" fillId="0" borderId="0" xfId="1" applyFont="1" applyBorder="1"/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6" xfId="1" applyFont="1" applyBorder="1" applyAlignment="1">
      <alignment horizontal="center" vertical="center" wrapText="1"/>
    </xf>
    <xf numFmtId="0" fontId="2" fillId="0" borderId="0" xfId="192" applyFont="1" applyBorder="1"/>
    <xf numFmtId="0" fontId="2" fillId="0" borderId="0" xfId="192" applyFont="1" applyBorder="1" applyAlignment="1">
      <alignment horizontal="center" vertical="center" wrapText="1"/>
    </xf>
    <xf numFmtId="0" fontId="3" fillId="0" borderId="0" xfId="192" applyFont="1" applyBorder="1" applyAlignment="1">
      <alignment horizontal="center"/>
    </xf>
    <xf numFmtId="0" fontId="2" fillId="0" borderId="0" xfId="192" applyFont="1" applyBorder="1" applyAlignment="1">
      <alignment vertical="center"/>
    </xf>
    <xf numFmtId="0" fontId="2" fillId="0" borderId="17" xfId="192" applyFont="1" applyBorder="1" applyAlignment="1">
      <alignment horizontal="center" vertical="center" wrapText="1"/>
    </xf>
    <xf numFmtId="0" fontId="2" fillId="0" borderId="1" xfId="192" applyFont="1" applyBorder="1"/>
    <xf numFmtId="0" fontId="17" fillId="0" borderId="0" xfId="1" applyFont="1"/>
    <xf numFmtId="0" fontId="2" fillId="0" borderId="0" xfId="91" applyFont="1"/>
    <xf numFmtId="165" fontId="2" fillId="0" borderId="0" xfId="91" applyNumberFormat="1" applyFont="1" applyBorder="1" applyAlignment="1">
      <alignment horizontal="center" vertical="center" wrapText="1"/>
    </xf>
    <xf numFmtId="0" fontId="2" fillId="0" borderId="26" xfId="91" applyFont="1" applyBorder="1"/>
    <xf numFmtId="0" fontId="2" fillId="0" borderId="0" xfId="91" applyFont="1" applyBorder="1"/>
    <xf numFmtId="165" fontId="2" fillId="0" borderId="0" xfId="91" applyNumberFormat="1" applyFont="1" applyBorder="1"/>
    <xf numFmtId="0" fontId="2" fillId="0" borderId="0" xfId="91" applyFont="1" applyBorder="1" applyAlignment="1">
      <alignment horizontal="center" vertical="center" wrapText="1"/>
    </xf>
    <xf numFmtId="165" fontId="3" fillId="5" borderId="0" xfId="91" applyNumberFormat="1" applyFont="1" applyFill="1" applyBorder="1" applyAlignment="1">
      <alignment horizontal="center" vertical="center" wrapText="1"/>
    </xf>
    <xf numFmtId="0" fontId="3" fillId="0" borderId="26" xfId="91" applyFont="1" applyBorder="1"/>
    <xf numFmtId="165" fontId="2" fillId="0" borderId="1" xfId="91" applyNumberFormat="1" applyFont="1" applyBorder="1" applyAlignment="1">
      <alignment horizontal="center" vertical="center" wrapText="1"/>
    </xf>
    <xf numFmtId="0" fontId="2" fillId="0" borderId="1" xfId="91" applyFont="1" applyBorder="1" applyAlignment="1">
      <alignment horizontal="center"/>
    </xf>
    <xf numFmtId="165" fontId="3" fillId="5" borderId="1" xfId="91" applyNumberFormat="1" applyFont="1" applyFill="1" applyBorder="1" applyAlignment="1">
      <alignment horizontal="center" vertical="center" wrapText="1"/>
    </xf>
    <xf numFmtId="0" fontId="2" fillId="0" borderId="1" xfId="91" applyFont="1" applyBorder="1"/>
    <xf numFmtId="165" fontId="3" fillId="0" borderId="0" xfId="91" applyNumberFormat="1" applyFont="1" applyBorder="1" applyAlignment="1">
      <alignment horizontal="center" vertical="center" wrapText="1"/>
    </xf>
    <xf numFmtId="0" fontId="3" fillId="0" borderId="0" xfId="91" applyFont="1" applyBorder="1"/>
    <xf numFmtId="0" fontId="3" fillId="5" borderId="0" xfId="91" applyFont="1" applyFill="1" applyBorder="1"/>
    <xf numFmtId="0" fontId="2" fillId="5" borderId="0" xfId="91" applyFont="1" applyFill="1" applyBorder="1" applyAlignment="1">
      <alignment horizontal="center" vertical="center" wrapText="1"/>
    </xf>
    <xf numFmtId="0" fontId="2" fillId="5" borderId="0" xfId="91" applyFont="1" applyFill="1" applyBorder="1"/>
    <xf numFmtId="0" fontId="2" fillId="5" borderId="10" xfId="91" applyFont="1" applyFill="1" applyBorder="1" applyAlignment="1">
      <alignment horizontal="center" vertical="center" wrapText="1"/>
    </xf>
    <xf numFmtId="0" fontId="2" fillId="5" borderId="11" xfId="91" applyFont="1" applyFill="1" applyBorder="1" applyAlignment="1">
      <alignment horizontal="center" vertical="center" wrapText="1"/>
    </xf>
    <xf numFmtId="0" fontId="2" fillId="0" borderId="0" xfId="91" applyFont="1" applyAlignment="1">
      <alignment horizontal="center"/>
    </xf>
    <xf numFmtId="0" fontId="2" fillId="0" borderId="0" xfId="53" applyFont="1"/>
    <xf numFmtId="0" fontId="3" fillId="5" borderId="0" xfId="53" applyFont="1" applyFill="1" applyBorder="1" applyAlignment="1">
      <alignment horizontal="center" vertical="center" wrapText="1"/>
    </xf>
    <xf numFmtId="0" fontId="2" fillId="0" borderId="0" xfId="53" applyFont="1" applyFill="1"/>
    <xf numFmtId="0" fontId="2" fillId="0" borderId="0" xfId="53" applyFont="1" applyFill="1" applyBorder="1"/>
    <xf numFmtId="0" fontId="2" fillId="0" borderId="0" xfId="53" applyFont="1" applyBorder="1"/>
    <xf numFmtId="165" fontId="2" fillId="5" borderId="27" xfId="53" applyNumberFormat="1" applyFont="1" applyFill="1" applyBorder="1" applyAlignment="1">
      <alignment horizontal="center" vertical="center" wrapText="1"/>
    </xf>
    <xf numFmtId="0" fontId="11" fillId="5" borderId="27" xfId="53" applyFont="1" applyFill="1" applyBorder="1" applyAlignment="1">
      <alignment horizontal="center" vertical="center" wrapText="1"/>
    </xf>
    <xf numFmtId="0" fontId="2" fillId="0" borderId="27" xfId="53" applyFont="1" applyBorder="1" applyAlignment="1">
      <alignment horizontal="center" vertical="center" wrapText="1"/>
    </xf>
    <xf numFmtId="1" fontId="2" fillId="0" borderId="27" xfId="53" applyNumberFormat="1" applyFont="1" applyFill="1" applyBorder="1" applyAlignment="1">
      <alignment horizontal="center" vertical="center" wrapText="1"/>
    </xf>
    <xf numFmtId="165" fontId="11" fillId="0" borderId="27" xfId="53" applyNumberFormat="1" applyFont="1" applyBorder="1" applyAlignment="1">
      <alignment horizontal="center" vertical="center" wrapText="1"/>
    </xf>
    <xf numFmtId="0" fontId="2" fillId="5" borderId="27" xfId="53" applyFont="1" applyFill="1" applyBorder="1" applyAlignment="1">
      <alignment horizontal="center" vertical="center" wrapText="1"/>
    </xf>
    <xf numFmtId="165" fontId="2" fillId="5" borderId="14" xfId="53" applyNumberFormat="1" applyFont="1" applyFill="1" applyBorder="1" applyAlignment="1">
      <alignment horizontal="center" vertical="center" wrapText="1"/>
    </xf>
    <xf numFmtId="0" fontId="2" fillId="0" borderId="14" xfId="53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165" fontId="11" fillId="0" borderId="14" xfId="53" applyNumberFormat="1" applyFont="1" applyBorder="1" applyAlignment="1">
      <alignment horizontal="center" vertical="center" wrapText="1"/>
    </xf>
    <xf numFmtId="0" fontId="11" fillId="0" borderId="14" xfId="53" applyFont="1" applyBorder="1" applyAlignment="1">
      <alignment horizontal="left" vertical="center" wrapText="1"/>
    </xf>
    <xf numFmtId="165" fontId="2" fillId="5" borderId="0" xfId="53" applyNumberFormat="1" applyFont="1" applyFill="1" applyBorder="1" applyAlignment="1">
      <alignment horizontal="center" vertical="center" wrapText="1"/>
    </xf>
    <xf numFmtId="0" fontId="2" fillId="0" borderId="0" xfId="53" applyFont="1" applyBorder="1" applyAlignment="1">
      <alignment horizontal="center" vertical="center" wrapText="1"/>
    </xf>
    <xf numFmtId="165" fontId="11" fillId="0" borderId="0" xfId="53" applyNumberFormat="1" applyFont="1" applyBorder="1" applyAlignment="1">
      <alignment horizontal="center" vertical="center" wrapText="1"/>
    </xf>
    <xf numFmtId="0" fontId="11" fillId="0" borderId="0" xfId="53" applyFont="1" applyBorder="1" applyAlignment="1">
      <alignment horizontal="left" vertical="center" wrapText="1"/>
    </xf>
    <xf numFmtId="0" fontId="11" fillId="2" borderId="0" xfId="53" applyFont="1" applyFill="1" applyBorder="1" applyAlignment="1">
      <alignment horizontal="left" vertical="center" wrapText="1"/>
    </xf>
    <xf numFmtId="0" fontId="2" fillId="0" borderId="15" xfId="53" applyFont="1" applyFill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</xf>
    <xf numFmtId="0" fontId="2" fillId="0" borderId="17" xfId="53" applyFont="1" applyFill="1" applyBorder="1" applyAlignment="1">
      <alignment horizontal="center" vertical="center" wrapText="1"/>
    </xf>
    <xf numFmtId="0" fontId="2" fillId="0" borderId="1" xfId="53" applyFont="1" applyBorder="1"/>
    <xf numFmtId="0" fontId="2" fillId="5" borderId="0" xfId="1" applyFont="1" applyFill="1" applyBorder="1" applyAlignment="1">
      <alignment horizontal="center" vertical="center" wrapText="1"/>
    </xf>
    <xf numFmtId="165" fontId="2" fillId="5" borderId="0" xfId="1" applyNumberFormat="1" applyFont="1" applyFill="1" applyBorder="1" applyAlignment="1">
      <alignment horizontal="center" vertical="center" wrapText="1"/>
    </xf>
    <xf numFmtId="0" fontId="15" fillId="0" borderId="0" xfId="1" applyFont="1" applyBorder="1"/>
    <xf numFmtId="165" fontId="15" fillId="0" borderId="0" xfId="1" applyNumberFormat="1" applyFont="1" applyBorder="1"/>
    <xf numFmtId="2" fontId="2" fillId="5" borderId="0" xfId="1" applyNumberFormat="1" applyFont="1" applyFill="1" applyBorder="1" applyAlignment="1">
      <alignment horizontal="center" vertical="center" wrapText="1"/>
    </xf>
    <xf numFmtId="0" fontId="2" fillId="5" borderId="28" xfId="1" applyFont="1" applyFill="1" applyBorder="1" applyAlignment="1">
      <alignment horizontal="center" vertical="center" wrapText="1"/>
    </xf>
    <xf numFmtId="165" fontId="2" fillId="5" borderId="1" xfId="1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/>
    <xf numFmtId="0" fontId="2" fillId="5" borderId="0" xfId="1" applyFont="1" applyFill="1" applyBorder="1"/>
    <xf numFmtId="165" fontId="2" fillId="5" borderId="14" xfId="1" applyNumberFormat="1" applyFont="1" applyFill="1" applyBorder="1" applyAlignment="1">
      <alignment horizontal="center" vertical="center" wrapText="1"/>
    </xf>
    <xf numFmtId="0" fontId="2" fillId="5" borderId="14" xfId="1" applyFont="1" applyFill="1" applyBorder="1"/>
    <xf numFmtId="2" fontId="2" fillId="0" borderId="0" xfId="1" applyNumberFormat="1" applyFont="1"/>
    <xf numFmtId="0" fontId="2" fillId="5" borderId="10" xfId="1" applyFont="1" applyFill="1" applyBorder="1" applyAlignment="1">
      <alignment horizontal="center" vertical="center" wrapText="1"/>
    </xf>
    <xf numFmtId="0" fontId="2" fillId="5" borderId="11" xfId="1" applyFont="1" applyFill="1" applyBorder="1" applyAlignment="1">
      <alignment horizontal="center" vertical="center" wrapText="1"/>
    </xf>
    <xf numFmtId="0" fontId="2" fillId="5" borderId="12" xfId="1" applyFont="1" applyFill="1" applyBorder="1"/>
    <xf numFmtId="0" fontId="2" fillId="5" borderId="13" xfId="1" applyFont="1" applyFill="1" applyBorder="1"/>
    <xf numFmtId="0" fontId="15" fillId="0" borderId="1" xfId="1" applyFont="1" applyBorder="1"/>
    <xf numFmtId="0" fontId="15" fillId="0" borderId="0" xfId="1" applyFont="1"/>
    <xf numFmtId="0" fontId="2" fillId="0" borderId="0" xfId="255" applyFont="1" applyAlignment="1">
      <alignment vertical="center"/>
    </xf>
    <xf numFmtId="0" fontId="18" fillId="0" borderId="0" xfId="255" applyFont="1" applyBorder="1" applyAlignment="1">
      <alignment horizontal="center" vertical="center" wrapText="1"/>
    </xf>
    <xf numFmtId="165" fontId="19" fillId="0" borderId="1" xfId="255" applyNumberFormat="1" applyFont="1" applyBorder="1" applyAlignment="1">
      <alignment horizontal="center" vertical="center" wrapText="1"/>
    </xf>
    <xf numFmtId="1" fontId="19" fillId="0" borderId="1" xfId="255" applyNumberFormat="1" applyFont="1" applyBorder="1" applyAlignment="1">
      <alignment horizontal="center" vertical="center" wrapText="1"/>
    </xf>
    <xf numFmtId="0" fontId="20" fillId="5" borderId="1" xfId="255" applyFont="1" applyFill="1" applyBorder="1" applyAlignment="1">
      <alignment horizontal="center" vertical="center" wrapText="1"/>
    </xf>
    <xf numFmtId="1" fontId="20" fillId="5" borderId="1" xfId="255" applyNumberFormat="1" applyFont="1" applyFill="1" applyBorder="1" applyAlignment="1">
      <alignment horizontal="center" vertical="center" wrapText="1"/>
    </xf>
    <xf numFmtId="165" fontId="19" fillId="0" borderId="0" xfId="255" applyNumberFormat="1" applyFont="1" applyBorder="1" applyAlignment="1">
      <alignment horizontal="center" vertical="center" wrapText="1"/>
    </xf>
    <xf numFmtId="0" fontId="18" fillId="5" borderId="0" xfId="255" applyFont="1" applyFill="1" applyBorder="1" applyAlignment="1">
      <alignment horizontal="center" vertical="center" wrapText="1"/>
    </xf>
    <xf numFmtId="0" fontId="19" fillId="0" borderId="0" xfId="255" applyFont="1" applyBorder="1" applyAlignment="1">
      <alignment horizontal="center" vertical="center" wrapText="1"/>
    </xf>
    <xf numFmtId="1" fontId="18" fillId="0" borderId="0" xfId="255" applyNumberFormat="1" applyFont="1" applyBorder="1" applyAlignment="1">
      <alignment horizontal="center" vertical="center" wrapText="1"/>
    </xf>
    <xf numFmtId="0" fontId="19" fillId="2" borderId="0" xfId="255" applyFont="1" applyFill="1" applyBorder="1" applyAlignment="1">
      <alignment vertical="center"/>
    </xf>
    <xf numFmtId="0" fontId="2" fillId="0" borderId="0" xfId="1" applyFont="1" applyAlignment="1">
      <alignment horizontal="center"/>
    </xf>
    <xf numFmtId="0" fontId="19" fillId="5" borderId="22" xfId="255" applyFont="1" applyFill="1" applyBorder="1" applyAlignment="1">
      <alignment horizontal="center" vertical="center" wrapText="1"/>
    </xf>
    <xf numFmtId="0" fontId="19" fillId="5" borderId="17" xfId="255" applyFont="1" applyFill="1" applyBorder="1" applyAlignment="1">
      <alignment horizontal="center" vertical="center" wrapText="1"/>
    </xf>
    <xf numFmtId="0" fontId="18" fillId="0" borderId="1" xfId="255" applyFont="1" applyBorder="1" applyAlignment="1">
      <alignment vertical="center"/>
    </xf>
    <xf numFmtId="0" fontId="2" fillId="0" borderId="9" xfId="192" applyFont="1" applyBorder="1" applyAlignment="1">
      <alignment horizontal="center" vertical="center" wrapText="1"/>
    </xf>
    <xf numFmtId="0" fontId="2" fillId="0" borderId="0" xfId="192" applyFont="1" applyBorder="1" applyAlignment="1">
      <alignment horizontal="center"/>
    </xf>
    <xf numFmtId="0" fontId="2" fillId="0" borderId="0" xfId="192" applyFont="1" applyBorder="1" applyAlignment="1">
      <alignment horizontal="left"/>
    </xf>
    <xf numFmtId="0" fontId="2" fillId="0" borderId="0" xfId="192" applyFont="1" applyBorder="1" applyAlignment="1">
      <alignment horizontal="left" vertical="center" wrapText="1"/>
    </xf>
    <xf numFmtId="0" fontId="3" fillId="0" borderId="0" xfId="192" applyFont="1" applyBorder="1" applyAlignment="1">
      <alignment horizontal="center" vertical="center" wrapText="1"/>
    </xf>
    <xf numFmtId="0" fontId="2" fillId="0" borderId="1" xfId="192" applyFont="1" applyBorder="1" applyAlignment="1">
      <alignment vertical="center"/>
    </xf>
    <xf numFmtId="0" fontId="0" fillId="2" borderId="0" xfId="0" applyFill="1"/>
    <xf numFmtId="0" fontId="8" fillId="2" borderId="6" xfId="0" applyFont="1" applyFill="1" applyBorder="1" applyAlignment="1">
      <alignment horizontal="left" vertical="center" wrapText="1" readingOrder="1"/>
    </xf>
    <xf numFmtId="0" fontId="8" fillId="3" borderId="6" xfId="0" applyFont="1" applyFill="1" applyBorder="1" applyAlignment="1">
      <alignment horizontal="center" vertical="center" wrapText="1" readingOrder="1"/>
    </xf>
    <xf numFmtId="0" fontId="22" fillId="0" borderId="0" xfId="0" applyFont="1"/>
    <xf numFmtId="0" fontId="2" fillId="0" borderId="17" xfId="192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165" fontId="2" fillId="0" borderId="0" xfId="1" applyNumberFormat="1" applyFont="1" applyBorder="1"/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8" fillId="0" borderId="0" xfId="255" applyFont="1" applyBorder="1" applyAlignment="1">
      <alignment vertical="center"/>
    </xf>
    <xf numFmtId="0" fontId="19" fillId="5" borderId="0" xfId="255" applyFont="1" applyFill="1" applyBorder="1" applyAlignment="1">
      <alignment horizontal="center" vertical="center"/>
    </xf>
    <xf numFmtId="0" fontId="19" fillId="5" borderId="0" xfId="255" applyFont="1" applyFill="1" applyBorder="1" applyAlignment="1">
      <alignment horizontal="center" vertical="center" wrapText="1"/>
    </xf>
    <xf numFmtId="1" fontId="19" fillId="0" borderId="0" xfId="255" applyNumberFormat="1" applyFont="1" applyBorder="1" applyAlignment="1">
      <alignment horizontal="center" vertical="center" wrapText="1"/>
    </xf>
    <xf numFmtId="165" fontId="23" fillId="0" borderId="0" xfId="255" applyNumberFormat="1" applyFont="1" applyBorder="1" applyAlignment="1">
      <alignment horizontal="center" vertical="center" wrapText="1"/>
    </xf>
    <xf numFmtId="165" fontId="23" fillId="0" borderId="1" xfId="255" applyNumberFormat="1" applyFont="1" applyBorder="1" applyAlignment="1">
      <alignment horizontal="center" vertical="center" wrapText="1"/>
    </xf>
    <xf numFmtId="0" fontId="2" fillId="0" borderId="0" xfId="270" applyFont="1"/>
    <xf numFmtId="0" fontId="2" fillId="0" borderId="0" xfId="270" applyFont="1" applyBorder="1" applyAlignment="1">
      <alignment horizontal="center" vertical="center" wrapText="1"/>
    </xf>
    <xf numFmtId="0" fontId="2" fillId="0" borderId="0" xfId="270" applyFont="1" applyBorder="1"/>
    <xf numFmtId="0" fontId="2" fillId="0" borderId="0" xfId="270" applyFont="1" applyFill="1" applyBorder="1" applyAlignment="1">
      <alignment horizontal="center" vertical="center" wrapText="1"/>
    </xf>
    <xf numFmtId="0" fontId="2" fillId="0" borderId="1" xfId="270" applyFont="1" applyBorder="1"/>
    <xf numFmtId="0" fontId="2" fillId="0" borderId="1" xfId="270" applyFont="1" applyBorder="1" applyAlignment="1">
      <alignment horizontal="center" vertical="center" wrapText="1"/>
    </xf>
    <xf numFmtId="0" fontId="2" fillId="0" borderId="0" xfId="270" applyFont="1" applyAlignment="1">
      <alignment horizontal="center" vertical="center" wrapText="1"/>
    </xf>
    <xf numFmtId="0" fontId="2" fillId="0" borderId="17" xfId="270" applyFont="1" applyBorder="1" applyAlignment="1">
      <alignment horizontal="center" vertical="center" wrapText="1"/>
    </xf>
    <xf numFmtId="0" fontId="2" fillId="0" borderId="22" xfId="270" applyFont="1" applyBorder="1" applyAlignment="1">
      <alignment horizontal="center" vertical="center" wrapText="1"/>
    </xf>
    <xf numFmtId="0" fontId="2" fillId="0" borderId="1" xfId="270" applyFont="1" applyBorder="1" applyAlignment="1">
      <alignment horizontal="center"/>
    </xf>
    <xf numFmtId="0" fontId="5" fillId="2" borderId="6" xfId="0" applyFont="1" applyFill="1" applyBorder="1" applyAlignment="1">
      <alignment horizontal="left" vertical="center" wrapText="1" readingOrder="1"/>
    </xf>
    <xf numFmtId="0" fontId="5" fillId="0" borderId="6" xfId="0" applyFont="1" applyBorder="1" applyAlignment="1">
      <alignment horizontal="left" vertical="center" wrapText="1" readingOrder="1"/>
    </xf>
    <xf numFmtId="0" fontId="5" fillId="4" borderId="6" xfId="0" applyFont="1" applyFill="1" applyBorder="1" applyAlignment="1">
      <alignment horizontal="left" vertical="center" wrapText="1" readingOrder="1"/>
    </xf>
    <xf numFmtId="0" fontId="2" fillId="0" borderId="0" xfId="192" applyFont="1" applyBorder="1" applyAlignment="1">
      <alignment horizontal="center" vertical="center" wrapText="1"/>
    </xf>
    <xf numFmtId="0" fontId="2" fillId="0" borderId="1" xfId="192" applyFont="1" applyBorder="1" applyAlignment="1">
      <alignment horizontal="center" vertical="center" wrapText="1"/>
    </xf>
    <xf numFmtId="0" fontId="2" fillId="0" borderId="1" xfId="192" applyFont="1" applyBorder="1" applyAlignment="1">
      <alignment horizontal="center"/>
    </xf>
    <xf numFmtId="0" fontId="12" fillId="0" borderId="0" xfId="1" applyFont="1" applyBorder="1" applyAlignment="1">
      <alignment horizontal="center" vertical="center" wrapText="1"/>
    </xf>
    <xf numFmtId="0" fontId="3" fillId="0" borderId="0" xfId="91" applyFont="1" applyAlignment="1">
      <alignment horizontal="center"/>
    </xf>
    <xf numFmtId="0" fontId="2" fillId="0" borderId="17" xfId="53" applyFont="1" applyFill="1" applyBorder="1" applyAlignment="1">
      <alignment horizontal="center" vertical="center" wrapText="1"/>
    </xf>
    <xf numFmtId="165" fontId="2" fillId="0" borderId="0" xfId="91" applyNumberFormat="1" applyFont="1" applyAlignment="1">
      <alignment horizontal="center"/>
    </xf>
    <xf numFmtId="165" fontId="2" fillId="0" borderId="1" xfId="91" applyNumberFormat="1" applyFont="1" applyBorder="1" applyAlignment="1">
      <alignment horizontal="center"/>
    </xf>
    <xf numFmtId="0" fontId="2" fillId="0" borderId="0" xfId="53" applyFont="1" applyAlignment="1">
      <alignment horizontal="center"/>
    </xf>
    <xf numFmtId="2" fontId="2" fillId="0" borderId="0" xfId="1" applyNumberFormat="1" applyFont="1" applyAlignment="1">
      <alignment horizontal="center"/>
    </xf>
    <xf numFmtId="0" fontId="2" fillId="0" borderId="0" xfId="270" applyFont="1" applyFill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165" fontId="2" fillId="0" borderId="0" xfId="1" applyNumberFormat="1" applyFont="1"/>
    <xf numFmtId="0" fontId="0" fillId="0" borderId="0" xfId="0" applyBorder="1" applyAlignment="1">
      <alignment horizontal="center"/>
    </xf>
    <xf numFmtId="0" fontId="3" fillId="0" borderId="0" xfId="91" applyFont="1" applyAlignment="1">
      <alignment horizontal="center"/>
    </xf>
    <xf numFmtId="0" fontId="2" fillId="0" borderId="0" xfId="91" applyFont="1" applyAlignment="1">
      <alignment horizontal="center"/>
    </xf>
    <xf numFmtId="0" fontId="2" fillId="0" borderId="17" xfId="192" applyFont="1" applyBorder="1" applyAlignment="1">
      <alignment horizontal="center" vertical="center" wrapText="1"/>
    </xf>
    <xf numFmtId="0" fontId="2" fillId="0" borderId="1" xfId="27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27" xfId="53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 vertical="center" wrapText="1" readingOrder="1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2" fontId="2" fillId="0" borderId="0" xfId="1" applyNumberFormat="1" applyFont="1" applyAlignment="1">
      <alignment horizontal="center" vertical="center" wrapText="1"/>
    </xf>
    <xf numFmtId="2" fontId="2" fillId="0" borderId="14" xfId="1" applyNumberFormat="1" applyFont="1" applyBorder="1" applyAlignment="1">
      <alignment horizontal="center"/>
    </xf>
    <xf numFmtId="0" fontId="27" fillId="0" borderId="36" xfId="0" applyFont="1" applyBorder="1" applyAlignment="1">
      <alignment horizontal="center" vertical="center" wrapText="1"/>
    </xf>
    <xf numFmtId="0" fontId="30" fillId="0" borderId="0" xfId="0" applyFont="1"/>
    <xf numFmtId="0" fontId="30" fillId="0" borderId="0" xfId="0" applyFont="1" applyBorder="1"/>
    <xf numFmtId="0" fontId="30" fillId="0" borderId="37" xfId="0" applyFont="1" applyBorder="1"/>
    <xf numFmtId="0" fontId="30" fillId="0" borderId="31" xfId="0" applyFont="1" applyBorder="1"/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0" borderId="3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32" fillId="0" borderId="40" xfId="0" applyFont="1" applyBorder="1" applyAlignment="1">
      <alignment horizontal="left" vertical="center" wrapText="1"/>
    </xf>
    <xf numFmtId="0" fontId="30" fillId="0" borderId="41" xfId="0" applyFont="1" applyBorder="1"/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40" xfId="0" applyFont="1" applyBorder="1" applyAlignment="1">
      <alignment horizontal="center" vertical="center" wrapText="1"/>
    </xf>
    <xf numFmtId="0" fontId="30" fillId="0" borderId="46" xfId="0" applyFont="1" applyBorder="1"/>
    <xf numFmtId="0" fontId="31" fillId="0" borderId="48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22" fillId="0" borderId="0" xfId="0" applyFont="1" applyBorder="1"/>
    <xf numFmtId="0" fontId="34" fillId="0" borderId="35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4" fillId="0" borderId="32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" fillId="0" borderId="15" xfId="192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 wrapText="1" readingOrder="1"/>
    </xf>
    <xf numFmtId="164" fontId="1" fillId="0" borderId="49" xfId="0" applyNumberFormat="1" applyFont="1" applyFill="1" applyBorder="1" applyAlignment="1">
      <alignment horizontal="right" vertical="center" wrapText="1" readingOrder="1"/>
    </xf>
    <xf numFmtId="0" fontId="31" fillId="0" borderId="0" xfId="0" applyFont="1" applyBorder="1" applyAlignment="1">
      <alignment horizontal="left" vertical="center" wrapText="1"/>
    </xf>
    <xf numFmtId="0" fontId="31" fillId="0" borderId="50" xfId="0" applyFont="1" applyBorder="1" applyAlignment="1">
      <alignment horizontal="left" vertical="center" wrapText="1"/>
    </xf>
    <xf numFmtId="164" fontId="32" fillId="0" borderId="51" xfId="0" applyNumberFormat="1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165" fontId="22" fillId="0" borderId="0" xfId="0" applyNumberFormat="1" applyFont="1"/>
    <xf numFmtId="0" fontId="27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164" fontId="32" fillId="0" borderId="0" xfId="0" applyNumberFormat="1" applyFont="1" applyBorder="1" applyAlignment="1">
      <alignment horizontal="center" vertical="center" wrapText="1"/>
    </xf>
    <xf numFmtId="165" fontId="31" fillId="0" borderId="0" xfId="0" applyNumberFormat="1" applyFont="1" applyAlignment="1">
      <alignment horizontal="center" vertical="center" wrapText="1"/>
    </xf>
    <xf numFmtId="165" fontId="32" fillId="0" borderId="52" xfId="0" applyNumberFormat="1" applyFont="1" applyBorder="1" applyAlignment="1">
      <alignment horizontal="center" vertical="center" wrapText="1"/>
    </xf>
    <xf numFmtId="0" fontId="32" fillId="0" borderId="51" xfId="0" applyNumberFormat="1" applyFont="1" applyBorder="1" applyAlignment="1">
      <alignment horizontal="center" vertical="center" wrapText="1"/>
    </xf>
    <xf numFmtId="165" fontId="32" fillId="0" borderId="51" xfId="0" applyNumberFormat="1" applyFont="1" applyBorder="1" applyAlignment="1">
      <alignment horizontal="center" vertical="center" wrapText="1"/>
    </xf>
    <xf numFmtId="165" fontId="22" fillId="0" borderId="0" xfId="0" applyNumberFormat="1" applyFont="1" applyAlignment="1">
      <alignment horizontal="center"/>
    </xf>
    <xf numFmtId="0" fontId="12" fillId="0" borderId="0" xfId="1" applyFont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12" fillId="0" borderId="16" xfId="1" applyFont="1" applyBorder="1" applyAlignment="1">
      <alignment horizontal="center"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26" fillId="0" borderId="14" xfId="1" applyFont="1" applyFill="1" applyBorder="1" applyAlignment="1">
      <alignment horizontal="center" vertical="center"/>
    </xf>
    <xf numFmtId="0" fontId="26" fillId="0" borderId="14" xfId="1" applyFont="1" applyBorder="1" applyAlignment="1">
      <alignment vertical="center"/>
    </xf>
    <xf numFmtId="0" fontId="26" fillId="0" borderId="0" xfId="1" applyFont="1" applyAlignment="1">
      <alignment horizontal="center" vertical="center"/>
    </xf>
    <xf numFmtId="0" fontId="12" fillId="0" borderId="14" xfId="1" applyFont="1" applyBorder="1" applyAlignment="1">
      <alignment vertical="center"/>
    </xf>
    <xf numFmtId="0" fontId="12" fillId="0" borderId="5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293" applyFont="1" applyFill="1" applyBorder="1" applyAlignment="1">
      <alignment horizontal="left" vertical="top"/>
    </xf>
    <xf numFmtId="49" fontId="1" fillId="0" borderId="0" xfId="293" applyNumberFormat="1" applyFont="1" applyFill="1" applyBorder="1" applyAlignment="1">
      <alignment horizontal="left" vertical="top"/>
    </xf>
    <xf numFmtId="0" fontId="37" fillId="0" borderId="53" xfId="293" applyFont="1" applyFill="1" applyBorder="1" applyAlignment="1">
      <alignment horizontal="left" vertical="top" wrapText="1" indent="1"/>
    </xf>
    <xf numFmtId="0" fontId="12" fillId="0" borderId="54" xfId="293" applyFont="1" applyFill="1" applyBorder="1" applyAlignment="1">
      <alignment horizontal="left" vertical="top" wrapText="1" indent="2"/>
    </xf>
    <xf numFmtId="0" fontId="37" fillId="0" borderId="55" xfId="293" applyFont="1" applyFill="1" applyBorder="1" applyAlignment="1">
      <alignment horizontal="left" vertical="top" wrapText="1" indent="1"/>
    </xf>
    <xf numFmtId="0" fontId="12" fillId="0" borderId="56" xfId="293" applyFont="1" applyFill="1" applyBorder="1" applyAlignment="1">
      <alignment horizontal="left" vertical="top" wrapText="1" indent="2"/>
    </xf>
    <xf numFmtId="0" fontId="37" fillId="0" borderId="57" xfId="293" applyFont="1" applyFill="1" applyBorder="1" applyAlignment="1">
      <alignment horizontal="left" vertical="top" wrapText="1" indent="1"/>
    </xf>
    <xf numFmtId="0" fontId="12" fillId="0" borderId="54" xfId="293" applyFont="1" applyFill="1" applyBorder="1" applyAlignment="1">
      <alignment horizontal="center" vertical="top" wrapText="1"/>
    </xf>
    <xf numFmtId="0" fontId="39" fillId="0" borderId="0" xfId="293" applyFont="1" applyFill="1" applyBorder="1" applyAlignment="1">
      <alignment horizontal="left" vertical="top"/>
    </xf>
    <xf numFmtId="0" fontId="12" fillId="0" borderId="64" xfId="290" applyFont="1" applyBorder="1" applyAlignment="1">
      <alignment vertical="center"/>
    </xf>
    <xf numFmtId="0" fontId="32" fillId="0" borderId="33" xfId="293" applyFont="1" applyFill="1" applyBorder="1" applyAlignment="1">
      <alignment horizontal="left" vertical="center" wrapText="1"/>
    </xf>
    <xf numFmtId="0" fontId="36" fillId="0" borderId="0" xfId="293" applyFill="1" applyBorder="1" applyAlignment="1">
      <alignment horizontal="left" vertical="top"/>
    </xf>
    <xf numFmtId="0" fontId="2" fillId="0" borderId="64" xfId="290" applyFont="1" applyBorder="1" applyAlignment="1">
      <alignment vertical="center"/>
    </xf>
    <xf numFmtId="0" fontId="12" fillId="0" borderId="66" xfId="293" applyFont="1" applyFill="1" applyBorder="1" applyAlignment="1">
      <alignment horizontal="left" vertical="top" wrapText="1" indent="1"/>
    </xf>
    <xf numFmtId="0" fontId="12" fillId="0" borderId="67" xfId="293" applyFont="1" applyFill="1" applyBorder="1" applyAlignment="1">
      <alignment horizontal="left" vertical="top" wrapText="1" indent="1"/>
    </xf>
    <xf numFmtId="0" fontId="12" fillId="0" borderId="67" xfId="293" applyFont="1" applyFill="1" applyBorder="1" applyAlignment="1">
      <alignment horizontal="left" vertical="top" wrapText="1" indent="2"/>
    </xf>
    <xf numFmtId="0" fontId="12" fillId="0" borderId="67" xfId="293" applyFont="1" applyFill="1" applyBorder="1" applyAlignment="1">
      <alignment horizontal="left" vertical="top" wrapText="1"/>
    </xf>
    <xf numFmtId="0" fontId="12" fillId="0" borderId="68" xfId="293" applyFont="1" applyFill="1" applyBorder="1" applyAlignment="1">
      <alignment horizontal="left" vertical="top" wrapText="1" indent="1"/>
    </xf>
    <xf numFmtId="0" fontId="40" fillId="0" borderId="0" xfId="293" applyFont="1" applyFill="1" applyBorder="1" applyAlignment="1">
      <alignment horizontal="left" vertical="top"/>
    </xf>
    <xf numFmtId="0" fontId="1" fillId="0" borderId="0" xfId="293" applyFont="1" applyFill="1" applyBorder="1" applyAlignment="1">
      <alignment horizontal="center" vertical="top"/>
    </xf>
    <xf numFmtId="0" fontId="12" fillId="0" borderId="66" xfId="293" applyFont="1" applyFill="1" applyBorder="1" applyAlignment="1">
      <alignment horizontal="center" vertical="top" wrapText="1"/>
    </xf>
    <xf numFmtId="0" fontId="12" fillId="0" borderId="67" xfId="293" applyFont="1" applyFill="1" applyBorder="1" applyAlignment="1">
      <alignment horizontal="center" vertical="top" wrapText="1"/>
    </xf>
    <xf numFmtId="0" fontId="31" fillId="0" borderId="72" xfId="293" applyFont="1" applyFill="1" applyBorder="1" applyAlignment="1">
      <alignment horizontal="center" vertical="top" wrapText="1"/>
    </xf>
    <xf numFmtId="0" fontId="12" fillId="0" borderId="79" xfId="293" applyFont="1" applyFill="1" applyBorder="1" applyAlignment="1">
      <alignment horizontal="left" vertical="top" wrapText="1" indent="4"/>
    </xf>
    <xf numFmtId="0" fontId="5" fillId="0" borderId="0" xfId="293" applyFont="1" applyFill="1" applyBorder="1" applyAlignment="1">
      <alignment horizontal="left" vertical="top"/>
    </xf>
    <xf numFmtId="0" fontId="1" fillId="0" borderId="77" xfId="293" applyFont="1" applyFill="1" applyBorder="1" applyAlignment="1">
      <alignment horizontal="center" vertical="top"/>
    </xf>
    <xf numFmtId="0" fontId="12" fillId="0" borderId="82" xfId="293" applyFont="1" applyFill="1" applyBorder="1" applyAlignment="1">
      <alignment horizontal="left" vertical="top" wrapText="1" indent="1"/>
    </xf>
    <xf numFmtId="0" fontId="12" fillId="0" borderId="83" xfId="293" applyFont="1" applyFill="1" applyBorder="1" applyAlignment="1">
      <alignment horizontal="left" vertical="top" wrapText="1" indent="2"/>
    </xf>
    <xf numFmtId="0" fontId="12" fillId="0" borderId="84" xfId="293" applyFont="1" applyFill="1" applyBorder="1" applyAlignment="1">
      <alignment horizontal="left" vertical="top" wrapText="1" indent="1"/>
    </xf>
    <xf numFmtId="0" fontId="12" fillId="0" borderId="85" xfId="293" applyFont="1" applyFill="1" applyBorder="1" applyAlignment="1">
      <alignment horizontal="left" vertical="top" wrapText="1" indent="2"/>
    </xf>
    <xf numFmtId="0" fontId="12" fillId="0" borderId="77" xfId="293" applyFont="1" applyFill="1" applyBorder="1" applyAlignment="1">
      <alignment horizontal="left" vertical="center" wrapText="1" indent="2"/>
    </xf>
    <xf numFmtId="1" fontId="31" fillId="0" borderId="82" xfId="293" applyNumberFormat="1" applyFont="1" applyFill="1" applyBorder="1" applyAlignment="1">
      <alignment horizontal="left" vertical="top" wrapText="1" indent="2"/>
    </xf>
    <xf numFmtId="1" fontId="31" fillId="0" borderId="84" xfId="293" applyNumberFormat="1" applyFont="1" applyFill="1" applyBorder="1" applyAlignment="1">
      <alignment horizontal="left" vertical="top" wrapText="1" indent="2"/>
    </xf>
    <xf numFmtId="1" fontId="31" fillId="0" borderId="92" xfId="293" applyNumberFormat="1" applyFont="1" applyFill="1" applyBorder="1" applyAlignment="1">
      <alignment horizontal="left" vertical="top" wrapText="1" indent="2"/>
    </xf>
    <xf numFmtId="1" fontId="31" fillId="0" borderId="93" xfId="293" applyNumberFormat="1" applyFont="1" applyFill="1" applyBorder="1" applyAlignment="1">
      <alignment horizontal="left" vertical="top" wrapText="1" indent="2"/>
    </xf>
    <xf numFmtId="0" fontId="2" fillId="0" borderId="0" xfId="290" applyFont="1" applyAlignment="1">
      <alignment vertical="center"/>
    </xf>
    <xf numFmtId="0" fontId="3" fillId="0" borderId="96" xfId="290" applyFont="1" applyBorder="1" applyAlignment="1">
      <alignment horizontal="center" vertical="center"/>
    </xf>
    <xf numFmtId="0" fontId="2" fillId="0" borderId="95" xfId="290" applyFont="1" applyBorder="1" applyAlignment="1">
      <alignment horizontal="center" vertical="center"/>
    </xf>
    <xf numFmtId="0" fontId="2" fillId="0" borderId="101" xfId="290" applyFont="1" applyBorder="1" applyAlignment="1">
      <alignment vertical="center"/>
    </xf>
    <xf numFmtId="0" fontId="2" fillId="0" borderId="0" xfId="290" applyFont="1" applyBorder="1" applyAlignment="1">
      <alignment vertical="center"/>
    </xf>
    <xf numFmtId="0" fontId="2" fillId="0" borderId="0" xfId="290" applyFont="1" applyAlignment="1">
      <alignment horizontal="left" vertical="center" indent="2"/>
    </xf>
    <xf numFmtId="0" fontId="2" fillId="0" borderId="0" xfId="290" applyFont="1" applyAlignment="1">
      <alignment horizontal="center" vertical="center"/>
    </xf>
    <xf numFmtId="0" fontId="2" fillId="0" borderId="4" xfId="290" applyFont="1" applyBorder="1" applyAlignment="1">
      <alignment vertical="center"/>
    </xf>
    <xf numFmtId="0" fontId="3" fillId="0" borderId="0" xfId="290" applyFont="1" applyAlignment="1">
      <alignment horizontal="center" vertical="center"/>
    </xf>
    <xf numFmtId="0" fontId="2" fillId="0" borderId="2" xfId="290" applyFont="1" applyBorder="1" applyAlignment="1">
      <alignment horizontal="center" vertical="center"/>
    </xf>
    <xf numFmtId="0" fontId="2" fillId="0" borderId="99" xfId="290" applyFont="1" applyBorder="1" applyAlignment="1">
      <alignment horizontal="center" vertical="center"/>
    </xf>
    <xf numFmtId="0" fontId="2" fillId="0" borderId="3" xfId="290" applyFont="1" applyBorder="1" applyAlignment="1">
      <alignment horizontal="center" vertical="center"/>
    </xf>
    <xf numFmtId="0" fontId="2" fillId="0" borderId="98" xfId="290" applyFont="1" applyBorder="1" applyAlignment="1">
      <alignment horizontal="center" vertical="center"/>
    </xf>
    <xf numFmtId="0" fontId="2" fillId="0" borderId="94" xfId="290" applyFont="1" applyBorder="1" applyAlignment="1">
      <alignment horizontal="center" vertical="center"/>
    </xf>
    <xf numFmtId="0" fontId="2" fillId="0" borderId="3" xfId="290" applyFont="1" applyBorder="1" applyAlignment="1">
      <alignment horizontal="center" vertical="center" wrapText="1"/>
    </xf>
    <xf numFmtId="0" fontId="2" fillId="0" borderId="76" xfId="290" applyFont="1" applyBorder="1" applyAlignment="1">
      <alignment vertical="center"/>
    </xf>
    <xf numFmtId="49" fontId="2" fillId="0" borderId="0" xfId="290" applyNumberFormat="1" applyFont="1" applyAlignment="1">
      <alignment vertical="center"/>
    </xf>
    <xf numFmtId="49" fontId="2" fillId="0" borderId="0" xfId="290" applyNumberFormat="1" applyFont="1" applyBorder="1" applyAlignment="1">
      <alignment vertical="center"/>
    </xf>
    <xf numFmtId="0" fontId="2" fillId="0" borderId="95" xfId="290" applyFont="1" applyBorder="1" applyAlignment="1">
      <alignment vertical="center"/>
    </xf>
    <xf numFmtId="0" fontId="2" fillId="0" borderId="0" xfId="290" applyFont="1" applyBorder="1" applyAlignment="1">
      <alignment horizontal="center" vertical="center"/>
    </xf>
    <xf numFmtId="0" fontId="2" fillId="0" borderId="100" xfId="290" applyFont="1" applyBorder="1" applyAlignment="1">
      <alignment horizontal="center" vertical="center"/>
    </xf>
    <xf numFmtId="0" fontId="2" fillId="0" borderId="2" xfId="290" applyFont="1" applyBorder="1" applyAlignment="1">
      <alignment horizontal="center" vertical="center" wrapText="1"/>
    </xf>
    <xf numFmtId="0" fontId="42" fillId="0" borderId="0" xfId="0" applyFont="1"/>
    <xf numFmtId="0" fontId="30" fillId="0" borderId="4" xfId="0" applyFont="1" applyBorder="1" applyAlignment="1">
      <alignment horizontal="center"/>
    </xf>
    <xf numFmtId="0" fontId="12" fillId="0" borderId="3" xfId="290" applyFont="1" applyBorder="1" applyAlignment="1">
      <alignment horizontal="center" vertical="center"/>
    </xf>
    <xf numFmtId="0" fontId="12" fillId="0" borderId="97" xfId="290" applyFont="1" applyBorder="1" applyAlignment="1">
      <alignment horizontal="center" vertical="center"/>
    </xf>
    <xf numFmtId="0" fontId="26" fillId="0" borderId="64" xfId="290" applyFont="1" applyBorder="1" applyAlignment="1">
      <alignment horizontal="center" vertical="center"/>
    </xf>
    <xf numFmtId="165" fontId="26" fillId="0" borderId="0" xfId="290" applyNumberFormat="1" applyFont="1" applyBorder="1" applyAlignment="1">
      <alignment horizontal="right" vertical="center"/>
    </xf>
    <xf numFmtId="165" fontId="43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center" vertical="center" wrapText="1"/>
    </xf>
    <xf numFmtId="165" fontId="12" fillId="0" borderId="0" xfId="290" applyNumberFormat="1" applyFont="1" applyBorder="1" applyAlignment="1">
      <alignment horizontal="right" vertical="center"/>
    </xf>
    <xf numFmtId="0" fontId="12" fillId="0" borderId="0" xfId="290" applyFont="1" applyBorder="1" applyAlignment="1">
      <alignment horizontal="right" vertical="center"/>
    </xf>
    <xf numFmtId="0" fontId="44" fillId="0" borderId="0" xfId="0" applyFont="1" applyBorder="1" applyAlignment="1">
      <alignment horizontal="right" vertical="center" wrapText="1"/>
    </xf>
    <xf numFmtId="0" fontId="42" fillId="0" borderId="0" xfId="0" applyFont="1" applyAlignment="1"/>
    <xf numFmtId="0" fontId="42" fillId="0" borderId="0" xfId="0" applyFont="1" applyAlignment="1">
      <alignment horizontal="right"/>
    </xf>
    <xf numFmtId="165" fontId="37" fillId="6" borderId="0" xfId="0" applyNumberFormat="1" applyFont="1" applyFill="1" applyBorder="1" applyAlignment="1">
      <alignment horizontal="center" vertical="center" wrapText="1"/>
    </xf>
    <xf numFmtId="165" fontId="43" fillId="0" borderId="0" xfId="0" applyNumberFormat="1" applyFont="1" applyFill="1" applyBorder="1" applyAlignment="1">
      <alignment horizontal="right" vertical="center" wrapText="1"/>
    </xf>
    <xf numFmtId="0" fontId="26" fillId="0" borderId="0" xfId="290" applyFont="1" applyBorder="1" applyAlignment="1">
      <alignment horizontal="right" vertical="center"/>
    </xf>
    <xf numFmtId="0" fontId="26" fillId="0" borderId="64" xfId="290" applyFont="1" applyBorder="1" applyAlignment="1">
      <alignment vertical="center"/>
    </xf>
    <xf numFmtId="0" fontId="12" fillId="0" borderId="97" xfId="290" applyFont="1" applyFill="1" applyBorder="1" applyAlignment="1">
      <alignment horizontal="center" vertical="center"/>
    </xf>
    <xf numFmtId="0" fontId="30" fillId="0" borderId="4" xfId="0" applyFont="1" applyBorder="1" applyAlignment="1"/>
    <xf numFmtId="0" fontId="45" fillId="0" borderId="0" xfId="0" applyFont="1"/>
    <xf numFmtId="4" fontId="0" fillId="0" borderId="0" xfId="0" applyNumberFormat="1"/>
    <xf numFmtId="167" fontId="46" fillId="0" borderId="0" xfId="0" applyNumberFormat="1" applyFont="1" applyAlignment="1">
      <alignment horizontal="center"/>
    </xf>
    <xf numFmtId="0" fontId="47" fillId="0" borderId="0" xfId="0" applyFont="1" applyBorder="1" applyAlignment="1">
      <alignment horizontal="right" vertical="center" wrapText="1"/>
    </xf>
    <xf numFmtId="165" fontId="48" fillId="0" borderId="0" xfId="290" applyNumberFormat="1" applyFont="1" applyAlignment="1">
      <alignment horizontal="right" vertical="center"/>
    </xf>
    <xf numFmtId="165" fontId="48" fillId="0" borderId="0" xfId="290" applyNumberFormat="1" applyFont="1" applyAlignment="1">
      <alignment vertical="center"/>
    </xf>
    <xf numFmtId="0" fontId="48" fillId="0" borderId="0" xfId="290" applyFont="1" applyAlignment="1">
      <alignment horizontal="right" vertical="center"/>
    </xf>
    <xf numFmtId="0" fontId="48" fillId="0" borderId="0" xfId="290" applyFont="1" applyAlignment="1">
      <alignment vertical="center"/>
    </xf>
    <xf numFmtId="0" fontId="48" fillId="0" borderId="64" xfId="290" applyFont="1" applyBorder="1" applyAlignment="1">
      <alignment vertical="center" wrapText="1"/>
    </xf>
    <xf numFmtId="0" fontId="48" fillId="0" borderId="0" xfId="290" applyFont="1" applyFill="1" applyAlignment="1">
      <alignment horizontal="right" vertical="center"/>
    </xf>
    <xf numFmtId="0" fontId="48" fillId="0" borderId="64" xfId="290" applyFont="1" applyBorder="1" applyAlignment="1">
      <alignment vertical="center"/>
    </xf>
    <xf numFmtId="165" fontId="48" fillId="0" borderId="0" xfId="290" applyNumberFormat="1" applyFont="1" applyFill="1" applyAlignment="1">
      <alignment horizontal="right" vertical="center"/>
    </xf>
    <xf numFmtId="0" fontId="48" fillId="0" borderId="0" xfId="290" applyFont="1" applyFill="1" applyAlignment="1">
      <alignment vertical="center"/>
    </xf>
    <xf numFmtId="0" fontId="49" fillId="0" borderId="0" xfId="0" applyFont="1"/>
    <xf numFmtId="4" fontId="49" fillId="0" borderId="0" xfId="0" applyNumberFormat="1" applyFont="1"/>
    <xf numFmtId="0" fontId="48" fillId="0" borderId="0" xfId="290" applyFont="1" applyAlignment="1">
      <alignment horizontal="right"/>
    </xf>
    <xf numFmtId="165" fontId="50" fillId="0" borderId="0" xfId="290" applyNumberFormat="1" applyFont="1" applyAlignment="1">
      <alignment vertical="center"/>
    </xf>
    <xf numFmtId="0" fontId="50" fillId="0" borderId="64" xfId="290" applyFont="1" applyBorder="1" applyAlignment="1">
      <alignment vertical="center"/>
    </xf>
    <xf numFmtId="0" fontId="51" fillId="0" borderId="97" xfId="290" applyFont="1" applyBorder="1" applyAlignment="1">
      <alignment horizontal="center" vertical="center" wrapText="1"/>
    </xf>
    <xf numFmtId="0" fontId="51" fillId="0" borderId="104" xfId="290" applyFont="1" applyBorder="1" applyAlignment="1">
      <alignment horizontal="center" vertical="center"/>
    </xf>
    <xf numFmtId="0" fontId="51" fillId="0" borderId="104" xfId="290" applyFont="1" applyBorder="1" applyAlignment="1">
      <alignment horizontal="center" vertical="center" wrapText="1"/>
    </xf>
    <xf numFmtId="0" fontId="48" fillId="0" borderId="105" xfId="290" applyFont="1" applyBorder="1" applyAlignment="1">
      <alignment horizontal="center" vertical="center"/>
    </xf>
    <xf numFmtId="0" fontId="48" fillId="0" borderId="106" xfId="29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165" fontId="43" fillId="0" borderId="0" xfId="0" applyNumberFormat="1" applyFont="1" applyFill="1" applyBorder="1" applyAlignment="1">
      <alignment horizontal="right" vertical="center"/>
    </xf>
    <xf numFmtId="0" fontId="12" fillId="0" borderId="0" xfId="290" applyFont="1" applyBorder="1" applyAlignment="1">
      <alignment vertical="center"/>
    </xf>
    <xf numFmtId="0" fontId="12" fillId="0" borderId="64" xfId="290" applyFont="1" applyBorder="1" applyAlignment="1">
      <alignment vertical="center" wrapText="1"/>
    </xf>
    <xf numFmtId="165" fontId="12" fillId="0" borderId="0" xfId="290" applyNumberFormat="1" applyFont="1" applyBorder="1" applyAlignment="1">
      <alignment vertical="center"/>
    </xf>
    <xf numFmtId="0" fontId="26" fillId="0" borderId="0" xfId="290" applyFont="1" applyBorder="1" applyAlignment="1">
      <alignment vertical="center"/>
    </xf>
    <xf numFmtId="165" fontId="26" fillId="0" borderId="0" xfId="290" applyNumberFormat="1" applyFont="1" applyBorder="1" applyAlignment="1">
      <alignment vertical="center"/>
    </xf>
    <xf numFmtId="0" fontId="42" fillId="0" borderId="108" xfId="0" applyFont="1" applyBorder="1"/>
    <xf numFmtId="0" fontId="12" fillId="0" borderId="4" xfId="290" applyFont="1" applyBorder="1" applyAlignment="1">
      <alignment horizontal="center" vertical="center"/>
    </xf>
    <xf numFmtId="0" fontId="12" fillId="0" borderId="61" xfId="293" applyFont="1" applyFill="1" applyBorder="1" applyAlignment="1">
      <alignment horizontal="left" wrapText="1" indent="3"/>
    </xf>
    <xf numFmtId="0" fontId="12" fillId="0" borderId="0" xfId="293" applyFont="1" applyFill="1" applyBorder="1" applyAlignment="1">
      <alignment horizontal="left" wrapText="1" indent="3"/>
    </xf>
    <xf numFmtId="0" fontId="12" fillId="0" borderId="65" xfId="293" applyFont="1" applyFill="1" applyBorder="1" applyAlignment="1">
      <alignment horizontal="left" wrapText="1" indent="3"/>
    </xf>
    <xf numFmtId="1" fontId="31" fillId="0" borderId="62" xfId="293" applyNumberFormat="1" applyFont="1" applyFill="1" applyBorder="1" applyAlignment="1">
      <alignment horizontal="center" vertical="top" wrapText="1"/>
    </xf>
    <xf numFmtId="1" fontId="31" fillId="0" borderId="63" xfId="293" applyNumberFormat="1" applyFont="1" applyFill="1" applyBorder="1" applyAlignment="1">
      <alignment horizontal="center" vertical="top" wrapText="1"/>
    </xf>
    <xf numFmtId="1" fontId="31" fillId="0" borderId="61" xfId="293" applyNumberFormat="1" applyFont="1" applyFill="1" applyBorder="1" applyAlignment="1">
      <alignment horizontal="center" vertical="top" wrapText="1"/>
    </xf>
    <xf numFmtId="0" fontId="12" fillId="0" borderId="59" xfId="293" applyFont="1" applyFill="1" applyBorder="1" applyAlignment="1">
      <alignment horizontal="left" vertical="top" wrapText="1" indent="3"/>
    </xf>
    <xf numFmtId="0" fontId="12" fillId="0" borderId="60" xfId="293" applyFont="1" applyFill="1" applyBorder="1" applyAlignment="1">
      <alignment horizontal="left" vertical="top" wrapText="1" indent="3"/>
    </xf>
    <xf numFmtId="0" fontId="12" fillId="0" borderId="59" xfId="293" applyFont="1" applyFill="1" applyBorder="1" applyAlignment="1">
      <alignment horizontal="left" vertical="top" wrapText="1" indent="2"/>
    </xf>
    <xf numFmtId="0" fontId="12" fillId="0" borderId="0" xfId="293" applyFont="1" applyFill="1" applyBorder="1" applyAlignment="1">
      <alignment horizontal="left" vertical="top" wrapText="1" indent="2"/>
    </xf>
    <xf numFmtId="0" fontId="39" fillId="0" borderId="63" xfId="293" applyFont="1" applyFill="1" applyBorder="1" applyAlignment="1">
      <alignment horizontal="left" wrapText="1" indent="4"/>
    </xf>
    <xf numFmtId="0" fontId="39" fillId="0" borderId="60" xfId="293" applyFont="1" applyFill="1" applyBorder="1" applyAlignment="1">
      <alignment horizontal="left" wrapText="1" indent="4"/>
    </xf>
    <xf numFmtId="0" fontId="39" fillId="0" borderId="58" xfId="293" applyFont="1" applyFill="1" applyBorder="1" applyAlignment="1">
      <alignment horizontal="left" wrapText="1" indent="4"/>
    </xf>
    <xf numFmtId="0" fontId="12" fillId="0" borderId="73" xfId="293" applyFont="1" applyFill="1" applyBorder="1" applyAlignment="1">
      <alignment horizontal="left" vertical="center" wrapText="1" indent="3"/>
    </xf>
    <xf numFmtId="0" fontId="12" fillId="0" borderId="69" xfId="293" applyFont="1" applyFill="1" applyBorder="1" applyAlignment="1">
      <alignment horizontal="left" vertical="center" wrapText="1" indent="3"/>
    </xf>
    <xf numFmtId="1" fontId="31" fillId="0" borderId="72" xfId="293" applyNumberFormat="1" applyFont="1" applyFill="1" applyBorder="1" applyAlignment="1">
      <alignment horizontal="center" vertical="top" wrapText="1"/>
    </xf>
    <xf numFmtId="1" fontId="31" fillId="0" borderId="70" xfId="293" applyNumberFormat="1" applyFont="1" applyFill="1" applyBorder="1" applyAlignment="1">
      <alignment horizontal="center" vertical="top" wrapText="1"/>
    </xf>
    <xf numFmtId="1" fontId="31" fillId="0" borderId="71" xfId="293" applyNumberFormat="1" applyFont="1" applyFill="1" applyBorder="1" applyAlignment="1">
      <alignment horizontal="center" vertical="top" wrapText="1"/>
    </xf>
    <xf numFmtId="1" fontId="31" fillId="0" borderId="66" xfId="293" applyNumberFormat="1" applyFont="1" applyFill="1" applyBorder="1" applyAlignment="1">
      <alignment horizontal="center" vertical="top" wrapText="1"/>
    </xf>
    <xf numFmtId="0" fontId="1" fillId="0" borderId="76" xfId="293" applyFont="1" applyFill="1" applyBorder="1" applyAlignment="1">
      <alignment horizontal="center" vertical="top"/>
    </xf>
    <xf numFmtId="0" fontId="1" fillId="0" borderId="0" xfId="293" applyFont="1" applyFill="1" applyBorder="1" applyAlignment="1">
      <alignment horizontal="center" vertical="top"/>
    </xf>
    <xf numFmtId="1" fontId="31" fillId="0" borderId="80" xfId="293" applyNumberFormat="1" applyFont="1" applyFill="1" applyBorder="1" applyAlignment="1">
      <alignment horizontal="center" vertical="top" wrapText="1"/>
    </xf>
    <xf numFmtId="1" fontId="31" fillId="0" borderId="79" xfId="293" applyNumberFormat="1" applyFont="1" applyFill="1" applyBorder="1" applyAlignment="1">
      <alignment horizontal="center" vertical="top" wrapText="1"/>
    </xf>
    <xf numFmtId="1" fontId="31" fillId="0" borderId="81" xfId="293" applyNumberFormat="1" applyFont="1" applyFill="1" applyBorder="1" applyAlignment="1">
      <alignment horizontal="center" vertical="top" wrapText="1"/>
    </xf>
    <xf numFmtId="0" fontId="1" fillId="0" borderId="77" xfId="293" applyFont="1" applyFill="1" applyBorder="1" applyAlignment="1">
      <alignment horizontal="center" vertical="top"/>
    </xf>
    <xf numFmtId="0" fontId="1" fillId="0" borderId="78" xfId="293" applyFont="1" applyFill="1" applyBorder="1" applyAlignment="1">
      <alignment horizontal="center" vertical="top"/>
    </xf>
    <xf numFmtId="0" fontId="12" fillId="0" borderId="75" xfId="293" applyFont="1" applyFill="1" applyBorder="1" applyAlignment="1">
      <alignment horizontal="left" vertical="center" wrapText="1" indent="3"/>
    </xf>
    <xf numFmtId="0" fontId="12" fillId="0" borderId="74" xfId="293" applyFont="1" applyFill="1" applyBorder="1" applyAlignment="1">
      <alignment horizontal="left" vertical="center" wrapText="1" indent="3"/>
    </xf>
    <xf numFmtId="1" fontId="31" fillId="0" borderId="87" xfId="293" applyNumberFormat="1" applyFont="1" applyFill="1" applyBorder="1" applyAlignment="1">
      <alignment horizontal="center" vertical="top" wrapText="1"/>
    </xf>
    <xf numFmtId="1" fontId="31" fillId="0" borderId="77" xfId="293" applyNumberFormat="1" applyFont="1" applyFill="1" applyBorder="1" applyAlignment="1">
      <alignment horizontal="center" vertical="top" wrapText="1"/>
    </xf>
    <xf numFmtId="0" fontId="12" fillId="0" borderId="77" xfId="293" applyFont="1" applyFill="1" applyBorder="1" applyAlignment="1">
      <alignment horizontal="left" vertical="center" wrapText="1" indent="2"/>
    </xf>
    <xf numFmtId="0" fontId="12" fillId="0" borderId="86" xfId="293" applyFont="1" applyFill="1" applyBorder="1" applyAlignment="1">
      <alignment horizontal="left" vertical="center" wrapText="1" indent="2"/>
    </xf>
    <xf numFmtId="1" fontId="31" fillId="0" borderId="88" xfId="293" applyNumberFormat="1" applyFont="1" applyFill="1" applyBorder="1" applyAlignment="1">
      <alignment horizontal="center" vertical="top" wrapText="1"/>
    </xf>
    <xf numFmtId="0" fontId="1" fillId="0" borderId="75" xfId="293" applyFont="1" applyFill="1" applyBorder="1" applyAlignment="1">
      <alignment horizontal="center" vertical="top"/>
    </xf>
    <xf numFmtId="0" fontId="1" fillId="0" borderId="89" xfId="293" applyFont="1" applyFill="1" applyBorder="1" applyAlignment="1">
      <alignment horizontal="center" vertical="top"/>
    </xf>
    <xf numFmtId="0" fontId="12" fillId="0" borderId="91" xfId="293" applyFont="1" applyFill="1" applyBorder="1" applyAlignment="1">
      <alignment horizontal="left" vertical="top" wrapText="1" indent="3"/>
    </xf>
    <xf numFmtId="0" fontId="12" fillId="0" borderId="90" xfId="293" applyFont="1" applyFill="1" applyBorder="1" applyAlignment="1">
      <alignment horizontal="left" vertical="top" wrapText="1" indent="3"/>
    </xf>
    <xf numFmtId="0" fontId="12" fillId="0" borderId="91" xfId="293" applyFont="1" applyFill="1" applyBorder="1" applyAlignment="1">
      <alignment horizontal="center" vertical="top" wrapText="1"/>
    </xf>
    <xf numFmtId="0" fontId="12" fillId="0" borderId="90" xfId="293" applyFont="1" applyFill="1" applyBorder="1" applyAlignment="1">
      <alignment horizontal="center" vertical="top" wrapText="1"/>
    </xf>
    <xf numFmtId="0" fontId="21" fillId="0" borderId="0" xfId="290" applyFont="1" applyAlignment="1">
      <alignment horizontal="center" vertical="center"/>
    </xf>
    <xf numFmtId="0" fontId="2" fillId="0" borderId="95" xfId="290" applyFont="1" applyBorder="1" applyAlignment="1">
      <alignment horizontal="center" vertical="center"/>
    </xf>
    <xf numFmtId="0" fontId="2" fillId="0" borderId="100" xfId="290" applyFont="1" applyBorder="1" applyAlignment="1">
      <alignment horizontal="center" vertical="center"/>
    </xf>
    <xf numFmtId="0" fontId="2" fillId="0" borderId="95" xfId="290" applyFont="1" applyBorder="1" applyAlignment="1">
      <alignment horizontal="center" vertical="center" wrapText="1"/>
    </xf>
    <xf numFmtId="0" fontId="2" fillId="0" borderId="96" xfId="290" applyFont="1" applyBorder="1" applyAlignment="1">
      <alignment horizontal="center" vertical="center" wrapText="1"/>
    </xf>
    <xf numFmtId="0" fontId="2" fillId="0" borderId="99" xfId="290" applyFont="1" applyBorder="1" applyAlignment="1">
      <alignment horizontal="center" vertical="center" wrapText="1"/>
    </xf>
    <xf numFmtId="0" fontId="2" fillId="0" borderId="98" xfId="290" applyFont="1" applyBorder="1" applyAlignment="1">
      <alignment horizontal="center" vertical="center" wrapText="1"/>
    </xf>
    <xf numFmtId="0" fontId="2" fillId="0" borderId="2" xfId="290" applyFont="1" applyBorder="1" applyAlignment="1">
      <alignment horizontal="center" vertical="center"/>
    </xf>
    <xf numFmtId="0" fontId="2" fillId="0" borderId="97" xfId="290" applyFont="1" applyBorder="1" applyAlignment="1">
      <alignment horizontal="center" vertical="center"/>
    </xf>
    <xf numFmtId="0" fontId="2" fillId="0" borderId="4" xfId="290" applyFont="1" applyBorder="1" applyAlignment="1">
      <alignment horizontal="center" vertical="center"/>
    </xf>
    <xf numFmtId="0" fontId="2" fillId="0" borderId="76" xfId="290" applyFont="1" applyBorder="1" applyAlignment="1">
      <alignment horizontal="center" vertical="center"/>
    </xf>
    <xf numFmtId="0" fontId="2" fillId="0" borderId="0" xfId="290" applyFont="1" applyBorder="1" applyAlignment="1">
      <alignment horizontal="center" vertical="center"/>
    </xf>
    <xf numFmtId="0" fontId="2" fillId="0" borderId="0" xfId="290" applyFont="1" applyAlignment="1">
      <alignment horizontal="center" vertical="center"/>
    </xf>
    <xf numFmtId="0" fontId="3" fillId="0" borderId="95" xfId="290" applyFont="1" applyBorder="1" applyAlignment="1">
      <alignment horizontal="center" vertical="center"/>
    </xf>
    <xf numFmtId="0" fontId="3" fillId="0" borderId="94" xfId="290" applyFont="1" applyBorder="1" applyAlignment="1">
      <alignment horizontal="center" vertical="center"/>
    </xf>
    <xf numFmtId="0" fontId="2" fillId="0" borderId="94" xfId="290" applyFont="1" applyBorder="1" applyAlignment="1">
      <alignment horizontal="center" vertical="center"/>
    </xf>
    <xf numFmtId="0" fontId="2" fillId="0" borderId="103" xfId="290" applyFont="1" applyBorder="1" applyAlignment="1">
      <alignment horizontal="center" vertical="center"/>
    </xf>
    <xf numFmtId="0" fontId="2" fillId="0" borderId="102" xfId="290" applyFont="1" applyBorder="1" applyAlignment="1">
      <alignment horizontal="center" vertical="center"/>
    </xf>
    <xf numFmtId="0" fontId="2" fillId="0" borderId="96" xfId="290" applyFont="1" applyBorder="1" applyAlignment="1">
      <alignment horizontal="center" vertical="center"/>
    </xf>
    <xf numFmtId="0" fontId="2" fillId="0" borderId="3" xfId="290" applyFont="1" applyBorder="1" applyAlignment="1">
      <alignment horizontal="center" vertical="center"/>
    </xf>
    <xf numFmtId="0" fontId="2" fillId="0" borderId="0" xfId="290" applyFont="1" applyAlignment="1">
      <alignment horizontal="left" vertical="center" indent="4"/>
    </xf>
    <xf numFmtId="0" fontId="2" fillId="0" borderId="98" xfId="290" applyFont="1" applyBorder="1" applyAlignment="1">
      <alignment horizontal="center" vertical="center"/>
    </xf>
    <xf numFmtId="0" fontId="2" fillId="0" borderId="94" xfId="29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8" fillId="0" borderId="97" xfId="29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8" fillId="0" borderId="96" xfId="290" applyFont="1" applyBorder="1" applyAlignment="1">
      <alignment horizontal="center" vertical="center"/>
    </xf>
    <xf numFmtId="0" fontId="48" fillId="0" borderId="98" xfId="290" applyFont="1" applyBorder="1" applyAlignment="1">
      <alignment horizontal="center" vertical="center"/>
    </xf>
    <xf numFmtId="0" fontId="48" fillId="0" borderId="107" xfId="290" applyFont="1" applyBorder="1" applyAlignment="1">
      <alignment horizontal="center" vertical="center"/>
    </xf>
    <xf numFmtId="0" fontId="48" fillId="0" borderId="106" xfId="290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left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left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left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 readingOrder="1"/>
    </xf>
    <xf numFmtId="0" fontId="6" fillId="0" borderId="8" xfId="0" applyFont="1" applyBorder="1" applyAlignment="1">
      <alignment horizontal="left" vertical="center" wrapText="1" readingOrder="1"/>
    </xf>
    <xf numFmtId="0" fontId="5" fillId="0" borderId="7" xfId="0" applyFont="1" applyBorder="1" applyAlignment="1">
      <alignment horizontal="left" vertical="center" wrapText="1" readingOrder="1"/>
    </xf>
    <xf numFmtId="0" fontId="5" fillId="0" borderId="8" xfId="0" applyFont="1" applyBorder="1" applyAlignment="1">
      <alignment horizontal="left" vertical="center" wrapText="1" readingOrder="1"/>
    </xf>
    <xf numFmtId="0" fontId="5" fillId="0" borderId="7" xfId="0" applyFont="1" applyBorder="1" applyAlignment="1">
      <alignment horizontal="center" vertical="center" wrapText="1" readingOrder="1"/>
    </xf>
    <xf numFmtId="0" fontId="5" fillId="0" borderId="8" xfId="0" applyFont="1" applyBorder="1" applyAlignment="1">
      <alignment horizontal="center" vertical="center" wrapText="1" readingOrder="1"/>
    </xf>
    <xf numFmtId="0" fontId="26" fillId="0" borderId="0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3" fillId="0" borderId="0" xfId="192" applyFont="1" applyBorder="1" applyAlignment="1">
      <alignment horizontal="center"/>
    </xf>
    <xf numFmtId="0" fontId="16" fillId="0" borderId="0" xfId="192" applyFont="1" applyBorder="1" applyAlignment="1">
      <alignment horizontal="center"/>
    </xf>
    <xf numFmtId="0" fontId="2" fillId="0" borderId="5" xfId="192" applyFont="1" applyBorder="1" applyAlignment="1">
      <alignment horizontal="center" vertical="center" wrapText="1"/>
    </xf>
    <xf numFmtId="0" fontId="2" fillId="0" borderId="18" xfId="192" applyFont="1" applyBorder="1" applyAlignment="1">
      <alignment horizontal="center" vertical="center" wrapText="1"/>
    </xf>
    <xf numFmtId="0" fontId="2" fillId="0" borderId="20" xfId="192" applyFont="1" applyBorder="1" applyAlignment="1">
      <alignment horizontal="center" vertical="center" wrapText="1"/>
    </xf>
    <xf numFmtId="0" fontId="2" fillId="0" borderId="25" xfId="192" applyFont="1" applyBorder="1" applyAlignment="1">
      <alignment horizontal="center" vertical="center" wrapText="1"/>
    </xf>
    <xf numFmtId="0" fontId="2" fillId="0" borderId="1" xfId="192" applyFont="1" applyBorder="1" applyAlignment="1">
      <alignment horizontal="center" vertical="center" wrapText="1"/>
    </xf>
    <xf numFmtId="0" fontId="2" fillId="0" borderId="29" xfId="192" applyFont="1" applyBorder="1" applyAlignment="1">
      <alignment horizontal="center" vertical="center" wrapText="1"/>
    </xf>
    <xf numFmtId="0" fontId="2" fillId="0" borderId="14" xfId="192" applyFont="1" applyBorder="1" applyAlignment="1">
      <alignment horizontal="center" vertical="center" wrapText="1"/>
    </xf>
    <xf numFmtId="0" fontId="2" fillId="0" borderId="30" xfId="192" applyFont="1" applyBorder="1" applyAlignment="1">
      <alignment horizontal="center" vertical="center" wrapText="1"/>
    </xf>
    <xf numFmtId="0" fontId="2" fillId="0" borderId="19" xfId="270" applyFont="1" applyBorder="1" applyAlignment="1">
      <alignment horizontal="center" vertical="center" wrapText="1"/>
    </xf>
    <xf numFmtId="0" fontId="2" fillId="0" borderId="15" xfId="270" applyFont="1" applyBorder="1" applyAlignment="1">
      <alignment horizontal="center" vertical="center" wrapText="1"/>
    </xf>
    <xf numFmtId="0" fontId="2" fillId="0" borderId="0" xfId="270" applyFont="1" applyBorder="1" applyAlignment="1">
      <alignment horizontal="center"/>
    </xf>
    <xf numFmtId="0" fontId="2" fillId="0" borderId="1" xfId="270" applyFont="1" applyBorder="1" applyAlignment="1">
      <alignment horizontal="right"/>
    </xf>
    <xf numFmtId="0" fontId="2" fillId="0" borderId="5" xfId="270" applyFont="1" applyBorder="1" applyAlignment="1">
      <alignment horizontal="center" vertical="center" wrapText="1"/>
    </xf>
    <xf numFmtId="0" fontId="2" fillId="0" borderId="18" xfId="270" applyFont="1" applyBorder="1" applyAlignment="1">
      <alignment horizontal="center" vertical="center" wrapText="1"/>
    </xf>
    <xf numFmtId="0" fontId="2" fillId="0" borderId="20" xfId="270" applyFont="1" applyBorder="1" applyAlignment="1">
      <alignment horizontal="center" vertical="center" wrapText="1"/>
    </xf>
    <xf numFmtId="0" fontId="2" fillId="0" borderId="21" xfId="270" applyFont="1" applyBorder="1" applyAlignment="1">
      <alignment horizontal="center" vertical="center" wrapText="1"/>
    </xf>
    <xf numFmtId="0" fontId="2" fillId="0" borderId="16" xfId="270" applyFont="1" applyBorder="1" applyAlignment="1">
      <alignment horizontal="center" vertical="center" wrapText="1"/>
    </xf>
    <xf numFmtId="0" fontId="2" fillId="0" borderId="23" xfId="270" applyFont="1" applyBorder="1" applyAlignment="1">
      <alignment horizontal="center" vertical="center" wrapText="1"/>
    </xf>
    <xf numFmtId="0" fontId="2" fillId="0" borderId="0" xfId="91" applyFont="1" applyBorder="1" applyAlignment="1">
      <alignment horizontal="center"/>
    </xf>
    <xf numFmtId="0" fontId="3" fillId="0" borderId="0" xfId="91" applyFont="1" applyAlignment="1">
      <alignment horizontal="center"/>
    </xf>
    <xf numFmtId="0" fontId="2" fillId="0" borderId="0" xfId="91" applyFont="1" applyAlignment="1">
      <alignment horizontal="center"/>
    </xf>
    <xf numFmtId="0" fontId="2" fillId="0" borderId="13" xfId="91" applyFont="1" applyBorder="1" applyAlignment="1">
      <alignment horizontal="center"/>
    </xf>
    <xf numFmtId="0" fontId="2" fillId="5" borderId="0" xfId="91" applyFont="1" applyFill="1" applyBorder="1" applyAlignment="1">
      <alignment horizontal="center"/>
    </xf>
    <xf numFmtId="0" fontId="2" fillId="0" borderId="0" xfId="9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2" fillId="0" borderId="20" xfId="53" applyFont="1" applyFill="1" applyBorder="1" applyAlignment="1">
      <alignment horizontal="center" vertical="center" wrapText="1"/>
    </xf>
    <xf numFmtId="0" fontId="2" fillId="0" borderId="17" xfId="53" applyFont="1" applyFill="1" applyBorder="1" applyAlignment="1">
      <alignment horizontal="center" vertical="center" wrapText="1"/>
    </xf>
    <xf numFmtId="0" fontId="2" fillId="0" borderId="20" xfId="53" applyFont="1" applyFill="1" applyBorder="1" applyAlignment="1">
      <alignment horizontal="center"/>
    </xf>
    <xf numFmtId="0" fontId="2" fillId="0" borderId="23" xfId="53" applyFont="1" applyFill="1" applyBorder="1" applyAlignment="1">
      <alignment horizontal="center"/>
    </xf>
    <xf numFmtId="0" fontId="2" fillId="5" borderId="0" xfId="1" applyFont="1" applyFill="1" applyBorder="1" applyAlignment="1">
      <alignment horizontal="left" vertical="center" wrapText="1"/>
    </xf>
    <xf numFmtId="0" fontId="17" fillId="0" borderId="0" xfId="1" applyFont="1" applyAlignment="1">
      <alignment horizontal="center" vertical="center" wrapText="1"/>
    </xf>
    <xf numFmtId="0" fontId="17" fillId="0" borderId="0" xfId="1" applyFont="1" applyAlignment="1">
      <alignment horizontal="left" vertical="center" wrapText="1"/>
    </xf>
    <xf numFmtId="0" fontId="3" fillId="5" borderId="0" xfId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20" fillId="5" borderId="1" xfId="255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9" fillId="5" borderId="5" xfId="255" applyFont="1" applyFill="1" applyBorder="1" applyAlignment="1">
      <alignment horizontal="center" vertical="center" wrapText="1"/>
    </xf>
    <xf numFmtId="0" fontId="19" fillId="5" borderId="18" xfId="255" applyFont="1" applyFill="1" applyBorder="1" applyAlignment="1">
      <alignment horizontal="center" vertical="center" wrapText="1"/>
    </xf>
    <xf numFmtId="0" fontId="19" fillId="5" borderId="21" xfId="255" applyFont="1" applyFill="1" applyBorder="1" applyAlignment="1">
      <alignment horizontal="center" vertical="center" wrapText="1"/>
    </xf>
    <xf numFmtId="0" fontId="19" fillId="5" borderId="16" xfId="255" applyFont="1" applyFill="1" applyBorder="1" applyAlignment="1">
      <alignment horizontal="center" vertical="center" wrapText="1"/>
    </xf>
    <xf numFmtId="0" fontId="19" fillId="5" borderId="23" xfId="255" applyFont="1" applyFill="1" applyBorder="1" applyAlignment="1">
      <alignment horizontal="center" vertical="center"/>
    </xf>
    <xf numFmtId="0" fontId="19" fillId="5" borderId="24" xfId="255" applyFont="1" applyFill="1" applyBorder="1" applyAlignment="1">
      <alignment horizontal="center" vertical="center"/>
    </xf>
    <xf numFmtId="0" fontId="19" fillId="5" borderId="20" xfId="255" applyFont="1" applyFill="1" applyBorder="1" applyAlignment="1">
      <alignment horizontal="center" vertical="center"/>
    </xf>
  </cellXfs>
  <cellStyles count="308">
    <cellStyle name="Comma 10" xfId="271"/>
    <cellStyle name="Comma 11" xfId="272"/>
    <cellStyle name="Comma 12" xfId="273"/>
    <cellStyle name="Comma 13" xfId="274"/>
    <cellStyle name="Comma 14" xfId="275"/>
    <cellStyle name="Comma 2" xfId="2"/>
    <cellStyle name="Comma 2 2" xfId="276"/>
    <cellStyle name="Comma 2 3" xfId="277"/>
    <cellStyle name="Comma 3" xfId="3"/>
    <cellStyle name="Comma 4" xfId="4"/>
    <cellStyle name="Comma 5" xfId="278"/>
    <cellStyle name="Comma 6" xfId="279"/>
    <cellStyle name="Comma 7" xfId="280"/>
    <cellStyle name="Comma 8" xfId="281"/>
    <cellStyle name="Comma 9" xfId="282"/>
    <cellStyle name="Hyperlink 2" xfId="5"/>
    <cellStyle name="Normal" xfId="0" builtinId="0"/>
    <cellStyle name="Normal 10" xfId="6"/>
    <cellStyle name="Normal 10 2" xfId="7"/>
    <cellStyle name="Normal 10 3" xfId="8"/>
    <cellStyle name="Normal 11" xfId="9"/>
    <cellStyle name="Normal 12" xfId="10"/>
    <cellStyle name="Normal 13" xfId="11"/>
    <cellStyle name="Normal 13 2" xfId="283"/>
    <cellStyle name="Normal 14" xfId="12"/>
    <cellStyle name="Normal 14 2" xfId="284"/>
    <cellStyle name="Normal 14 3" xfId="285"/>
    <cellStyle name="Normal 15" xfId="13"/>
    <cellStyle name="Normal 16" xfId="14"/>
    <cellStyle name="Normal 17" xfId="15"/>
    <cellStyle name="Normal 18" xfId="16"/>
    <cellStyle name="Normal 18 2" xfId="17"/>
    <cellStyle name="Normal 18 2 2" xfId="18"/>
    <cellStyle name="Normal 19" xfId="19"/>
    <cellStyle name="Normal 19 2" xfId="20"/>
    <cellStyle name="Normal 19 2 2" xfId="21"/>
    <cellStyle name="Normal 2" xfId="22"/>
    <cellStyle name="Normal 2 10" xfId="1"/>
    <cellStyle name="Normal 2 10 10" xfId="23"/>
    <cellStyle name="Normal 2 10 11" xfId="24"/>
    <cellStyle name="Normal 2 10 12" xfId="25"/>
    <cellStyle name="Normal 2 10 13" xfId="26"/>
    <cellStyle name="Normal 2 10 2" xfId="27"/>
    <cellStyle name="Normal 2 10 3" xfId="28"/>
    <cellStyle name="Normal 2 10 4" xfId="29"/>
    <cellStyle name="Normal 2 10 5" xfId="30"/>
    <cellStyle name="Normal 2 10 6" xfId="31"/>
    <cellStyle name="Normal 2 10 7" xfId="32"/>
    <cellStyle name="Normal 2 10 8" xfId="33"/>
    <cellStyle name="Normal 2 10 9" xfId="34"/>
    <cellStyle name="Normal 2 11" xfId="35"/>
    <cellStyle name="Normal 2 12" xfId="36"/>
    <cellStyle name="Normal 2 13" xfId="37"/>
    <cellStyle name="Normal 2 14" xfId="38"/>
    <cellStyle name="Normal 2 14 2" xfId="39"/>
    <cellStyle name="Normal 2 15" xfId="40"/>
    <cellStyle name="Normal 2 16" xfId="41"/>
    <cellStyle name="Normal 2 17" xfId="42"/>
    <cellStyle name="Normal 2 18" xfId="43"/>
    <cellStyle name="Normal 2 19" xfId="44"/>
    <cellStyle name="Normal 2 2" xfId="45"/>
    <cellStyle name="Normal 2 2 10" xfId="46"/>
    <cellStyle name="Normal 2 2 11" xfId="47"/>
    <cellStyle name="Normal 2 2 12" xfId="48"/>
    <cellStyle name="Normal 2 2 13" xfId="49"/>
    <cellStyle name="Normal 2 2 14" xfId="50"/>
    <cellStyle name="Normal 2 2 15" xfId="51"/>
    <cellStyle name="Normal 2 2 16" xfId="52"/>
    <cellStyle name="Normal 2 2 2" xfId="53"/>
    <cellStyle name="Normal 2 2 2 10" xfId="54"/>
    <cellStyle name="Normal 2 2 2 11" xfId="55"/>
    <cellStyle name="Normal 2 2 2 12" xfId="56"/>
    <cellStyle name="Normal 2 2 2 13" xfId="57"/>
    <cellStyle name="Normal 2 2 2 14" xfId="58"/>
    <cellStyle name="Normal 2 2 2 15" xfId="59"/>
    <cellStyle name="Normal 2 2 2 16" xfId="60"/>
    <cellStyle name="Normal 2 2 2 2" xfId="61"/>
    <cellStyle name="Normal 2 2 2 3" xfId="62"/>
    <cellStyle name="Normal 2 2 2 4" xfId="63"/>
    <cellStyle name="Normal 2 2 2 5" xfId="64"/>
    <cellStyle name="Normal 2 2 2 6" xfId="65"/>
    <cellStyle name="Normal 2 2 2 7" xfId="66"/>
    <cellStyle name="Normal 2 2 2 8" xfId="67"/>
    <cellStyle name="Normal 2 2 2 9" xfId="68"/>
    <cellStyle name="Normal 2 2 3" xfId="69"/>
    <cellStyle name="Normal 2 2 3 2" xfId="70"/>
    <cellStyle name="Normal 2 2 3 3" xfId="71"/>
    <cellStyle name="Normal 2 2 3 4" xfId="72"/>
    <cellStyle name="Normal 2 2 4" xfId="73"/>
    <cellStyle name="Normal 2 2 5" xfId="74"/>
    <cellStyle name="Normal 2 2 6" xfId="75"/>
    <cellStyle name="Normal 2 2 7" xfId="76"/>
    <cellStyle name="Normal 2 2 8" xfId="77"/>
    <cellStyle name="Normal 2 2 9" xfId="78"/>
    <cellStyle name="Normal 2 20" xfId="79"/>
    <cellStyle name="Normal 2 21" xfId="80"/>
    <cellStyle name="Normal 2 22" xfId="81"/>
    <cellStyle name="Normal 2 23" xfId="82"/>
    <cellStyle name="Normal 2 24" xfId="83"/>
    <cellStyle name="Normal 2 25" xfId="84"/>
    <cellStyle name="Normal 2 26" xfId="85"/>
    <cellStyle name="Normal 2 27" xfId="86"/>
    <cellStyle name="Normal 2 28" xfId="87"/>
    <cellStyle name="Normal 2 29" xfId="88"/>
    <cellStyle name="Normal 2 3" xfId="89"/>
    <cellStyle name="Normal 2 3 10" xfId="90"/>
    <cellStyle name="Normal 2 3 2" xfId="91"/>
    <cellStyle name="Normal 2 3 2 10" xfId="92"/>
    <cellStyle name="Normal 2 3 2 2" xfId="93"/>
    <cellStyle name="Normal 2 3 2 2 2" xfId="94"/>
    <cellStyle name="Normal 2 3 2 3" xfId="95"/>
    <cellStyle name="Normal 2 3 2 4" xfId="96"/>
    <cellStyle name="Normal 2 3 2 5" xfId="97"/>
    <cellStyle name="Normal 2 3 2 6" xfId="98"/>
    <cellStyle name="Normal 2 3 2 7" xfId="99"/>
    <cellStyle name="Normal 2 3 2 8" xfId="100"/>
    <cellStyle name="Normal 2 3 2 9" xfId="101"/>
    <cellStyle name="Normal 2 3 3" xfId="102"/>
    <cellStyle name="Normal 2 3 3 2" xfId="103"/>
    <cellStyle name="Normal 2 3 4" xfId="104"/>
    <cellStyle name="Normal 2 3 5" xfId="105"/>
    <cellStyle name="Normal 2 3 6" xfId="106"/>
    <cellStyle name="Normal 2 3 6 2" xfId="107"/>
    <cellStyle name="Normal 2 3 7" xfId="108"/>
    <cellStyle name="Normal 2 3 8" xfId="109"/>
    <cellStyle name="Normal 2 3 9" xfId="110"/>
    <cellStyle name="Normal 2 30" xfId="111"/>
    <cellStyle name="Normal 2 31" xfId="112"/>
    <cellStyle name="Normal 2 32" xfId="113"/>
    <cellStyle name="Normal 2 32 2" xfId="114"/>
    <cellStyle name="Normal 2 33" xfId="115"/>
    <cellStyle name="Normal 2 34" xfId="116"/>
    <cellStyle name="Normal 2 35" xfId="117"/>
    <cellStyle name="Normal 2 36" xfId="118"/>
    <cellStyle name="Normal 2 37" xfId="119"/>
    <cellStyle name="Normal 2 38" xfId="120"/>
    <cellStyle name="Normal 2 39" xfId="121"/>
    <cellStyle name="Normal 2 4" xfId="122"/>
    <cellStyle name="Normal 2 4 2" xfId="123"/>
    <cellStyle name="Normal 2 4 2 2" xfId="124"/>
    <cellStyle name="Normal 2 4 2 3" xfId="125"/>
    <cellStyle name="Normal 2 4 2 4" xfId="126"/>
    <cellStyle name="Normal 2 4 3" xfId="127"/>
    <cellStyle name="Normal 2 4 4" xfId="128"/>
    <cellStyle name="Normal 2 4 5" xfId="129"/>
    <cellStyle name="Normal 2 4 6" xfId="130"/>
    <cellStyle name="Normal 2 5" xfId="131"/>
    <cellStyle name="Normal 2 5 2" xfId="132"/>
    <cellStyle name="Normal 2 5 3" xfId="133"/>
    <cellStyle name="Normal 2 5 4" xfId="134"/>
    <cellStyle name="Normal 2 5 5" xfId="135"/>
    <cellStyle name="Normal 2 5 6" xfId="136"/>
    <cellStyle name="Normal 2 6" xfId="137"/>
    <cellStyle name="Normal 2 6 2" xfId="138"/>
    <cellStyle name="Normal 2 6 3" xfId="139"/>
    <cellStyle name="Normal 2 6 4" xfId="140"/>
    <cellStyle name="Normal 2 6 5" xfId="141"/>
    <cellStyle name="Normal 2 6 6" xfId="142"/>
    <cellStyle name="Normal 2 7" xfId="143"/>
    <cellStyle name="Normal 2 7 2" xfId="144"/>
    <cellStyle name="Normal 2 7 3" xfId="145"/>
    <cellStyle name="Normal 2 7 4" xfId="146"/>
    <cellStyle name="Normal 2 7 5" xfId="147"/>
    <cellStyle name="Normal 2 7 6" xfId="148"/>
    <cellStyle name="Normal 2 8" xfId="149"/>
    <cellStyle name="Normal 2 8 2" xfId="150"/>
    <cellStyle name="Normal 2 8 3" xfId="151"/>
    <cellStyle name="Normal 2 8 4" xfId="152"/>
    <cellStyle name="Normal 2 8 5" xfId="153"/>
    <cellStyle name="Normal 2 8 6" xfId="154"/>
    <cellStyle name="Normal 2 9" xfId="155"/>
    <cellStyle name="Normal 2 9 2" xfId="156"/>
    <cellStyle name="Normal 2 9 3" xfId="157"/>
    <cellStyle name="Normal 2 9 4" xfId="158"/>
    <cellStyle name="Normal 2 9 5" xfId="159"/>
    <cellStyle name="Normal 2 9 6" xfId="160"/>
    <cellStyle name="Normal 20" xfId="161"/>
    <cellStyle name="Normal 21" xfId="162"/>
    <cellStyle name="Normal 22" xfId="163"/>
    <cellStyle name="Normal 23" xfId="164"/>
    <cellStyle name="Normal 24" xfId="165"/>
    <cellStyle name="Normal 25" xfId="166"/>
    <cellStyle name="Normal 26" xfId="167"/>
    <cellStyle name="Normal 27" xfId="168"/>
    <cellStyle name="Normal 28" xfId="169"/>
    <cellStyle name="Normal 29" xfId="170"/>
    <cellStyle name="Normal 3" xfId="171"/>
    <cellStyle name="Normal 3 10" xfId="172"/>
    <cellStyle name="Normal 3 11" xfId="173"/>
    <cellStyle name="Normal 3 12" xfId="174"/>
    <cellStyle name="Normal 3 13" xfId="175"/>
    <cellStyle name="Normal 3 14" xfId="176"/>
    <cellStyle name="Normal 3 15" xfId="177"/>
    <cellStyle name="Normal 3 16" xfId="178"/>
    <cellStyle name="Normal 3 17" xfId="179"/>
    <cellStyle name="Normal 3 18" xfId="180"/>
    <cellStyle name="Normal 3 19" xfId="181"/>
    <cellStyle name="Normal 3 2" xfId="182"/>
    <cellStyle name="Normal 3 2 10" xfId="183"/>
    <cellStyle name="Normal 3 2 11" xfId="184"/>
    <cellStyle name="Normal 3 2 12" xfId="185"/>
    <cellStyle name="Normal 3 2 13" xfId="186"/>
    <cellStyle name="Normal 3 2 14" xfId="187"/>
    <cellStyle name="Normal 3 2 15" xfId="188"/>
    <cellStyle name="Normal 3 2 16" xfId="189"/>
    <cellStyle name="Normal 3 2 17" xfId="190"/>
    <cellStyle name="Normal 3 2 2" xfId="191"/>
    <cellStyle name="Normal 3 2 2 2" xfId="192"/>
    <cellStyle name="Normal 3 2 2 3" xfId="193"/>
    <cellStyle name="Normal 3 2 3" xfId="194"/>
    <cellStyle name="Normal 3 2 4" xfId="195"/>
    <cellStyle name="Normal 3 2 5" xfId="196"/>
    <cellStyle name="Normal 3 2 6" xfId="197"/>
    <cellStyle name="Normal 3 2 7" xfId="198"/>
    <cellStyle name="Normal 3 2 8" xfId="199"/>
    <cellStyle name="Normal 3 2 9" xfId="200"/>
    <cellStyle name="Normal 3 20" xfId="201"/>
    <cellStyle name="Normal 3 21" xfId="202"/>
    <cellStyle name="Normal 3 22" xfId="203"/>
    <cellStyle name="Normal 3 23" xfId="204"/>
    <cellStyle name="Normal 3 24" xfId="205"/>
    <cellStyle name="Normal 3 25" xfId="206"/>
    <cellStyle name="Normal 3 3" xfId="207"/>
    <cellStyle name="Normal 3 3 2" xfId="208"/>
    <cellStyle name="Normal 3 3 3" xfId="209"/>
    <cellStyle name="Normal 3 4" xfId="210"/>
    <cellStyle name="Normal 3 4 2" xfId="211"/>
    <cellStyle name="Normal 3 4 3" xfId="212"/>
    <cellStyle name="Normal 3 5" xfId="213"/>
    <cellStyle name="Normal 3 5 2" xfId="214"/>
    <cellStyle name="Normal 3 5 3" xfId="215"/>
    <cellStyle name="Normal 3 6" xfId="216"/>
    <cellStyle name="Normal 3 6 2" xfId="217"/>
    <cellStyle name="Normal 3 6 3" xfId="218"/>
    <cellStyle name="Normal 3 6 4" xfId="219"/>
    <cellStyle name="Normal 3 6 5" xfId="220"/>
    <cellStyle name="Normal 3 6 6" xfId="221"/>
    <cellStyle name="Normal 3 7" xfId="222"/>
    <cellStyle name="Normal 3 7 2" xfId="223"/>
    <cellStyle name="Normal 3 7 3" xfId="224"/>
    <cellStyle name="Normal 3 7 4" xfId="225"/>
    <cellStyle name="Normal 3 7 5" xfId="226"/>
    <cellStyle name="Normal 3 7 6" xfId="227"/>
    <cellStyle name="Normal 3 8" xfId="228"/>
    <cellStyle name="Normal 3 8 2" xfId="229"/>
    <cellStyle name="Normal 3 8 3" xfId="230"/>
    <cellStyle name="Normal 3 8 4" xfId="231"/>
    <cellStyle name="Normal 3 8 5" xfId="232"/>
    <cellStyle name="Normal 3 8 6" xfId="233"/>
    <cellStyle name="Normal 3 9" xfId="234"/>
    <cellStyle name="Normal 30" xfId="235"/>
    <cellStyle name="Normal 30 2" xfId="236"/>
    <cellStyle name="Normal 30 3" xfId="237"/>
    <cellStyle name="Normal 31" xfId="238"/>
    <cellStyle name="Normal 31 2" xfId="239"/>
    <cellStyle name="Normal 31 3" xfId="240"/>
    <cellStyle name="Normal 31 4" xfId="286"/>
    <cellStyle name="Normal 31 5" xfId="287"/>
    <cellStyle name="Normal 32" xfId="241"/>
    <cellStyle name="Normal 33" xfId="242"/>
    <cellStyle name="Normal 34" xfId="243"/>
    <cellStyle name="Normal 35" xfId="244"/>
    <cellStyle name="Normal 36" xfId="245"/>
    <cellStyle name="Normal 37" xfId="246"/>
    <cellStyle name="Normal 38" xfId="247"/>
    <cellStyle name="Normal 38 2" xfId="288"/>
    <cellStyle name="Normal 39" xfId="270"/>
    <cellStyle name="Normal 4" xfId="248"/>
    <cellStyle name="Normal 4 2" xfId="249"/>
    <cellStyle name="Normal 4 3" xfId="250"/>
    <cellStyle name="Normal 4 4" xfId="251"/>
    <cellStyle name="Normal 4 5" xfId="252"/>
    <cellStyle name="Normal 40" xfId="289"/>
    <cellStyle name="Normal 41" xfId="290"/>
    <cellStyle name="Normal 41 2" xfId="291"/>
    <cellStyle name="Normal 42" xfId="292"/>
    <cellStyle name="Normal 43" xfId="293"/>
    <cellStyle name="Normal 44" xfId="294"/>
    <cellStyle name="Normal 45" xfId="295"/>
    <cellStyle name="Normal 5" xfId="253"/>
    <cellStyle name="Normal 5 2" xfId="254"/>
    <cellStyle name="Normal 5 3" xfId="255"/>
    <cellStyle name="Normal 6" xfId="256"/>
    <cellStyle name="Normal 6 2" xfId="257"/>
    <cellStyle name="Normal 6 3" xfId="258"/>
    <cellStyle name="Normal 7" xfId="259"/>
    <cellStyle name="Normal 7 2" xfId="260"/>
    <cellStyle name="Normal 7 3" xfId="261"/>
    <cellStyle name="Normal 8" xfId="262"/>
    <cellStyle name="Normal 8 2" xfId="263"/>
    <cellStyle name="Normal 8 2 2" xfId="264"/>
    <cellStyle name="Normal 8 3" xfId="265"/>
    <cellStyle name="Normal 9" xfId="266"/>
    <cellStyle name="Normal 9 2" xfId="267"/>
    <cellStyle name="Normal 9 3" xfId="268"/>
    <cellStyle name="Percent 2" xfId="269"/>
    <cellStyle name="style1429601476838" xfId="296"/>
    <cellStyle name="style1429601476853" xfId="297"/>
    <cellStyle name="style1429601476868" xfId="298"/>
    <cellStyle name="style1429601476940" xfId="299"/>
    <cellStyle name="style1429601476960" xfId="300"/>
    <cellStyle name="style1429601476974" xfId="301"/>
    <cellStyle name="style1429601476989" xfId="302"/>
    <cellStyle name="style1429601477007" xfId="303"/>
    <cellStyle name="style1429601477045" xfId="304"/>
    <cellStyle name="style1429601477064" xfId="305"/>
    <cellStyle name="style1429601477110" xfId="306"/>
    <cellStyle name="style1429601477129" xfId="3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mn-MN" sz="1000">
                <a:latin typeface="Arial Mon" pitchFamily="34" charset="0"/>
              </a:rPr>
              <a:t>Малчдын тоо</a:t>
            </a:r>
            <a:endParaRPr lang="en-US" sz="1000">
              <a:latin typeface="Arial Mon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'malchdiin too'!$A$35</c:f>
              <c:strCache>
                <c:ptCount val="1"/>
                <c:pt idx="0">
                  <c:v>Эрэгтэй</c:v>
                </c:pt>
              </c:strCache>
            </c:strRef>
          </c:tx>
          <c:invertIfNegative val="0"/>
          <c:cat>
            <c:numRef>
              <c:f>'malchdiin too'!$B$34:$D$34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'malchdiin too'!$B$35:$D$35</c:f>
              <c:numCache>
                <c:formatCode>General</c:formatCode>
                <c:ptCount val="3"/>
                <c:pt idx="0">
                  <c:v>15403</c:v>
                </c:pt>
                <c:pt idx="1">
                  <c:v>15592</c:v>
                </c:pt>
                <c:pt idx="2">
                  <c:v>16292</c:v>
                </c:pt>
              </c:numCache>
            </c:numRef>
          </c:val>
        </c:ser>
        <c:ser>
          <c:idx val="1"/>
          <c:order val="1"/>
          <c:tx>
            <c:strRef>
              <c:f>'malchdiin too'!$A$36</c:f>
              <c:strCache>
                <c:ptCount val="1"/>
                <c:pt idx="0">
                  <c:v>Эмэгтэй</c:v>
                </c:pt>
              </c:strCache>
            </c:strRef>
          </c:tx>
          <c:invertIfNegative val="0"/>
          <c:cat>
            <c:numRef>
              <c:f>'malchdiin too'!$B$34:$D$34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'malchdiin too'!$B$36:$D$36</c:f>
              <c:numCache>
                <c:formatCode>General</c:formatCode>
                <c:ptCount val="3"/>
                <c:pt idx="0">
                  <c:v>14470</c:v>
                </c:pt>
                <c:pt idx="1">
                  <c:v>14477</c:v>
                </c:pt>
                <c:pt idx="2">
                  <c:v>14863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20384"/>
        <c:axId val="100321920"/>
      </c:barChart>
      <c:catAx>
        <c:axId val="1003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0321920"/>
        <c:crosses val="autoZero"/>
        <c:auto val="1"/>
        <c:lblAlgn val="ctr"/>
        <c:lblOffset val="100"/>
        <c:noMultiLvlLbl val="0"/>
      </c:catAx>
      <c:valAx>
        <c:axId val="1003219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032038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mn-MN" sz="1200"/>
              <a:t>Малчдын насны бүтэц</a:t>
            </a:r>
            <a:endParaRPr lang="en-US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'malchdiin too'!$E$37:$G$37</c:f>
              <c:strCache>
                <c:ptCount val="3"/>
                <c:pt idx="0">
                  <c:v>15-34 íàñòàé </c:v>
                </c:pt>
                <c:pt idx="1">
                  <c:v>35-59 ýð, 35-54 ýì íàñòàé</c:v>
                </c:pt>
                <c:pt idx="2">
                  <c:v>60, 55-ààñ äýýø íàñíû </c:v>
                </c:pt>
              </c:strCache>
            </c:strRef>
          </c:cat>
          <c:val>
            <c:numRef>
              <c:f>'malchdiin too'!$E$38:$G$38</c:f>
              <c:numCache>
                <c:formatCode>General</c:formatCode>
                <c:ptCount val="3"/>
                <c:pt idx="0">
                  <c:v>11893</c:v>
                </c:pt>
                <c:pt idx="1">
                  <c:v>16534</c:v>
                </c:pt>
                <c:pt idx="2">
                  <c:v>2728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847346935358963"/>
          <c:y val="0.63971347856999417"/>
          <c:w val="0.33419497011535426"/>
          <c:h val="0.31882811749535639"/>
        </c:manualLayout>
      </c:layout>
      <c:overlay val="0"/>
      <c:txPr>
        <a:bodyPr/>
        <a:lstStyle/>
        <a:p>
          <a:pPr>
            <a:defRPr sz="800">
              <a:latin typeface="Arial Mon" pitchFamily="34" charset="0"/>
            </a:defRPr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'tejeever amitad'!$A$34</c:f>
              <c:strCache>
                <c:ptCount val="1"/>
                <c:pt idx="0">
                  <c:v>Гахай</c:v>
                </c:pt>
              </c:strCache>
            </c:strRef>
          </c:tx>
          <c:invertIfNegative val="0"/>
          <c:cat>
            <c:numRef>
              <c:f>'tejeever amitad'!$B$33:$D$33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'tejeever amitad'!$B$34:$D$34</c:f>
              <c:numCache>
                <c:formatCode>General</c:formatCode>
                <c:ptCount val="3"/>
                <c:pt idx="0">
                  <c:v>1939</c:v>
                </c:pt>
                <c:pt idx="1">
                  <c:v>601</c:v>
                </c:pt>
                <c:pt idx="2">
                  <c:v>121</c:v>
                </c:pt>
              </c:numCache>
            </c:numRef>
          </c:val>
        </c:ser>
        <c:ser>
          <c:idx val="1"/>
          <c:order val="1"/>
          <c:tx>
            <c:strRef>
              <c:f>'tejeever amitad'!$A$35</c:f>
              <c:strCache>
                <c:ptCount val="1"/>
                <c:pt idx="0">
                  <c:v>Тахиа</c:v>
                </c:pt>
              </c:strCache>
            </c:strRef>
          </c:tx>
          <c:invertIfNegative val="0"/>
          <c:cat>
            <c:numRef>
              <c:f>'tejeever amitad'!$B$33:$D$33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'tejeever amitad'!$B$35:$D$35</c:f>
              <c:numCache>
                <c:formatCode>General</c:formatCode>
                <c:ptCount val="3"/>
                <c:pt idx="0">
                  <c:v>3713</c:v>
                </c:pt>
                <c:pt idx="1">
                  <c:v>1532</c:v>
                </c:pt>
                <c:pt idx="2">
                  <c:v>909</c:v>
                </c:pt>
              </c:numCache>
            </c:numRef>
          </c:val>
        </c:ser>
        <c:ser>
          <c:idx val="2"/>
          <c:order val="2"/>
          <c:tx>
            <c:strRef>
              <c:f>'tejeever amitad'!$A$36</c:f>
              <c:strCache>
                <c:ptCount val="1"/>
                <c:pt idx="0">
                  <c:v>Цаа</c:v>
                </c:pt>
              </c:strCache>
            </c:strRef>
          </c:tx>
          <c:invertIfNegative val="0"/>
          <c:cat>
            <c:numRef>
              <c:f>'tejeever amitad'!$B$33:$D$33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'tejeever amitad'!$B$36:$D$36</c:f>
              <c:numCache>
                <c:formatCode>General</c:formatCode>
                <c:ptCount val="3"/>
                <c:pt idx="0">
                  <c:v>1738</c:v>
                </c:pt>
                <c:pt idx="1">
                  <c:v>1855</c:v>
                </c:pt>
                <c:pt idx="2">
                  <c:v>2040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31104"/>
        <c:axId val="122032896"/>
      </c:barChart>
      <c:catAx>
        <c:axId val="12203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032896"/>
        <c:crosses val="autoZero"/>
        <c:auto val="1"/>
        <c:lblAlgn val="ctr"/>
        <c:lblOffset val="100"/>
        <c:noMultiLvlLbl val="0"/>
      </c:catAx>
      <c:valAx>
        <c:axId val="122032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031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mn-MN"/>
              <a:t>цааны тоо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6143790849673238E-2"/>
          <c:y val="0.27395725026516121"/>
          <c:w val="0.80748663101604257"/>
          <c:h val="0.62214788419639222"/>
        </c:manualLayout>
      </c:layout>
      <c:lineChart>
        <c:grouping val="stacked"/>
        <c:varyColors val="0"/>
        <c:ser>
          <c:idx val="0"/>
          <c:order val="0"/>
          <c:tx>
            <c:strRef>
              <c:f>'tejeever amitad'!$G$36</c:f>
              <c:strCache>
                <c:ptCount val="1"/>
                <c:pt idx="0">
                  <c:v>цаа</c:v>
                </c:pt>
              </c:strCache>
            </c:strRef>
          </c:tx>
          <c:dLbls>
            <c:dLbl>
              <c:idx val="0"/>
              <c:layout>
                <c:manualLayout>
                  <c:x val="-9.324007612648429E-3"/>
                  <c:y val="5.3422361254345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2.2259317189310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2.6711180627172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6711180627172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6620038063241286E-3"/>
                  <c:y val="2.2259317189310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'tejeever amitad'!$H$35:$L$35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'tejeever amitad'!$H$36:$L$36</c:f>
              <c:numCache>
                <c:formatCode>General</c:formatCode>
                <c:ptCount val="5"/>
                <c:pt idx="0">
                  <c:v>1386</c:v>
                </c:pt>
                <c:pt idx="1">
                  <c:v>1571</c:v>
                </c:pt>
                <c:pt idx="2">
                  <c:v>1738</c:v>
                </c:pt>
                <c:pt idx="3">
                  <c:v>1855</c:v>
                </c:pt>
                <c:pt idx="4">
                  <c:v>2040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043776"/>
        <c:axId val="122063104"/>
      </c:lineChart>
      <c:catAx>
        <c:axId val="12204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2063104"/>
        <c:crosses val="autoZero"/>
        <c:auto val="1"/>
        <c:lblAlgn val="ctr"/>
        <c:lblOffset val="100"/>
        <c:noMultiLvlLbl val="0"/>
      </c:catAx>
      <c:valAx>
        <c:axId val="1220631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2043776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r>
              <a:rPr lang="mn-MN"/>
              <a:t>Тєл бойжилт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[1]tel!$D$40:$G$40</c:f>
              <c:numCache>
                <c:formatCode>General</c:formatCod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xVal>
          <c:yVal>
            <c:numRef>
              <c:f>[1]tel!$D$41:$G$41</c:f>
              <c:numCache>
                <c:formatCode>General</c:formatCode>
                <c:ptCount val="4"/>
                <c:pt idx="0">
                  <c:v>471.9</c:v>
                </c:pt>
                <c:pt idx="1">
                  <c:v>579.79999999999995</c:v>
                </c:pt>
                <c:pt idx="2">
                  <c:v>606.70000000000005</c:v>
                </c:pt>
                <c:pt idx="3">
                  <c:v>716.9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[1]tel!$D$40:$G$40</c:f>
              <c:numCache>
                <c:formatCode>General</c:formatCod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xVal>
          <c:yVal>
            <c:numRef>
              <c:f>[1]tel!$D$42:$G$42</c:f>
              <c:numCache>
                <c:formatCode>General</c:formatCode>
                <c:ptCount val="4"/>
                <c:pt idx="0">
                  <c:v>0.1</c:v>
                </c:pt>
                <c:pt idx="1">
                  <c:v>0.2</c:v>
                </c:pt>
                <c:pt idx="2">
                  <c:v>0.1</c:v>
                </c:pt>
                <c:pt idx="3">
                  <c:v>0.1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[1]tel!$D$40:$G$40</c:f>
              <c:numCache>
                <c:formatCode>General</c:formatCod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xVal>
          <c:yVal>
            <c:numRef>
              <c:f>[1]tel!$D$43:$G$43</c:f>
              <c:numCache>
                <c:formatCode>General</c:formatCode>
                <c:ptCount val="4"/>
                <c:pt idx="0">
                  <c:v>17.7</c:v>
                </c:pt>
                <c:pt idx="1">
                  <c:v>26.3</c:v>
                </c:pt>
                <c:pt idx="2">
                  <c:v>22.7</c:v>
                </c:pt>
                <c:pt idx="3">
                  <c:v>23.5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[1]tel!$D$40:$G$40</c:f>
              <c:numCache>
                <c:formatCode>General</c:formatCod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xVal>
          <c:yVal>
            <c:numRef>
              <c:f>[1]tel!$D$44:$G$44</c:f>
              <c:numCache>
                <c:formatCode>General</c:formatCode>
                <c:ptCount val="4"/>
                <c:pt idx="0">
                  <c:v>55.9</c:v>
                </c:pt>
                <c:pt idx="1">
                  <c:v>58.9</c:v>
                </c:pt>
                <c:pt idx="2">
                  <c:v>64.099999999999994</c:v>
                </c:pt>
                <c:pt idx="3">
                  <c:v>62.1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[1]tel!$D$45</c:f>
              <c:strCache>
                <c:ptCount val="1"/>
                <c:pt idx="0">
                  <c:v>236.3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[1]tel!$D$40:$G$40</c:f>
              <c:numCache>
                <c:formatCode>General</c:formatCod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xVal>
          <c:yVal>
            <c:numRef>
              <c:f>[1]tel!$E$45:$H$45</c:f>
              <c:numCache>
                <c:formatCode>General</c:formatCode>
                <c:ptCount val="4"/>
                <c:pt idx="0">
                  <c:v>267.60000000000002</c:v>
                </c:pt>
                <c:pt idx="1">
                  <c:v>281.5</c:v>
                </c:pt>
                <c:pt idx="2">
                  <c:v>324.7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[1]tel!$D$40:$G$40</c:f>
              <c:numCache>
                <c:formatCode>General</c:formatCod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488704"/>
        <c:axId val="122507648"/>
      </c:scatterChart>
      <c:valAx>
        <c:axId val="122488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Mon"/>
                    <a:ea typeface="Arial Mon"/>
                    <a:cs typeface="Arial Mon"/>
                  </a:defRPr>
                </a:pPr>
                <a:r>
                  <a:rPr lang="mn-MN"/>
                  <a:t>он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122507648"/>
        <c:crosses val="autoZero"/>
        <c:crossBetween val="midCat"/>
      </c:valAx>
      <c:valAx>
        <c:axId val="122507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Mon"/>
                    <a:ea typeface="Arial Mon"/>
                    <a:cs typeface="Arial Mon"/>
                  </a:defRPr>
                </a:pPr>
                <a:r>
                  <a:rPr lang="mn-MN"/>
                  <a:t>мян.тол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1224887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10" b="0" i="0" u="none" strike="noStrike" baseline="0">
              <a:solidFill>
                <a:srgbClr val="000000"/>
              </a:solidFill>
              <a:latin typeface="Arial Mon"/>
              <a:ea typeface="Arial Mon"/>
              <a:cs typeface="Arial Mo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Mon"/>
          <a:ea typeface="Arial Mon"/>
          <a:cs typeface="Arial Mo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044" r="0.750000000000010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mn-MN" sz="1400"/>
              <a:t>Бойжсон</a:t>
            </a:r>
            <a:r>
              <a:rPr lang="mn-MN" sz="1400" baseline="0"/>
              <a:t> төл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'tullult aimgiin dungeer'!$C$36</c:f>
              <c:strCache>
                <c:ptCount val="1"/>
                <c:pt idx="0">
                  <c:v>Á¿ãä</c:v>
                </c:pt>
              </c:strCache>
            </c:strRef>
          </c:tx>
          <c:cat>
            <c:numRef>
              <c:f>'tullult aimgiin dungeer'!$D$35:$G$35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'tullult aimgiin dungeer'!$D$36:$G$36</c:f>
              <c:numCache>
                <c:formatCode>General</c:formatCode>
                <c:ptCount val="4"/>
                <c:pt idx="0">
                  <c:v>1053.3</c:v>
                </c:pt>
                <c:pt idx="1">
                  <c:v>1351.9</c:v>
                </c:pt>
                <c:pt idx="2">
                  <c:v>1427.4</c:v>
                </c:pt>
                <c:pt idx="3">
                  <c:v>1637.4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'tullult aimgiin dungeer'!$C$37</c:f>
              <c:strCache>
                <c:ptCount val="1"/>
                <c:pt idx="0">
                  <c:v>Áîòãî</c:v>
                </c:pt>
              </c:strCache>
            </c:strRef>
          </c:tx>
          <c:cat>
            <c:numRef>
              <c:f>'tullult aimgiin dungeer'!$D$35:$G$35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'tullult aimgiin dungeer'!$D$37:$G$37</c:f>
              <c:numCache>
                <c:formatCode>General</c:formatCode>
                <c:ptCount val="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'tullult aimgiin dungeer'!$C$38</c:f>
              <c:strCache>
                <c:ptCount val="1"/>
                <c:pt idx="0">
                  <c:v>Óíàãà</c:v>
                </c:pt>
              </c:strCache>
            </c:strRef>
          </c:tx>
          <c:cat>
            <c:numRef>
              <c:f>'tullult aimgiin dungeer'!$D$35:$G$35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'tullult aimgiin dungeer'!$D$38:$G$38</c:f>
              <c:numCache>
                <c:formatCode>General</c:formatCode>
                <c:ptCount val="4"/>
                <c:pt idx="0">
                  <c:v>27.7</c:v>
                </c:pt>
                <c:pt idx="1">
                  <c:v>34.700000000000003</c:v>
                </c:pt>
                <c:pt idx="2">
                  <c:v>37.200000000000003</c:v>
                </c:pt>
                <c:pt idx="3">
                  <c:v>42.9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'tullult aimgiin dungeer'!$C$39</c:f>
              <c:strCache>
                <c:ptCount val="1"/>
                <c:pt idx="0">
                  <c:v>Òóãàë</c:v>
                </c:pt>
              </c:strCache>
            </c:strRef>
          </c:tx>
          <c:cat>
            <c:numRef>
              <c:f>'tullult aimgiin dungeer'!$D$35:$G$35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'tullult aimgiin dungeer'!$D$39:$G$39</c:f>
              <c:numCache>
                <c:formatCode>General</c:formatCode>
                <c:ptCount val="4"/>
                <c:pt idx="0">
                  <c:v>83.7</c:v>
                </c:pt>
                <c:pt idx="1">
                  <c:v>94.6</c:v>
                </c:pt>
                <c:pt idx="2">
                  <c:v>107.5</c:v>
                </c:pt>
                <c:pt idx="3">
                  <c:v>115.7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'tullult aimgiin dungeer'!$C$40</c:f>
              <c:strCache>
                <c:ptCount val="1"/>
                <c:pt idx="0">
                  <c:v>Õóðãà</c:v>
                </c:pt>
              </c:strCache>
            </c:strRef>
          </c:tx>
          <c:cat>
            <c:numRef>
              <c:f>'tullult aimgiin dungeer'!$D$35:$G$35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'tullult aimgiin dungeer'!$D$40:$G$40</c:f>
              <c:numCache>
                <c:formatCode>General</c:formatCode>
                <c:ptCount val="4"/>
                <c:pt idx="0">
                  <c:v>564.4</c:v>
                </c:pt>
                <c:pt idx="1">
                  <c:v>707.5</c:v>
                </c:pt>
                <c:pt idx="2">
                  <c:v>762.6</c:v>
                </c:pt>
                <c:pt idx="3">
                  <c:v>866.4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'tullult aimgiin dungeer'!$C$41</c:f>
              <c:strCache>
                <c:ptCount val="1"/>
                <c:pt idx="0">
                  <c:v>Èøèã</c:v>
                </c:pt>
              </c:strCache>
            </c:strRef>
          </c:tx>
          <c:cat>
            <c:numRef>
              <c:f>'tullult aimgiin dungeer'!$D$35:$G$35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'tullult aimgiin dungeer'!$D$41:$G$41</c:f>
              <c:numCache>
                <c:formatCode>General</c:formatCode>
                <c:ptCount val="4"/>
                <c:pt idx="0">
                  <c:v>377.2</c:v>
                </c:pt>
                <c:pt idx="1">
                  <c:v>514.79999999999995</c:v>
                </c:pt>
                <c:pt idx="2">
                  <c:v>519.9</c:v>
                </c:pt>
                <c:pt idx="3">
                  <c:v>611.9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80064"/>
        <c:axId val="122681600"/>
      </c:lineChart>
      <c:catAx>
        <c:axId val="12268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2681600"/>
        <c:crosses val="autoZero"/>
        <c:auto val="1"/>
        <c:lblAlgn val="ctr"/>
        <c:lblOffset val="100"/>
        <c:noMultiLvlLbl val="0"/>
      </c:catAx>
      <c:valAx>
        <c:axId val="122681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mn-MN"/>
                  <a:t>мян.тол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26800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 Mon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r>
              <a:rPr lang="mn-MN"/>
              <a:t>Тєл бойжилт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026048"/>
        <c:axId val="123028608"/>
      </c:scatterChart>
      <c:valAx>
        <c:axId val="12302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Mon"/>
                    <a:ea typeface="Arial Mon"/>
                    <a:cs typeface="Arial Mon"/>
                  </a:defRPr>
                </a:pPr>
                <a:r>
                  <a:rPr lang="mn-MN"/>
                  <a:t>он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123028608"/>
        <c:crosses val="autoZero"/>
        <c:crossBetween val="midCat"/>
      </c:valAx>
      <c:valAx>
        <c:axId val="123028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Mon"/>
                    <a:ea typeface="Arial Mon"/>
                    <a:cs typeface="Arial Mon"/>
                  </a:defRPr>
                </a:pPr>
                <a:r>
                  <a:rPr lang="mn-MN"/>
                  <a:t>мян.тол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1230260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Mon"/>
              <a:ea typeface="Arial Mon"/>
              <a:cs typeface="Arial Mo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Mon"/>
          <a:ea typeface="Arial Mon"/>
          <a:cs typeface="Arial Mo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955" r="0.7500000000000095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mn-MN"/>
              <a:t>Том малын зүй бусын хорогдол, төрлөөр, мян.тол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'horogdol aimgiin dungeer'!$B$30</c:f>
              <c:strCache>
                <c:ptCount val="1"/>
                <c:pt idx="0">
                  <c:v>á¿ã ä</c:v>
                </c:pt>
              </c:strCache>
            </c:strRef>
          </c:tx>
          <c:cat>
            <c:numRef>
              <c:f>'horogdol aimgiin dungeer'!$C$29:$F$29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'horogdol aimgiin dungeer'!$C$30:$F$30</c:f>
              <c:numCache>
                <c:formatCode>0.00</c:formatCode>
                <c:ptCount val="4"/>
                <c:pt idx="0">
                  <c:v>117.4</c:v>
                </c:pt>
                <c:pt idx="1">
                  <c:v>27</c:v>
                </c:pt>
                <c:pt idx="2">
                  <c:v>54.8</c:v>
                </c:pt>
                <c:pt idx="3">
                  <c:v>42.6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'horogdol aimgiin dungeer'!$B$31</c:f>
              <c:strCache>
                <c:ptCount val="1"/>
                <c:pt idx="0">
                  <c:v>òýìýý</c:v>
                </c:pt>
              </c:strCache>
            </c:strRef>
          </c:tx>
          <c:cat>
            <c:numRef>
              <c:f>'horogdol aimgiin dungeer'!$C$29:$F$29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'horogdol aimgiin dungeer'!$C$31:$F$31</c:f>
              <c:numCache>
                <c:formatCode>0.00</c:formatCode>
                <c:ptCount val="4"/>
                <c:pt idx="0">
                  <c:v>0.04</c:v>
                </c:pt>
                <c:pt idx="1">
                  <c:v>0.02</c:v>
                </c:pt>
                <c:pt idx="2">
                  <c:v>2.1000000000000001E-2</c:v>
                </c:pt>
                <c:pt idx="3">
                  <c:v>2.1000000000000001E-2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'horogdol aimgiin dungeer'!$B$32</c:f>
              <c:strCache>
                <c:ptCount val="1"/>
                <c:pt idx="0">
                  <c:v>àäóó</c:v>
                </c:pt>
              </c:strCache>
            </c:strRef>
          </c:tx>
          <c:cat>
            <c:numRef>
              <c:f>'horogdol aimgiin dungeer'!$C$29:$F$29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'horogdol aimgiin dungeer'!$C$32:$F$32</c:f>
              <c:numCache>
                <c:formatCode>0.00</c:formatCode>
                <c:ptCount val="4"/>
                <c:pt idx="0">
                  <c:v>3.7</c:v>
                </c:pt>
                <c:pt idx="1">
                  <c:v>1.5</c:v>
                </c:pt>
                <c:pt idx="2">
                  <c:v>2.7</c:v>
                </c:pt>
                <c:pt idx="3">
                  <c:v>2.1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'horogdol aimgiin dungeer'!$B$33</c:f>
              <c:strCache>
                <c:ptCount val="1"/>
                <c:pt idx="0">
                  <c:v>¿õýð</c:v>
                </c:pt>
              </c:strCache>
            </c:strRef>
          </c:tx>
          <c:cat>
            <c:numRef>
              <c:f>'horogdol aimgiin dungeer'!$C$29:$F$29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'horogdol aimgiin dungeer'!$C$33:$F$33</c:f>
              <c:numCache>
                <c:formatCode>0.00</c:formatCode>
                <c:ptCount val="4"/>
                <c:pt idx="0">
                  <c:v>19.3</c:v>
                </c:pt>
                <c:pt idx="1">
                  <c:v>3.8</c:v>
                </c:pt>
                <c:pt idx="2">
                  <c:v>4.4000000000000004</c:v>
                </c:pt>
                <c:pt idx="3">
                  <c:v>5.8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'horogdol aimgiin dungeer'!$B$34</c:f>
              <c:strCache>
                <c:ptCount val="1"/>
                <c:pt idx="0">
                  <c:v>õîíü</c:v>
                </c:pt>
              </c:strCache>
            </c:strRef>
          </c:tx>
          <c:cat>
            <c:numRef>
              <c:f>'horogdol aimgiin dungeer'!$C$29:$F$29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'horogdol aimgiin dungeer'!$C$34:$F$34</c:f>
              <c:numCache>
                <c:formatCode>0.00</c:formatCode>
                <c:ptCount val="4"/>
                <c:pt idx="0">
                  <c:v>47.9</c:v>
                </c:pt>
                <c:pt idx="1">
                  <c:v>11.6</c:v>
                </c:pt>
                <c:pt idx="2">
                  <c:v>24.4</c:v>
                </c:pt>
                <c:pt idx="3">
                  <c:v>17.8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'horogdol aimgiin dungeer'!$B$35</c:f>
              <c:strCache>
                <c:ptCount val="1"/>
                <c:pt idx="0">
                  <c:v>ÿìàà</c:v>
                </c:pt>
              </c:strCache>
            </c:strRef>
          </c:tx>
          <c:cat>
            <c:numRef>
              <c:f>'horogdol aimgiin dungeer'!$C$29:$F$29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'horogdol aimgiin dungeer'!$C$35:$F$35</c:f>
              <c:numCache>
                <c:formatCode>0.00</c:formatCode>
                <c:ptCount val="4"/>
                <c:pt idx="0">
                  <c:v>46.5</c:v>
                </c:pt>
                <c:pt idx="1">
                  <c:v>10</c:v>
                </c:pt>
                <c:pt idx="2">
                  <c:v>23.3</c:v>
                </c:pt>
                <c:pt idx="3">
                  <c:v>16.899999999999999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13312"/>
        <c:axId val="123214848"/>
      </c:lineChart>
      <c:catAx>
        <c:axId val="12321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214848"/>
        <c:crosses val="autoZero"/>
        <c:auto val="1"/>
        <c:lblAlgn val="ctr"/>
        <c:lblOffset val="100"/>
        <c:noMultiLvlLbl val="0"/>
      </c:catAx>
      <c:valAx>
        <c:axId val="123214848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2133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 Mon" pitchFamily="34" charset="0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514350</xdr:colOff>
      <xdr:row>2</xdr:row>
      <xdr:rowOff>125367</xdr:rowOff>
    </xdr:from>
    <xdr:to>
      <xdr:col>9</xdr:col>
      <xdr:colOff>352425</xdr:colOff>
      <xdr:row>23</xdr:row>
      <xdr:rowOff>126115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4550" y="449217"/>
          <a:ext cx="3038475" cy="340117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</xdr:row>
      <xdr:rowOff>0</xdr:rowOff>
    </xdr:from>
    <xdr:to>
      <xdr:col>3</xdr:col>
      <xdr:colOff>552451</xdr:colOff>
      <xdr:row>23</xdr:row>
      <xdr:rowOff>95250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485775"/>
          <a:ext cx="2133600" cy="3333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419100</xdr:colOff>
      <xdr:row>1</xdr:row>
      <xdr:rowOff>85725</xdr:rowOff>
    </xdr:to>
    <xdr:sp macro="" textlink="">
      <xdr:nvSpPr>
        <xdr:cNvPr id="2" name="TextBox 12"/>
        <xdr:cNvSpPr txBox="1">
          <a:spLocks noChangeArrowheads="1"/>
        </xdr:cNvSpPr>
      </xdr:nvSpPr>
      <xdr:spPr bwMode="auto">
        <a:xfrm>
          <a:off x="609600" y="571500"/>
          <a:ext cx="7315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mn-MN" sz="1200" b="1"/>
            <a:t>Малын төрөл тус бүрээр эхний 5 байрт орсон сумууд</a:t>
          </a:r>
          <a:endParaRPr lang="en-US" sz="1200" b="1"/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5</xdr:col>
      <xdr:colOff>419100</xdr:colOff>
      <xdr:row>14</xdr:row>
      <xdr:rowOff>78869</xdr:rowOff>
    </xdr:to>
    <xdr:sp macro="" textlink="">
      <xdr:nvSpPr>
        <xdr:cNvPr id="3" name="TextBox 12"/>
        <xdr:cNvSpPr txBox="1">
          <a:spLocks noChangeArrowheads="1"/>
        </xdr:cNvSpPr>
      </xdr:nvSpPr>
      <xdr:spPr bwMode="auto">
        <a:xfrm>
          <a:off x="609600" y="4686300"/>
          <a:ext cx="7315200" cy="269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mn-MN" sz="1200" b="1"/>
            <a:t>Малын төрөл тус бүрээр эхний 5 байрт орсон аймгууд /мян.тол/</a:t>
          </a:r>
          <a:endParaRPr lang="en-US" sz="12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9526</xdr:rowOff>
    </xdr:from>
    <xdr:to>
      <xdr:col>3</xdr:col>
      <xdr:colOff>523875</xdr:colOff>
      <xdr:row>41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523875</xdr:colOff>
      <xdr:row>31</xdr:row>
      <xdr:rowOff>1</xdr:rowOff>
    </xdr:from>
    <xdr:to>
      <xdr:col>8</xdr:col>
      <xdr:colOff>161924</xdr:colOff>
      <xdr:row>41</xdr:row>
      <xdr:rowOff>85726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30</xdr:row>
      <xdr:rowOff>9525</xdr:rowOff>
    </xdr:from>
    <xdr:to>
      <xdr:col>5</xdr:col>
      <xdr:colOff>561975</xdr:colOff>
      <xdr:row>44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30</xdr:row>
      <xdr:rowOff>9525</xdr:rowOff>
    </xdr:from>
    <xdr:to>
      <xdr:col>13</xdr:col>
      <xdr:colOff>19050</xdr:colOff>
      <xdr:row>44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40</xdr:row>
      <xdr:rowOff>0</xdr:rowOff>
    </xdr:from>
    <xdr:to>
      <xdr:col>8</xdr:col>
      <xdr:colOff>28575</xdr:colOff>
      <xdr:row>40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30</xdr:row>
      <xdr:rowOff>133351</xdr:rowOff>
    </xdr:from>
    <xdr:to>
      <xdr:col>9</xdr:col>
      <xdr:colOff>9525</xdr:colOff>
      <xdr:row>46</xdr:row>
      <xdr:rowOff>57151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34</xdr:row>
      <xdr:rowOff>0</xdr:rowOff>
    </xdr:from>
    <xdr:to>
      <xdr:col>7</xdr:col>
      <xdr:colOff>28575</xdr:colOff>
      <xdr:row>34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228600</xdr:colOff>
      <xdr:row>37</xdr:row>
      <xdr:rowOff>142875</xdr:rowOff>
    </xdr:from>
    <xdr:to>
      <xdr:col>5</xdr:col>
      <xdr:colOff>304800</xdr:colOff>
      <xdr:row>39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276600" y="613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</xdr:colOff>
      <xdr:row>20</xdr:row>
      <xdr:rowOff>180975</xdr:rowOff>
    </xdr:from>
    <xdr:to>
      <xdr:col>7</xdr:col>
      <xdr:colOff>1085850</xdr:colOff>
      <xdr:row>34</xdr:row>
      <xdr:rowOff>152400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tor\My%20Documents\Taniltsuulga\TANIL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iol,axyi"/>
      <sheetName val="tejeeber,amitad"/>
      <sheetName val="mingat malchin "/>
      <sheetName val="ebs"/>
      <sheetName val="urgats"/>
      <sheetName val="gol neriin byt"/>
      <sheetName val="aj_yildber"/>
      <sheetName val="horsum"/>
      <sheetName val="hor"/>
      <sheetName val="telsum "/>
      <sheetName val="tel"/>
      <sheetName val="sumda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0">
          <cell r="D40">
            <v>2001</v>
          </cell>
          <cell r="E40">
            <v>2002</v>
          </cell>
          <cell r="F40">
            <v>2003</v>
          </cell>
          <cell r="G40">
            <v>2004</v>
          </cell>
        </row>
        <row r="41">
          <cell r="D41">
            <v>471.9</v>
          </cell>
          <cell r="E41">
            <v>579.79999999999995</v>
          </cell>
          <cell r="F41">
            <v>606.70000000000005</v>
          </cell>
          <cell r="G41">
            <v>716.9</v>
          </cell>
        </row>
        <row r="42">
          <cell r="D42">
            <v>0.1</v>
          </cell>
          <cell r="E42">
            <v>0.2</v>
          </cell>
          <cell r="F42">
            <v>0.1</v>
          </cell>
          <cell r="G42">
            <v>0.1</v>
          </cell>
        </row>
        <row r="43">
          <cell r="D43">
            <v>17.7</v>
          </cell>
          <cell r="E43">
            <v>26.3</v>
          </cell>
          <cell r="F43">
            <v>22.7</v>
          </cell>
          <cell r="G43">
            <v>23.5</v>
          </cell>
        </row>
        <row r="44">
          <cell r="D44">
            <v>55.9</v>
          </cell>
          <cell r="E44">
            <v>58.9</v>
          </cell>
          <cell r="F44">
            <v>64.099999999999994</v>
          </cell>
          <cell r="G44">
            <v>62.1</v>
          </cell>
        </row>
        <row r="45">
          <cell r="D45">
            <v>236.3</v>
          </cell>
          <cell r="E45">
            <v>267.60000000000002</v>
          </cell>
          <cell r="F45">
            <v>281.5</v>
          </cell>
          <cell r="G45">
            <v>324.7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G5" sqref="G5"/>
    </sheetView>
  </sheetViews>
  <sheetFormatPr defaultRowHeight="12.75"/>
  <cols>
    <col min="1" max="1" width="21.42578125" style="235" customWidth="1"/>
    <col min="2" max="7" width="12.140625" style="235" customWidth="1"/>
    <col min="8" max="16384" width="9.140625" style="235"/>
  </cols>
  <sheetData>
    <row r="1" spans="1:7">
      <c r="A1" s="235" t="s">
        <v>253</v>
      </c>
    </row>
    <row r="3" spans="1:7">
      <c r="A3" s="344" t="s">
        <v>252</v>
      </c>
      <c r="B3" s="347">
        <v>2014</v>
      </c>
      <c r="C3" s="348"/>
      <c r="D3" s="347">
        <v>2015</v>
      </c>
      <c r="E3" s="349"/>
      <c r="F3" s="347">
        <v>2016</v>
      </c>
      <c r="G3" s="349"/>
    </row>
    <row r="4" spans="1:7">
      <c r="A4" s="345"/>
      <c r="B4" s="350" t="s">
        <v>249</v>
      </c>
      <c r="C4" s="351"/>
      <c r="D4" s="352" t="s">
        <v>249</v>
      </c>
      <c r="E4" s="353"/>
      <c r="F4" s="352" t="s">
        <v>249</v>
      </c>
      <c r="G4" s="353"/>
    </row>
    <row r="5" spans="1:7">
      <c r="A5" s="346"/>
      <c r="B5" s="242" t="s">
        <v>248</v>
      </c>
      <c r="C5" s="241" t="s">
        <v>247</v>
      </c>
      <c r="D5" s="240" t="s">
        <v>248</v>
      </c>
      <c r="E5" s="239" t="s">
        <v>247</v>
      </c>
      <c r="F5" s="238" t="s">
        <v>248</v>
      </c>
      <c r="G5" s="237" t="s">
        <v>247</v>
      </c>
    </row>
    <row r="6" spans="1:7">
      <c r="A6" s="245" t="s">
        <v>0</v>
      </c>
      <c r="B6" s="235">
        <v>126029</v>
      </c>
      <c r="C6" s="235">
        <v>63719</v>
      </c>
      <c r="D6" s="235">
        <v>128159</v>
      </c>
      <c r="E6" s="235">
        <v>64506</v>
      </c>
      <c r="F6" s="235">
        <f>SUM(F7:F30)</f>
        <v>129957</v>
      </c>
      <c r="G6" s="235">
        <f>SUM(G7:G30)</f>
        <v>65436</v>
      </c>
    </row>
    <row r="7" spans="1:7">
      <c r="A7" s="244" t="s">
        <v>6</v>
      </c>
      <c r="B7" s="235">
        <v>3076</v>
      </c>
      <c r="C7" s="235">
        <v>1530</v>
      </c>
      <c r="D7" s="235">
        <v>3154</v>
      </c>
      <c r="E7" s="235">
        <v>1560</v>
      </c>
      <c r="F7" s="235">
        <f>6439-3147</f>
        <v>3292</v>
      </c>
      <c r="G7" s="235">
        <f>3249-1537</f>
        <v>1712</v>
      </c>
    </row>
    <row r="8" spans="1:7">
      <c r="A8" s="244" t="s">
        <v>7</v>
      </c>
      <c r="B8" s="235">
        <v>3952</v>
      </c>
      <c r="C8" s="235">
        <v>1960</v>
      </c>
      <c r="D8" s="235">
        <v>3948</v>
      </c>
      <c r="E8" s="235">
        <v>1960</v>
      </c>
      <c r="F8" s="235">
        <v>4013</v>
      </c>
      <c r="G8" s="235">
        <v>1990</v>
      </c>
    </row>
    <row r="9" spans="1:7">
      <c r="A9" s="244" t="s">
        <v>38</v>
      </c>
      <c r="B9" s="235">
        <v>3922</v>
      </c>
      <c r="C9" s="235">
        <v>1945</v>
      </c>
      <c r="D9" s="235">
        <v>3974</v>
      </c>
      <c r="E9" s="235">
        <v>1982</v>
      </c>
      <c r="F9" s="235">
        <v>3997</v>
      </c>
      <c r="G9" s="235">
        <v>1998</v>
      </c>
    </row>
    <row r="10" spans="1:7" ht="12.75" customHeight="1">
      <c r="A10" s="244" t="s">
        <v>9</v>
      </c>
      <c r="B10" s="235">
        <v>4113</v>
      </c>
      <c r="C10" s="235">
        <v>1993</v>
      </c>
      <c r="D10" s="235">
        <v>4260</v>
      </c>
      <c r="E10" s="235">
        <v>2071</v>
      </c>
      <c r="F10" s="235">
        <v>4353</v>
      </c>
      <c r="G10" s="235">
        <v>2117</v>
      </c>
    </row>
    <row r="11" spans="1:7" ht="12.75" customHeight="1">
      <c r="A11" s="244" t="s">
        <v>10</v>
      </c>
      <c r="B11" s="235">
        <v>5194</v>
      </c>
      <c r="C11" s="235">
        <v>2626</v>
      </c>
      <c r="D11" s="235">
        <v>5254</v>
      </c>
      <c r="E11" s="235">
        <v>2649</v>
      </c>
      <c r="F11" s="235">
        <v>5347</v>
      </c>
      <c r="G11" s="235">
        <v>2705</v>
      </c>
    </row>
    <row r="12" spans="1:7" ht="12.75" customHeight="1">
      <c r="A12" s="244" t="s">
        <v>11</v>
      </c>
      <c r="B12" s="235">
        <v>5181</v>
      </c>
      <c r="C12" s="235">
        <v>2610</v>
      </c>
      <c r="D12" s="235">
        <v>5198</v>
      </c>
      <c r="E12" s="235">
        <v>2612</v>
      </c>
      <c r="F12" s="235">
        <v>5241</v>
      </c>
      <c r="G12" s="235">
        <v>2639</v>
      </c>
    </row>
    <row r="13" spans="1:7">
      <c r="A13" s="244" t="s">
        <v>61</v>
      </c>
      <c r="B13" s="235">
        <v>4047</v>
      </c>
      <c r="C13" s="235">
        <v>2006</v>
      </c>
      <c r="D13" s="235">
        <v>4015</v>
      </c>
      <c r="E13" s="235">
        <v>1987</v>
      </c>
      <c r="F13" s="235">
        <v>4082</v>
      </c>
      <c r="G13" s="235">
        <v>2021</v>
      </c>
    </row>
    <row r="14" spans="1:7">
      <c r="A14" s="244" t="s">
        <v>34</v>
      </c>
      <c r="B14" s="235">
        <v>3662</v>
      </c>
      <c r="C14" s="235">
        <v>1869</v>
      </c>
      <c r="D14" s="235">
        <v>3649</v>
      </c>
      <c r="E14" s="235">
        <v>1838</v>
      </c>
      <c r="F14" s="235">
        <v>3688</v>
      </c>
      <c r="G14" s="235">
        <v>1861</v>
      </c>
    </row>
    <row r="15" spans="1:7">
      <c r="A15" s="244" t="s">
        <v>132</v>
      </c>
      <c r="B15" s="235">
        <v>4841</v>
      </c>
      <c r="C15" s="235">
        <v>2457</v>
      </c>
      <c r="D15" s="235">
        <v>4859</v>
      </c>
      <c r="E15" s="235">
        <v>2459</v>
      </c>
      <c r="F15" s="235">
        <v>4885</v>
      </c>
      <c r="G15" s="235">
        <v>2467</v>
      </c>
    </row>
    <row r="16" spans="1:7">
      <c r="A16" s="244" t="s">
        <v>33</v>
      </c>
      <c r="B16" s="235">
        <v>5753</v>
      </c>
      <c r="C16" s="235">
        <v>2846</v>
      </c>
      <c r="D16" s="235">
        <v>5779</v>
      </c>
      <c r="E16" s="235">
        <v>2849</v>
      </c>
      <c r="F16" s="235">
        <v>5876</v>
      </c>
      <c r="G16" s="235">
        <v>2883</v>
      </c>
    </row>
    <row r="17" spans="1:7">
      <c r="A17" s="244" t="s">
        <v>17</v>
      </c>
      <c r="B17" s="235">
        <v>4047</v>
      </c>
      <c r="C17" s="235">
        <v>2013</v>
      </c>
      <c r="D17" s="235">
        <v>4170</v>
      </c>
      <c r="E17" s="235">
        <v>2080</v>
      </c>
      <c r="F17" s="235">
        <v>4261</v>
      </c>
      <c r="G17" s="235">
        <v>2115</v>
      </c>
    </row>
    <row r="18" spans="1:7">
      <c r="A18" s="244" t="s">
        <v>31</v>
      </c>
      <c r="B18" s="235">
        <v>4238</v>
      </c>
      <c r="C18" s="235">
        <v>2106</v>
      </c>
      <c r="D18" s="235">
        <v>4215</v>
      </c>
      <c r="E18" s="235">
        <v>2097</v>
      </c>
      <c r="F18" s="235">
        <v>4282</v>
      </c>
      <c r="G18" s="235">
        <v>2124</v>
      </c>
    </row>
    <row r="19" spans="1:7">
      <c r="A19" s="244" t="s">
        <v>19</v>
      </c>
      <c r="B19" s="235">
        <v>3827</v>
      </c>
      <c r="C19" s="235">
        <v>1899</v>
      </c>
      <c r="D19" s="235">
        <v>4061</v>
      </c>
      <c r="E19" s="235">
        <v>1962</v>
      </c>
      <c r="F19" s="235">
        <v>4116</v>
      </c>
      <c r="G19" s="235">
        <v>1991</v>
      </c>
    </row>
    <row r="20" spans="1:7">
      <c r="A20" s="244" t="s">
        <v>133</v>
      </c>
      <c r="B20" s="235">
        <v>4210</v>
      </c>
      <c r="C20" s="235">
        <v>2141</v>
      </c>
      <c r="D20" s="235">
        <v>4230</v>
      </c>
      <c r="E20" s="235">
        <v>2149</v>
      </c>
      <c r="F20" s="235">
        <v>4263</v>
      </c>
      <c r="G20" s="235">
        <v>2165</v>
      </c>
    </row>
    <row r="21" spans="1:7">
      <c r="A21" s="244" t="s">
        <v>201</v>
      </c>
      <c r="B21" s="235">
        <v>2631</v>
      </c>
      <c r="C21" s="235">
        <v>1314</v>
      </c>
      <c r="D21" s="235">
        <v>2695</v>
      </c>
      <c r="E21" s="235">
        <v>1344</v>
      </c>
      <c r="F21" s="235">
        <v>2729</v>
      </c>
      <c r="G21" s="235">
        <v>1363</v>
      </c>
    </row>
    <row r="22" spans="1:7">
      <c r="A22" s="244" t="s">
        <v>58</v>
      </c>
      <c r="B22" s="235">
        <v>5347</v>
      </c>
      <c r="C22" s="235">
        <v>2686</v>
      </c>
      <c r="D22" s="235">
        <v>5442</v>
      </c>
      <c r="E22" s="235">
        <v>2732</v>
      </c>
      <c r="F22" s="235">
        <v>5536</v>
      </c>
      <c r="G22" s="235">
        <v>2782</v>
      </c>
    </row>
    <row r="23" spans="1:7">
      <c r="A23" s="244" t="s">
        <v>57</v>
      </c>
      <c r="B23" s="235">
        <v>2509</v>
      </c>
      <c r="C23" s="235">
        <v>1275</v>
      </c>
      <c r="D23" s="235">
        <v>2575</v>
      </c>
      <c r="E23" s="235">
        <v>1298</v>
      </c>
      <c r="F23" s="235">
        <v>2607</v>
      </c>
      <c r="G23" s="235">
        <v>1316</v>
      </c>
    </row>
    <row r="24" spans="1:7">
      <c r="A24" s="244" t="s">
        <v>21</v>
      </c>
      <c r="B24" s="235">
        <v>4734</v>
      </c>
      <c r="C24" s="235">
        <v>2362</v>
      </c>
      <c r="D24" s="235">
        <v>4519</v>
      </c>
      <c r="E24" s="235">
        <v>2243</v>
      </c>
      <c r="F24" s="235">
        <v>4520</v>
      </c>
      <c r="G24" s="235">
        <v>2243</v>
      </c>
    </row>
    <row r="25" spans="1:7">
      <c r="A25" s="244" t="s">
        <v>199</v>
      </c>
      <c r="B25" s="235">
        <v>3012</v>
      </c>
      <c r="C25" s="235">
        <v>1507</v>
      </c>
      <c r="D25" s="235">
        <v>3043</v>
      </c>
      <c r="E25" s="235">
        <v>1524</v>
      </c>
      <c r="F25" s="235">
        <v>3070</v>
      </c>
      <c r="G25" s="235">
        <v>1539</v>
      </c>
    </row>
    <row r="26" spans="1:7">
      <c r="A26" s="244" t="s">
        <v>55</v>
      </c>
      <c r="B26" s="235">
        <v>3218</v>
      </c>
      <c r="C26" s="235">
        <v>1639</v>
      </c>
      <c r="D26" s="235">
        <v>3201</v>
      </c>
      <c r="E26" s="235">
        <v>1643</v>
      </c>
      <c r="F26" s="235">
        <v>3274</v>
      </c>
      <c r="G26" s="235">
        <v>1688</v>
      </c>
    </row>
    <row r="27" spans="1:7">
      <c r="A27" s="244" t="s">
        <v>134</v>
      </c>
      <c r="B27" s="235">
        <v>2998</v>
      </c>
      <c r="C27" s="235">
        <v>1532</v>
      </c>
      <c r="D27" s="235">
        <v>3079</v>
      </c>
      <c r="E27" s="235">
        <v>1582</v>
      </c>
      <c r="F27" s="235">
        <v>3147</v>
      </c>
      <c r="G27" s="235">
        <v>1537</v>
      </c>
    </row>
    <row r="28" spans="1:7">
      <c r="A28" s="244" t="s">
        <v>27</v>
      </c>
      <c r="B28" s="235">
        <v>36969</v>
      </c>
      <c r="C28" s="235">
        <v>19116</v>
      </c>
      <c r="D28" s="235">
        <v>38201</v>
      </c>
      <c r="E28" s="235">
        <v>19582</v>
      </c>
      <c r="F28" s="235">
        <v>38582</v>
      </c>
      <c r="G28" s="235">
        <v>19771</v>
      </c>
    </row>
    <row r="29" spans="1:7">
      <c r="A29" s="244" t="s">
        <v>26</v>
      </c>
      <c r="B29" s="235">
        <v>2770</v>
      </c>
      <c r="C29" s="235">
        <v>1365</v>
      </c>
      <c r="D29" s="235">
        <v>2807</v>
      </c>
      <c r="E29" s="235">
        <v>1363</v>
      </c>
      <c r="F29" s="235">
        <v>2903</v>
      </c>
      <c r="G29" s="235">
        <v>1432</v>
      </c>
    </row>
    <row r="30" spans="1:7">
      <c r="A30" s="244" t="s">
        <v>54</v>
      </c>
      <c r="B30" s="235">
        <v>1778</v>
      </c>
      <c r="C30" s="235">
        <v>922</v>
      </c>
      <c r="D30" s="235">
        <v>1831</v>
      </c>
      <c r="E30" s="235">
        <v>940</v>
      </c>
      <c r="F30" s="235">
        <v>1893</v>
      </c>
      <c r="G30" s="235">
        <v>977</v>
      </c>
    </row>
    <row r="32" spans="1:7" ht="15">
      <c r="A32" s="243" t="s">
        <v>251</v>
      </c>
    </row>
    <row r="33" spans="1:7">
      <c r="A33" s="354" t="s">
        <v>250</v>
      </c>
      <c r="B33" s="347">
        <v>2014</v>
      </c>
      <c r="C33" s="348"/>
      <c r="D33" s="347">
        <v>2015</v>
      </c>
      <c r="E33" s="349"/>
      <c r="F33" s="347">
        <v>2016</v>
      </c>
      <c r="G33" s="349"/>
    </row>
    <row r="34" spans="1:7">
      <c r="A34" s="355"/>
      <c r="B34" s="350" t="s">
        <v>249</v>
      </c>
      <c r="C34" s="351"/>
      <c r="D34" s="352" t="s">
        <v>249</v>
      </c>
      <c r="E34" s="353"/>
      <c r="F34" s="352" t="s">
        <v>249</v>
      </c>
      <c r="G34" s="353"/>
    </row>
    <row r="35" spans="1:7">
      <c r="A35" s="356"/>
      <c r="B35" s="242" t="s">
        <v>248</v>
      </c>
      <c r="C35" s="241" t="s">
        <v>247</v>
      </c>
      <c r="D35" s="240" t="s">
        <v>248</v>
      </c>
      <c r="E35" s="239" t="s">
        <v>247</v>
      </c>
      <c r="F35" s="238" t="s">
        <v>248</v>
      </c>
      <c r="G35" s="237" t="s">
        <v>247</v>
      </c>
    </row>
    <row r="36" spans="1:7">
      <c r="A36" s="235" t="s">
        <v>0</v>
      </c>
      <c r="B36" s="235">
        <v>126029</v>
      </c>
      <c r="C36" s="235">
        <v>63710</v>
      </c>
      <c r="D36" s="235">
        <v>128159</v>
      </c>
      <c r="E36" s="235">
        <v>64506</v>
      </c>
      <c r="F36" s="235">
        <f>SUM(F37:F52)</f>
        <v>129957</v>
      </c>
      <c r="G36" s="235">
        <f>SUM(G37:G52)</f>
        <v>65436</v>
      </c>
    </row>
    <row r="37" spans="1:7">
      <c r="A37" s="235" t="s">
        <v>246</v>
      </c>
      <c r="B37" s="235">
        <v>2661</v>
      </c>
      <c r="C37" s="235">
        <v>1289</v>
      </c>
      <c r="D37" s="235">
        <v>3108</v>
      </c>
      <c r="E37" s="235">
        <v>1518</v>
      </c>
      <c r="F37" s="235">
        <v>2465</v>
      </c>
      <c r="G37" s="235">
        <v>1216</v>
      </c>
    </row>
    <row r="38" spans="1:7">
      <c r="A38" s="236" t="s">
        <v>245</v>
      </c>
      <c r="B38" s="235">
        <v>11626</v>
      </c>
      <c r="C38" s="235">
        <v>5608</v>
      </c>
      <c r="D38" s="235">
        <v>12504</v>
      </c>
      <c r="E38" s="235">
        <v>6012</v>
      </c>
      <c r="F38" s="235">
        <v>12741</v>
      </c>
      <c r="G38" s="235">
        <v>6206</v>
      </c>
    </row>
    <row r="39" spans="1:7">
      <c r="A39" s="236" t="s">
        <v>244</v>
      </c>
      <c r="B39" s="235">
        <v>12027</v>
      </c>
      <c r="C39" s="235">
        <v>5985</v>
      </c>
      <c r="D39" s="235">
        <v>12936</v>
      </c>
      <c r="E39" s="235">
        <v>6383</v>
      </c>
      <c r="F39" s="235">
        <v>13730</v>
      </c>
      <c r="G39" s="235">
        <v>6720</v>
      </c>
    </row>
    <row r="40" spans="1:7">
      <c r="A40" s="236" t="s">
        <v>243</v>
      </c>
      <c r="B40" s="235">
        <v>10230</v>
      </c>
      <c r="C40" s="235">
        <v>5106</v>
      </c>
      <c r="D40" s="235">
        <v>10265</v>
      </c>
      <c r="E40" s="235">
        <v>5103</v>
      </c>
      <c r="F40" s="235">
        <v>10219</v>
      </c>
      <c r="G40" s="235">
        <v>5039</v>
      </c>
    </row>
    <row r="41" spans="1:7">
      <c r="A41" s="235" t="s">
        <v>242</v>
      </c>
      <c r="B41" s="235">
        <v>11362</v>
      </c>
      <c r="C41" s="235">
        <v>5614</v>
      </c>
      <c r="D41" s="235">
        <v>11105</v>
      </c>
      <c r="E41" s="235">
        <v>5437</v>
      </c>
      <c r="F41" s="235">
        <v>11075</v>
      </c>
      <c r="G41" s="235">
        <v>5523</v>
      </c>
    </row>
    <row r="42" spans="1:7">
      <c r="A42" s="235" t="s">
        <v>241</v>
      </c>
      <c r="B42" s="235">
        <v>12472</v>
      </c>
      <c r="C42" s="235">
        <v>6151</v>
      </c>
      <c r="D42" s="235">
        <v>11674</v>
      </c>
      <c r="E42" s="235">
        <v>5655</v>
      </c>
      <c r="F42" s="235">
        <v>11476</v>
      </c>
      <c r="G42" s="235">
        <v>5512</v>
      </c>
    </row>
    <row r="43" spans="1:7">
      <c r="A43" s="235" t="s">
        <v>240</v>
      </c>
      <c r="B43" s="235">
        <v>11528</v>
      </c>
      <c r="C43" s="235">
        <v>5745</v>
      </c>
      <c r="D43" s="235">
        <v>11578</v>
      </c>
      <c r="E43" s="235">
        <v>5736</v>
      </c>
      <c r="F43" s="235">
        <v>11699</v>
      </c>
      <c r="G43" s="235">
        <v>5761</v>
      </c>
    </row>
    <row r="44" spans="1:7">
      <c r="A44" s="235" t="s">
        <v>239</v>
      </c>
      <c r="B44" s="235">
        <v>9493</v>
      </c>
      <c r="C44" s="235">
        <v>4738</v>
      </c>
      <c r="D44" s="235">
        <v>9755</v>
      </c>
      <c r="E44" s="235">
        <v>4833</v>
      </c>
      <c r="F44" s="235">
        <v>10036</v>
      </c>
      <c r="G44" s="235">
        <v>5007</v>
      </c>
    </row>
    <row r="45" spans="1:7">
      <c r="A45" s="235" t="s">
        <v>238</v>
      </c>
      <c r="B45" s="235">
        <v>9433</v>
      </c>
      <c r="C45" s="235">
        <v>4703</v>
      </c>
      <c r="D45" s="235">
        <v>9309</v>
      </c>
      <c r="E45" s="235">
        <v>4671</v>
      </c>
      <c r="F45" s="235">
        <v>9288</v>
      </c>
      <c r="G45" s="235">
        <v>4684</v>
      </c>
    </row>
    <row r="46" spans="1:7">
      <c r="A46" s="235" t="s">
        <v>237</v>
      </c>
      <c r="B46" s="235">
        <v>8923</v>
      </c>
      <c r="C46" s="235">
        <v>4514</v>
      </c>
      <c r="D46" s="235">
        <v>9017</v>
      </c>
      <c r="E46" s="235">
        <v>4538</v>
      </c>
      <c r="F46" s="235">
        <v>9077</v>
      </c>
      <c r="G46" s="235">
        <v>4519</v>
      </c>
    </row>
    <row r="47" spans="1:7">
      <c r="A47" s="235" t="s">
        <v>236</v>
      </c>
      <c r="B47" s="235">
        <v>7733</v>
      </c>
      <c r="C47" s="235">
        <v>3922</v>
      </c>
      <c r="D47" s="235">
        <v>7860</v>
      </c>
      <c r="E47" s="235">
        <v>3951</v>
      </c>
      <c r="F47" s="235">
        <v>8085</v>
      </c>
      <c r="G47" s="235">
        <v>4068</v>
      </c>
    </row>
    <row r="48" spans="1:7">
      <c r="A48" s="235" t="s">
        <v>235</v>
      </c>
      <c r="B48" s="235">
        <v>6745</v>
      </c>
      <c r="C48" s="235">
        <v>3515</v>
      </c>
      <c r="D48" s="235">
        <v>6693</v>
      </c>
      <c r="E48" s="235">
        <v>3489</v>
      </c>
      <c r="F48" s="235">
        <v>6926</v>
      </c>
      <c r="G48" s="235">
        <v>3583</v>
      </c>
    </row>
    <row r="49" spans="1:7">
      <c r="A49" s="235" t="s">
        <v>234</v>
      </c>
      <c r="B49" s="235">
        <v>4459</v>
      </c>
      <c r="C49" s="235">
        <v>2412</v>
      </c>
      <c r="D49" s="235">
        <v>4929</v>
      </c>
      <c r="E49" s="235">
        <v>2693</v>
      </c>
      <c r="F49" s="235">
        <v>5294</v>
      </c>
      <c r="G49" s="235">
        <v>2890</v>
      </c>
    </row>
    <row r="50" spans="1:7">
      <c r="A50" s="235" t="s">
        <v>233</v>
      </c>
      <c r="B50" s="235">
        <v>2598</v>
      </c>
      <c r="C50" s="235">
        <v>1502</v>
      </c>
      <c r="D50" s="235">
        <v>2693</v>
      </c>
      <c r="E50" s="235">
        <v>1548</v>
      </c>
      <c r="F50" s="235">
        <v>3050</v>
      </c>
      <c r="G50" s="235">
        <v>1740</v>
      </c>
    </row>
    <row r="51" spans="1:7">
      <c r="A51" s="235" t="s">
        <v>232</v>
      </c>
      <c r="B51" s="235">
        <v>1540</v>
      </c>
      <c r="C51" s="235">
        <v>925</v>
      </c>
      <c r="D51" s="235">
        <v>1637</v>
      </c>
      <c r="E51" s="235">
        <v>1009</v>
      </c>
      <c r="F51" s="235">
        <v>1694</v>
      </c>
      <c r="G51" s="235">
        <v>1043</v>
      </c>
    </row>
    <row r="52" spans="1:7">
      <c r="A52" s="235" t="s">
        <v>231</v>
      </c>
      <c r="B52" s="235">
        <v>3199</v>
      </c>
      <c r="C52" s="235">
        <v>1981</v>
      </c>
      <c r="D52" s="235">
        <v>3096</v>
      </c>
      <c r="E52" s="235">
        <v>1930</v>
      </c>
      <c r="F52" s="235">
        <v>3102</v>
      </c>
      <c r="G52" s="235">
        <v>1925</v>
      </c>
    </row>
  </sheetData>
  <mergeCells count="14">
    <mergeCell ref="A33:A35"/>
    <mergeCell ref="B33:C33"/>
    <mergeCell ref="D33:E33"/>
    <mergeCell ref="F33:G33"/>
    <mergeCell ref="B34:C34"/>
    <mergeCell ref="D34:E34"/>
    <mergeCell ref="F34:G34"/>
    <mergeCell ref="A3:A5"/>
    <mergeCell ref="B3:C3"/>
    <mergeCell ref="D3:E3"/>
    <mergeCell ref="F3:G3"/>
    <mergeCell ref="B4:C4"/>
    <mergeCell ref="D4:E4"/>
    <mergeCell ref="F4:G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G5" sqref="G5"/>
    </sheetView>
  </sheetViews>
  <sheetFormatPr defaultRowHeight="12.75"/>
  <cols>
    <col min="1" max="1" width="17.5703125" style="270" customWidth="1"/>
    <col min="2" max="11" width="7.7109375" style="270" customWidth="1"/>
    <col min="12" max="190" width="9.140625" style="270"/>
    <col min="191" max="191" width="16.7109375" style="270" customWidth="1"/>
    <col min="192" max="197" width="9.7109375" style="270" customWidth="1"/>
    <col min="198" max="446" width="9.140625" style="270"/>
    <col min="447" max="447" width="16.7109375" style="270" customWidth="1"/>
    <col min="448" max="453" width="9.7109375" style="270" customWidth="1"/>
    <col min="454" max="702" width="9.140625" style="270"/>
    <col min="703" max="703" width="16.7109375" style="270" customWidth="1"/>
    <col min="704" max="709" width="9.7109375" style="270" customWidth="1"/>
    <col min="710" max="958" width="9.140625" style="270"/>
    <col min="959" max="959" width="16.7109375" style="270" customWidth="1"/>
    <col min="960" max="965" width="9.7109375" style="270" customWidth="1"/>
    <col min="966" max="1214" width="9.140625" style="270"/>
    <col min="1215" max="1215" width="16.7109375" style="270" customWidth="1"/>
    <col min="1216" max="1221" width="9.7109375" style="270" customWidth="1"/>
    <col min="1222" max="1470" width="9.140625" style="270"/>
    <col min="1471" max="1471" width="16.7109375" style="270" customWidth="1"/>
    <col min="1472" max="1477" width="9.7109375" style="270" customWidth="1"/>
    <col min="1478" max="1726" width="9.140625" style="270"/>
    <col min="1727" max="1727" width="16.7109375" style="270" customWidth="1"/>
    <col min="1728" max="1733" width="9.7109375" style="270" customWidth="1"/>
    <col min="1734" max="1982" width="9.140625" style="270"/>
    <col min="1983" max="1983" width="16.7109375" style="270" customWidth="1"/>
    <col min="1984" max="1989" width="9.7109375" style="270" customWidth="1"/>
    <col min="1990" max="2238" width="9.140625" style="270"/>
    <col min="2239" max="2239" width="16.7109375" style="270" customWidth="1"/>
    <col min="2240" max="2245" width="9.7109375" style="270" customWidth="1"/>
    <col min="2246" max="2494" width="9.140625" style="270"/>
    <col min="2495" max="2495" width="16.7109375" style="270" customWidth="1"/>
    <col min="2496" max="2501" width="9.7109375" style="270" customWidth="1"/>
    <col min="2502" max="2750" width="9.140625" style="270"/>
    <col min="2751" max="2751" width="16.7109375" style="270" customWidth="1"/>
    <col min="2752" max="2757" width="9.7109375" style="270" customWidth="1"/>
    <col min="2758" max="3006" width="9.140625" style="270"/>
    <col min="3007" max="3007" width="16.7109375" style="270" customWidth="1"/>
    <col min="3008" max="3013" width="9.7109375" style="270" customWidth="1"/>
    <col min="3014" max="3262" width="9.140625" style="270"/>
    <col min="3263" max="3263" width="16.7109375" style="270" customWidth="1"/>
    <col min="3264" max="3269" width="9.7109375" style="270" customWidth="1"/>
    <col min="3270" max="3518" width="9.140625" style="270"/>
    <col min="3519" max="3519" width="16.7109375" style="270" customWidth="1"/>
    <col min="3520" max="3525" width="9.7109375" style="270" customWidth="1"/>
    <col min="3526" max="3774" width="9.140625" style="270"/>
    <col min="3775" max="3775" width="16.7109375" style="270" customWidth="1"/>
    <col min="3776" max="3781" width="9.7109375" style="270" customWidth="1"/>
    <col min="3782" max="4030" width="9.140625" style="270"/>
    <col min="4031" max="4031" width="16.7109375" style="270" customWidth="1"/>
    <col min="4032" max="4037" width="9.7109375" style="270" customWidth="1"/>
    <col min="4038" max="4286" width="9.140625" style="270"/>
    <col min="4287" max="4287" width="16.7109375" style="270" customWidth="1"/>
    <col min="4288" max="4293" width="9.7109375" style="270" customWidth="1"/>
    <col min="4294" max="4542" width="9.140625" style="270"/>
    <col min="4543" max="4543" width="16.7109375" style="270" customWidth="1"/>
    <col min="4544" max="4549" width="9.7109375" style="270" customWidth="1"/>
    <col min="4550" max="4798" width="9.140625" style="270"/>
    <col min="4799" max="4799" width="16.7109375" style="270" customWidth="1"/>
    <col min="4800" max="4805" width="9.7109375" style="270" customWidth="1"/>
    <col min="4806" max="5054" width="9.140625" style="270"/>
    <col min="5055" max="5055" width="16.7109375" style="270" customWidth="1"/>
    <col min="5056" max="5061" width="9.7109375" style="270" customWidth="1"/>
    <col min="5062" max="5310" width="9.140625" style="270"/>
    <col min="5311" max="5311" width="16.7109375" style="270" customWidth="1"/>
    <col min="5312" max="5317" width="9.7109375" style="270" customWidth="1"/>
    <col min="5318" max="5566" width="9.140625" style="270"/>
    <col min="5567" max="5567" width="16.7109375" style="270" customWidth="1"/>
    <col min="5568" max="5573" width="9.7109375" style="270" customWidth="1"/>
    <col min="5574" max="5822" width="9.140625" style="270"/>
    <col min="5823" max="5823" width="16.7109375" style="270" customWidth="1"/>
    <col min="5824" max="5829" width="9.7109375" style="270" customWidth="1"/>
    <col min="5830" max="6078" width="9.140625" style="270"/>
    <col min="6079" max="6079" width="16.7109375" style="270" customWidth="1"/>
    <col min="6080" max="6085" width="9.7109375" style="270" customWidth="1"/>
    <col min="6086" max="6334" width="9.140625" style="270"/>
    <col min="6335" max="6335" width="16.7109375" style="270" customWidth="1"/>
    <col min="6336" max="6341" width="9.7109375" style="270" customWidth="1"/>
    <col min="6342" max="6590" width="9.140625" style="270"/>
    <col min="6591" max="6591" width="16.7109375" style="270" customWidth="1"/>
    <col min="6592" max="6597" width="9.7109375" style="270" customWidth="1"/>
    <col min="6598" max="6846" width="9.140625" style="270"/>
    <col min="6847" max="6847" width="16.7109375" style="270" customWidth="1"/>
    <col min="6848" max="6853" width="9.7109375" style="270" customWidth="1"/>
    <col min="6854" max="7102" width="9.140625" style="270"/>
    <col min="7103" max="7103" width="16.7109375" style="270" customWidth="1"/>
    <col min="7104" max="7109" width="9.7109375" style="270" customWidth="1"/>
    <col min="7110" max="7358" width="9.140625" style="270"/>
    <col min="7359" max="7359" width="16.7109375" style="270" customWidth="1"/>
    <col min="7360" max="7365" width="9.7109375" style="270" customWidth="1"/>
    <col min="7366" max="7614" width="9.140625" style="270"/>
    <col min="7615" max="7615" width="16.7109375" style="270" customWidth="1"/>
    <col min="7616" max="7621" width="9.7109375" style="270" customWidth="1"/>
    <col min="7622" max="7870" width="9.140625" style="270"/>
    <col min="7871" max="7871" width="16.7109375" style="270" customWidth="1"/>
    <col min="7872" max="7877" width="9.7109375" style="270" customWidth="1"/>
    <col min="7878" max="8126" width="9.140625" style="270"/>
    <col min="8127" max="8127" width="16.7109375" style="270" customWidth="1"/>
    <col min="8128" max="8133" width="9.7109375" style="270" customWidth="1"/>
    <col min="8134" max="8382" width="9.140625" style="270"/>
    <col min="8383" max="8383" width="16.7109375" style="270" customWidth="1"/>
    <col min="8384" max="8389" width="9.7109375" style="270" customWidth="1"/>
    <col min="8390" max="8638" width="9.140625" style="270"/>
    <col min="8639" max="8639" width="16.7109375" style="270" customWidth="1"/>
    <col min="8640" max="8645" width="9.7109375" style="270" customWidth="1"/>
    <col min="8646" max="8894" width="9.140625" style="270"/>
    <col min="8895" max="8895" width="16.7109375" style="270" customWidth="1"/>
    <col min="8896" max="8901" width="9.7109375" style="270" customWidth="1"/>
    <col min="8902" max="9150" width="9.140625" style="270"/>
    <col min="9151" max="9151" width="16.7109375" style="270" customWidth="1"/>
    <col min="9152" max="9157" width="9.7109375" style="270" customWidth="1"/>
    <col min="9158" max="9406" width="9.140625" style="270"/>
    <col min="9407" max="9407" width="16.7109375" style="270" customWidth="1"/>
    <col min="9408" max="9413" width="9.7109375" style="270" customWidth="1"/>
    <col min="9414" max="9662" width="9.140625" style="270"/>
    <col min="9663" max="9663" width="16.7109375" style="270" customWidth="1"/>
    <col min="9664" max="9669" width="9.7109375" style="270" customWidth="1"/>
    <col min="9670" max="9918" width="9.140625" style="270"/>
    <col min="9919" max="9919" width="16.7109375" style="270" customWidth="1"/>
    <col min="9920" max="9925" width="9.7109375" style="270" customWidth="1"/>
    <col min="9926" max="10174" width="9.140625" style="270"/>
    <col min="10175" max="10175" width="16.7109375" style="270" customWidth="1"/>
    <col min="10176" max="10181" width="9.7109375" style="270" customWidth="1"/>
    <col min="10182" max="10430" width="9.140625" style="270"/>
    <col min="10431" max="10431" width="16.7109375" style="270" customWidth="1"/>
    <col min="10432" max="10437" width="9.7109375" style="270" customWidth="1"/>
    <col min="10438" max="10686" width="9.140625" style="270"/>
    <col min="10687" max="10687" width="16.7109375" style="270" customWidth="1"/>
    <col min="10688" max="10693" width="9.7109375" style="270" customWidth="1"/>
    <col min="10694" max="10942" width="9.140625" style="270"/>
    <col min="10943" max="10943" width="16.7109375" style="270" customWidth="1"/>
    <col min="10944" max="10949" width="9.7109375" style="270" customWidth="1"/>
    <col min="10950" max="11198" width="9.140625" style="270"/>
    <col min="11199" max="11199" width="16.7109375" style="270" customWidth="1"/>
    <col min="11200" max="11205" width="9.7109375" style="270" customWidth="1"/>
    <col min="11206" max="11454" width="9.140625" style="270"/>
    <col min="11455" max="11455" width="16.7109375" style="270" customWidth="1"/>
    <col min="11456" max="11461" width="9.7109375" style="270" customWidth="1"/>
    <col min="11462" max="11710" width="9.140625" style="270"/>
    <col min="11711" max="11711" width="16.7109375" style="270" customWidth="1"/>
    <col min="11712" max="11717" width="9.7109375" style="270" customWidth="1"/>
    <col min="11718" max="11966" width="9.140625" style="270"/>
    <col min="11967" max="11967" width="16.7109375" style="270" customWidth="1"/>
    <col min="11968" max="11973" width="9.7109375" style="270" customWidth="1"/>
    <col min="11974" max="12222" width="9.140625" style="270"/>
    <col min="12223" max="12223" width="16.7109375" style="270" customWidth="1"/>
    <col min="12224" max="12229" width="9.7109375" style="270" customWidth="1"/>
    <col min="12230" max="12478" width="9.140625" style="270"/>
    <col min="12479" max="12479" width="16.7109375" style="270" customWidth="1"/>
    <col min="12480" max="12485" width="9.7109375" style="270" customWidth="1"/>
    <col min="12486" max="12734" width="9.140625" style="270"/>
    <col min="12735" max="12735" width="16.7109375" style="270" customWidth="1"/>
    <col min="12736" max="12741" width="9.7109375" style="270" customWidth="1"/>
    <col min="12742" max="12990" width="9.140625" style="270"/>
    <col min="12991" max="12991" width="16.7109375" style="270" customWidth="1"/>
    <col min="12992" max="12997" width="9.7109375" style="270" customWidth="1"/>
    <col min="12998" max="13246" width="9.140625" style="270"/>
    <col min="13247" max="13247" width="16.7109375" style="270" customWidth="1"/>
    <col min="13248" max="13253" width="9.7109375" style="270" customWidth="1"/>
    <col min="13254" max="13502" width="9.140625" style="270"/>
    <col min="13503" max="13503" width="16.7109375" style="270" customWidth="1"/>
    <col min="13504" max="13509" width="9.7109375" style="270" customWidth="1"/>
    <col min="13510" max="13758" width="9.140625" style="270"/>
    <col min="13759" max="13759" width="16.7109375" style="270" customWidth="1"/>
    <col min="13760" max="13765" width="9.7109375" style="270" customWidth="1"/>
    <col min="13766" max="14014" width="9.140625" style="270"/>
    <col min="14015" max="14015" width="16.7109375" style="270" customWidth="1"/>
    <col min="14016" max="14021" width="9.7109375" style="270" customWidth="1"/>
    <col min="14022" max="14270" width="9.140625" style="270"/>
    <col min="14271" max="14271" width="16.7109375" style="270" customWidth="1"/>
    <col min="14272" max="14277" width="9.7109375" style="270" customWidth="1"/>
    <col min="14278" max="14526" width="9.140625" style="270"/>
    <col min="14527" max="14527" width="16.7109375" style="270" customWidth="1"/>
    <col min="14528" max="14533" width="9.7109375" style="270" customWidth="1"/>
    <col min="14534" max="14782" width="9.140625" style="270"/>
    <col min="14783" max="14783" width="16.7109375" style="270" customWidth="1"/>
    <col min="14784" max="14789" width="9.7109375" style="270" customWidth="1"/>
    <col min="14790" max="15038" width="9.140625" style="270"/>
    <col min="15039" max="15039" width="16.7109375" style="270" customWidth="1"/>
    <col min="15040" max="15045" width="9.7109375" style="270" customWidth="1"/>
    <col min="15046" max="15294" width="9.140625" style="270"/>
    <col min="15295" max="15295" width="16.7109375" style="270" customWidth="1"/>
    <col min="15296" max="15301" width="9.7109375" style="270" customWidth="1"/>
    <col min="15302" max="15550" width="9.140625" style="270"/>
    <col min="15551" max="15551" width="16.7109375" style="270" customWidth="1"/>
    <col min="15552" max="15557" width="9.7109375" style="270" customWidth="1"/>
    <col min="15558" max="15806" width="9.140625" style="270"/>
    <col min="15807" max="15807" width="16.7109375" style="270" customWidth="1"/>
    <col min="15808" max="15813" width="9.7109375" style="270" customWidth="1"/>
    <col min="15814" max="16062" width="9.140625" style="270"/>
    <col min="16063" max="16063" width="16.7109375" style="270" customWidth="1"/>
    <col min="16064" max="16069" width="9.7109375" style="270" customWidth="1"/>
    <col min="16070" max="16384" width="9.140625" style="270"/>
  </cols>
  <sheetData>
    <row r="1" spans="1:10">
      <c r="A1" s="383" t="s">
        <v>304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0" ht="14.25" customHeight="1">
      <c r="A2" s="274"/>
      <c r="B2" s="273"/>
      <c r="C2" s="273"/>
      <c r="D2" s="274"/>
      <c r="E2" s="274"/>
      <c r="F2" s="274"/>
      <c r="G2" s="274"/>
      <c r="H2" s="273"/>
      <c r="I2" s="273"/>
      <c r="J2" s="273"/>
    </row>
    <row r="3" spans="1:10" ht="15" customHeight="1">
      <c r="A3" s="399" t="s">
        <v>24</v>
      </c>
      <c r="B3" s="390">
        <v>2014</v>
      </c>
      <c r="C3" s="391"/>
      <c r="D3" s="392"/>
      <c r="E3" s="390">
        <v>2015</v>
      </c>
      <c r="F3" s="391"/>
      <c r="G3" s="391"/>
      <c r="H3" s="391">
        <v>2016</v>
      </c>
      <c r="I3" s="391"/>
      <c r="J3" s="391"/>
    </row>
    <row r="4" spans="1:10" ht="30" customHeight="1">
      <c r="A4" s="400"/>
      <c r="B4" s="386" t="s">
        <v>303</v>
      </c>
      <c r="C4" s="405"/>
      <c r="D4" s="387"/>
      <c r="E4" s="386" t="s">
        <v>302</v>
      </c>
      <c r="F4" s="405"/>
      <c r="G4" s="387"/>
      <c r="H4" s="386" t="s">
        <v>301</v>
      </c>
      <c r="I4" s="405"/>
      <c r="J4" s="405"/>
    </row>
    <row r="5" spans="1:10" ht="19.5" customHeight="1">
      <c r="A5" s="385"/>
      <c r="B5" s="282" t="s">
        <v>0</v>
      </c>
      <c r="C5" s="281" t="s">
        <v>300</v>
      </c>
      <c r="D5" s="281" t="s">
        <v>299</v>
      </c>
      <c r="E5" s="280" t="s">
        <v>0</v>
      </c>
      <c r="F5" s="279" t="s">
        <v>300</v>
      </c>
      <c r="G5" s="281" t="s">
        <v>299</v>
      </c>
      <c r="H5" s="280" t="s">
        <v>0</v>
      </c>
      <c r="I5" s="281" t="s">
        <v>300</v>
      </c>
      <c r="J5" s="279" t="s">
        <v>299</v>
      </c>
    </row>
    <row r="6" spans="1:10" ht="22.5" customHeight="1">
      <c r="A6" s="271" t="s">
        <v>0</v>
      </c>
      <c r="B6" s="278">
        <v>792</v>
      </c>
      <c r="C6" s="278">
        <v>253</v>
      </c>
      <c r="D6" s="278">
        <v>539</v>
      </c>
      <c r="E6" s="278">
        <v>686</v>
      </c>
      <c r="F6" s="278">
        <v>207</v>
      </c>
      <c r="G6" s="278">
        <v>479</v>
      </c>
      <c r="H6" s="278">
        <f>SUM(H7:H30)</f>
        <v>653</v>
      </c>
      <c r="I6" s="278">
        <f>SUM(I7:I30)</f>
        <v>201</v>
      </c>
      <c r="J6" s="278">
        <f>SUM(J7:J30)</f>
        <v>452</v>
      </c>
    </row>
    <row r="7" spans="1:10" ht="15.75" customHeight="1">
      <c r="A7" s="247" t="s">
        <v>6</v>
      </c>
      <c r="B7" s="270">
        <v>27</v>
      </c>
      <c r="C7" s="270">
        <v>4</v>
      </c>
      <c r="D7" s="270">
        <v>23</v>
      </c>
      <c r="E7" s="270">
        <v>25</v>
      </c>
      <c r="F7" s="270">
        <v>9</v>
      </c>
      <c r="G7" s="270">
        <v>16</v>
      </c>
      <c r="H7" s="270">
        <f t="shared" ref="H7:H30" si="0">I7+J7</f>
        <v>11</v>
      </c>
      <c r="I7" s="270">
        <v>0</v>
      </c>
      <c r="J7" s="270">
        <v>11</v>
      </c>
    </row>
    <row r="8" spans="1:10" ht="15.75" customHeight="1">
      <c r="A8" s="247" t="s">
        <v>7</v>
      </c>
      <c r="B8" s="270">
        <v>32</v>
      </c>
      <c r="C8" s="270">
        <v>0</v>
      </c>
      <c r="D8" s="270">
        <v>32</v>
      </c>
      <c r="E8" s="270">
        <v>30</v>
      </c>
      <c r="F8" s="270">
        <v>0</v>
      </c>
      <c r="G8" s="270">
        <v>30</v>
      </c>
      <c r="H8" s="270">
        <f t="shared" si="0"/>
        <v>20</v>
      </c>
      <c r="I8" s="270">
        <v>0</v>
      </c>
      <c r="J8" s="270">
        <v>20</v>
      </c>
    </row>
    <row r="9" spans="1:10" ht="15.75" customHeight="1">
      <c r="A9" s="247" t="s">
        <v>38</v>
      </c>
      <c r="B9" s="270">
        <v>35</v>
      </c>
      <c r="C9" s="270">
        <v>0</v>
      </c>
      <c r="D9" s="270">
        <v>35</v>
      </c>
      <c r="E9" s="270">
        <v>20</v>
      </c>
      <c r="F9" s="270">
        <v>0</v>
      </c>
      <c r="G9" s="270">
        <v>20</v>
      </c>
      <c r="H9" s="270">
        <f t="shared" si="0"/>
        <v>18</v>
      </c>
      <c r="I9" s="270">
        <v>0</v>
      </c>
      <c r="J9" s="270">
        <v>18</v>
      </c>
    </row>
    <row r="10" spans="1:10" ht="15.75" customHeight="1">
      <c r="A10" s="247" t="s">
        <v>9</v>
      </c>
      <c r="B10" s="270">
        <v>13</v>
      </c>
      <c r="C10" s="270">
        <v>0</v>
      </c>
      <c r="D10" s="270">
        <v>13</v>
      </c>
      <c r="E10" s="270">
        <v>22</v>
      </c>
      <c r="F10" s="270">
        <v>0</v>
      </c>
      <c r="G10" s="270">
        <v>22</v>
      </c>
      <c r="H10" s="270">
        <f t="shared" si="0"/>
        <v>28</v>
      </c>
      <c r="I10" s="270">
        <v>0</v>
      </c>
      <c r="J10" s="270">
        <v>28</v>
      </c>
    </row>
    <row r="11" spans="1:10" ht="15.75" customHeight="1">
      <c r="A11" s="247" t="s">
        <v>10</v>
      </c>
      <c r="B11" s="270">
        <v>35</v>
      </c>
      <c r="C11" s="270">
        <v>0</v>
      </c>
      <c r="D11" s="270">
        <v>35</v>
      </c>
      <c r="E11" s="270">
        <v>41</v>
      </c>
      <c r="F11" s="270">
        <v>0</v>
      </c>
      <c r="G11" s="270">
        <v>41</v>
      </c>
      <c r="H11" s="270">
        <f t="shared" si="0"/>
        <v>37</v>
      </c>
      <c r="I11" s="270">
        <v>0</v>
      </c>
      <c r="J11" s="270">
        <v>37</v>
      </c>
    </row>
    <row r="12" spans="1:10" ht="15.75" customHeight="1">
      <c r="A12" s="247" t="s">
        <v>11</v>
      </c>
      <c r="B12" s="270">
        <v>39</v>
      </c>
      <c r="C12" s="270">
        <v>0</v>
      </c>
      <c r="D12" s="270">
        <v>39</v>
      </c>
      <c r="E12" s="270">
        <v>35</v>
      </c>
      <c r="F12" s="270">
        <v>0</v>
      </c>
      <c r="G12" s="270">
        <v>35</v>
      </c>
      <c r="H12" s="270">
        <f t="shared" si="0"/>
        <v>43</v>
      </c>
      <c r="I12" s="270">
        <v>0</v>
      </c>
      <c r="J12" s="270">
        <v>43</v>
      </c>
    </row>
    <row r="13" spans="1:10" ht="15.75" customHeight="1">
      <c r="A13" s="247" t="s">
        <v>61</v>
      </c>
      <c r="B13" s="270">
        <v>15</v>
      </c>
      <c r="C13" s="270">
        <v>0</v>
      </c>
      <c r="D13" s="270">
        <v>15</v>
      </c>
      <c r="E13" s="270">
        <v>22</v>
      </c>
      <c r="F13" s="270">
        <v>0</v>
      </c>
      <c r="G13" s="270">
        <v>22</v>
      </c>
      <c r="H13" s="270">
        <f t="shared" si="0"/>
        <v>15</v>
      </c>
      <c r="I13" s="270">
        <v>0</v>
      </c>
      <c r="J13" s="270">
        <v>15</v>
      </c>
    </row>
    <row r="14" spans="1:10" ht="15.75" customHeight="1">
      <c r="A14" s="247" t="s">
        <v>34</v>
      </c>
      <c r="B14" s="270">
        <v>25</v>
      </c>
      <c r="C14" s="270">
        <v>0</v>
      </c>
      <c r="D14" s="270">
        <v>25</v>
      </c>
      <c r="E14" s="270">
        <v>14</v>
      </c>
      <c r="F14" s="270">
        <v>0</v>
      </c>
      <c r="G14" s="270">
        <v>14</v>
      </c>
      <c r="H14" s="270">
        <f t="shared" si="0"/>
        <v>14</v>
      </c>
      <c r="I14" s="270">
        <v>0</v>
      </c>
      <c r="J14" s="270">
        <v>14</v>
      </c>
    </row>
    <row r="15" spans="1:10" ht="15.75" customHeight="1">
      <c r="A15" s="247" t="s">
        <v>132</v>
      </c>
      <c r="B15" s="270">
        <v>19</v>
      </c>
      <c r="C15" s="270">
        <v>0</v>
      </c>
      <c r="D15" s="270">
        <v>19</v>
      </c>
      <c r="E15" s="270">
        <v>27</v>
      </c>
      <c r="F15" s="270">
        <v>0</v>
      </c>
      <c r="G15" s="270">
        <v>27</v>
      </c>
      <c r="H15" s="270">
        <f t="shared" si="0"/>
        <v>25</v>
      </c>
      <c r="I15" s="270">
        <v>0</v>
      </c>
      <c r="J15" s="270">
        <v>25</v>
      </c>
    </row>
    <row r="16" spans="1:10" ht="15.75" customHeight="1">
      <c r="A16" s="247" t="s">
        <v>33</v>
      </c>
      <c r="B16" s="270">
        <v>17</v>
      </c>
      <c r="C16" s="270">
        <v>0</v>
      </c>
      <c r="D16" s="270">
        <v>17</v>
      </c>
      <c r="E16" s="270">
        <v>29</v>
      </c>
      <c r="F16" s="270">
        <v>0</v>
      </c>
      <c r="G16" s="270">
        <v>29</v>
      </c>
      <c r="H16" s="270">
        <f t="shared" si="0"/>
        <v>16</v>
      </c>
      <c r="I16" s="270">
        <v>0</v>
      </c>
      <c r="J16" s="270">
        <v>16</v>
      </c>
    </row>
    <row r="17" spans="1:10" ht="15.75" customHeight="1">
      <c r="A17" s="247" t="s">
        <v>17</v>
      </c>
      <c r="B17" s="270">
        <v>20</v>
      </c>
      <c r="C17" s="270">
        <v>0</v>
      </c>
      <c r="D17" s="270">
        <v>20</v>
      </c>
      <c r="E17" s="270">
        <v>25</v>
      </c>
      <c r="F17" s="270">
        <v>0</v>
      </c>
      <c r="G17" s="270">
        <v>25</v>
      </c>
      <c r="H17" s="270">
        <f t="shared" si="0"/>
        <v>28</v>
      </c>
      <c r="I17" s="270">
        <v>0</v>
      </c>
      <c r="J17" s="270">
        <v>28</v>
      </c>
    </row>
    <row r="18" spans="1:10" ht="15.75" customHeight="1">
      <c r="A18" s="247" t="s">
        <v>31</v>
      </c>
      <c r="B18" s="270">
        <v>22</v>
      </c>
      <c r="C18" s="270">
        <v>0</v>
      </c>
      <c r="D18" s="270">
        <v>22</v>
      </c>
      <c r="E18" s="270">
        <v>25</v>
      </c>
      <c r="F18" s="270">
        <v>0</v>
      </c>
      <c r="G18" s="270">
        <v>25</v>
      </c>
      <c r="H18" s="270">
        <f t="shared" si="0"/>
        <v>13</v>
      </c>
      <c r="I18" s="270">
        <v>0</v>
      </c>
      <c r="J18" s="270">
        <v>13</v>
      </c>
    </row>
    <row r="19" spans="1:10" ht="15.75" customHeight="1">
      <c r="A19" s="247" t="s">
        <v>19</v>
      </c>
      <c r="B19" s="270">
        <v>26</v>
      </c>
      <c r="C19" s="270">
        <v>0</v>
      </c>
      <c r="D19" s="270">
        <v>26</v>
      </c>
      <c r="E19" s="270">
        <v>17</v>
      </c>
      <c r="F19" s="270">
        <v>0</v>
      </c>
      <c r="G19" s="270">
        <v>17</v>
      </c>
      <c r="H19" s="270">
        <f t="shared" si="0"/>
        <v>17</v>
      </c>
      <c r="I19" s="270">
        <v>0</v>
      </c>
      <c r="J19" s="270">
        <v>17</v>
      </c>
    </row>
    <row r="20" spans="1:10" ht="15.75" customHeight="1">
      <c r="A20" s="247" t="s">
        <v>133</v>
      </c>
      <c r="B20" s="270">
        <v>34</v>
      </c>
      <c r="C20" s="270">
        <v>0</v>
      </c>
      <c r="D20" s="270">
        <v>34</v>
      </c>
      <c r="E20" s="270">
        <v>36</v>
      </c>
      <c r="F20" s="270">
        <v>0</v>
      </c>
      <c r="G20" s="270">
        <v>36</v>
      </c>
      <c r="H20" s="270">
        <f t="shared" si="0"/>
        <v>23</v>
      </c>
      <c r="I20" s="270">
        <v>0</v>
      </c>
      <c r="J20" s="270">
        <v>23</v>
      </c>
    </row>
    <row r="21" spans="1:10" ht="15.75" customHeight="1">
      <c r="A21" s="247" t="s">
        <v>201</v>
      </c>
      <c r="B21" s="270">
        <v>17</v>
      </c>
      <c r="C21" s="270">
        <v>0</v>
      </c>
      <c r="D21" s="270">
        <v>17</v>
      </c>
      <c r="E21" s="270">
        <v>14</v>
      </c>
      <c r="F21" s="270">
        <v>0</v>
      </c>
      <c r="G21" s="270">
        <v>14</v>
      </c>
      <c r="H21" s="270">
        <f t="shared" si="0"/>
        <v>21</v>
      </c>
      <c r="I21" s="270">
        <v>0</v>
      </c>
      <c r="J21" s="270">
        <v>21</v>
      </c>
    </row>
    <row r="22" spans="1:10" ht="15.75" customHeight="1">
      <c r="A22" s="247" t="s">
        <v>58</v>
      </c>
      <c r="B22" s="270">
        <v>32</v>
      </c>
      <c r="C22" s="270">
        <v>0</v>
      </c>
      <c r="D22" s="270">
        <v>32</v>
      </c>
      <c r="E22" s="270">
        <v>29</v>
      </c>
      <c r="F22" s="270">
        <v>0</v>
      </c>
      <c r="G22" s="270">
        <v>29</v>
      </c>
      <c r="H22" s="270">
        <f t="shared" si="0"/>
        <v>29</v>
      </c>
      <c r="I22" s="270">
        <v>0</v>
      </c>
      <c r="J22" s="270">
        <v>29</v>
      </c>
    </row>
    <row r="23" spans="1:10" ht="15.75" customHeight="1">
      <c r="A23" s="247" t="s">
        <v>57</v>
      </c>
      <c r="B23" s="270">
        <v>17</v>
      </c>
      <c r="C23" s="270">
        <v>0</v>
      </c>
      <c r="D23" s="270">
        <v>17</v>
      </c>
      <c r="E23" s="270">
        <v>14</v>
      </c>
      <c r="F23" s="270">
        <v>0</v>
      </c>
      <c r="G23" s="270">
        <v>14</v>
      </c>
      <c r="H23" s="270">
        <f t="shared" si="0"/>
        <v>8</v>
      </c>
      <c r="I23" s="270">
        <v>0</v>
      </c>
      <c r="J23" s="270">
        <v>8</v>
      </c>
    </row>
    <row r="24" spans="1:10" ht="15.75" customHeight="1">
      <c r="A24" s="247" t="s">
        <v>21</v>
      </c>
      <c r="B24" s="270">
        <v>41</v>
      </c>
      <c r="C24" s="270">
        <v>0</v>
      </c>
      <c r="D24" s="270">
        <v>41</v>
      </c>
      <c r="E24" s="270">
        <v>15</v>
      </c>
      <c r="F24" s="270">
        <v>0</v>
      </c>
      <c r="G24" s="270">
        <v>15</v>
      </c>
      <c r="H24" s="270">
        <f t="shared" si="0"/>
        <v>19</v>
      </c>
      <c r="I24" s="270">
        <v>0</v>
      </c>
      <c r="J24" s="270">
        <v>19</v>
      </c>
    </row>
    <row r="25" spans="1:10" ht="15.75" customHeight="1">
      <c r="A25" s="247" t="s">
        <v>199</v>
      </c>
      <c r="B25" s="270">
        <v>18</v>
      </c>
      <c r="C25" s="270">
        <v>0</v>
      </c>
      <c r="D25" s="270">
        <v>18</v>
      </c>
      <c r="E25" s="270">
        <v>10</v>
      </c>
      <c r="F25" s="270">
        <v>0</v>
      </c>
      <c r="G25" s="270">
        <v>10</v>
      </c>
      <c r="H25" s="270">
        <f t="shared" si="0"/>
        <v>15</v>
      </c>
      <c r="I25" s="270">
        <v>0</v>
      </c>
      <c r="J25" s="270">
        <v>15</v>
      </c>
    </row>
    <row r="26" spans="1:10" ht="15.75" customHeight="1">
      <c r="A26" s="247" t="s">
        <v>55</v>
      </c>
      <c r="B26" s="270">
        <v>33</v>
      </c>
      <c r="C26" s="270">
        <v>0</v>
      </c>
      <c r="D26" s="270">
        <v>33</v>
      </c>
      <c r="E26" s="270">
        <v>16</v>
      </c>
      <c r="F26" s="270">
        <v>0</v>
      </c>
      <c r="G26" s="270">
        <v>16</v>
      </c>
      <c r="H26" s="270">
        <f t="shared" si="0"/>
        <v>16</v>
      </c>
      <c r="I26" s="270">
        <v>0</v>
      </c>
      <c r="J26" s="270">
        <v>16</v>
      </c>
    </row>
    <row r="27" spans="1:10" ht="15.75" customHeight="1">
      <c r="A27" s="247" t="s">
        <v>134</v>
      </c>
      <c r="H27" s="270">
        <f t="shared" si="0"/>
        <v>10</v>
      </c>
      <c r="I27" s="270">
        <v>10</v>
      </c>
      <c r="J27" s="270">
        <v>0</v>
      </c>
    </row>
    <row r="28" spans="1:10" ht="15.75" customHeight="1">
      <c r="A28" s="247" t="s">
        <v>27</v>
      </c>
      <c r="B28" s="270">
        <v>249</v>
      </c>
      <c r="C28" s="270">
        <v>249</v>
      </c>
      <c r="D28" s="270">
        <v>0</v>
      </c>
      <c r="E28" s="270">
        <v>198</v>
      </c>
      <c r="F28" s="270">
        <v>198</v>
      </c>
      <c r="G28" s="270">
        <v>0</v>
      </c>
      <c r="H28" s="270">
        <f t="shared" si="0"/>
        <v>191</v>
      </c>
      <c r="I28" s="270">
        <v>191</v>
      </c>
      <c r="J28" s="270">
        <v>0</v>
      </c>
    </row>
    <row r="29" spans="1:10" ht="15.75" customHeight="1">
      <c r="A29" s="247" t="s">
        <v>26</v>
      </c>
      <c r="B29" s="270">
        <v>17</v>
      </c>
      <c r="C29" s="270">
        <v>0</v>
      </c>
      <c r="D29" s="270">
        <v>17</v>
      </c>
      <c r="E29" s="270">
        <v>16</v>
      </c>
      <c r="F29" s="270">
        <v>0</v>
      </c>
      <c r="G29" s="270">
        <v>16</v>
      </c>
      <c r="H29" s="270">
        <f t="shared" si="0"/>
        <v>24</v>
      </c>
      <c r="I29" s="270">
        <v>0</v>
      </c>
      <c r="J29" s="270">
        <v>24</v>
      </c>
    </row>
    <row r="30" spans="1:10" ht="15.75" customHeight="1">
      <c r="A30" s="247" t="s">
        <v>54</v>
      </c>
      <c r="B30" s="270">
        <v>9</v>
      </c>
      <c r="C30" s="270">
        <v>0</v>
      </c>
      <c r="D30" s="270">
        <v>9</v>
      </c>
      <c r="E30" s="270">
        <v>6</v>
      </c>
      <c r="F30" s="270">
        <v>0</v>
      </c>
      <c r="G30" s="270">
        <v>6</v>
      </c>
      <c r="H30" s="270">
        <f t="shared" si="0"/>
        <v>12</v>
      </c>
      <c r="I30" s="270">
        <v>0</v>
      </c>
      <c r="J30" s="270">
        <v>12</v>
      </c>
    </row>
  </sheetData>
  <mergeCells count="8">
    <mergeCell ref="A1:J1"/>
    <mergeCell ref="A3:A5"/>
    <mergeCell ref="B3:D3"/>
    <mergeCell ref="E3:G3"/>
    <mergeCell ref="H3:J3"/>
    <mergeCell ref="B4:D4"/>
    <mergeCell ref="E4:G4"/>
    <mergeCell ref="H4:J4"/>
  </mergeCells>
  <pageMargins left="1" right="0.2" top="0.47" bottom="0.28000000000000003" header="0" footer="0.3"/>
  <pageSetup paperSize="9" orientation="portrait" r:id="rId1"/>
  <headerFooter scaleWithDoc="0">
    <oddFooter>&amp;R8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workbookViewId="0">
      <selection activeCell="G5" sqref="G5"/>
    </sheetView>
  </sheetViews>
  <sheetFormatPr defaultRowHeight="12.75"/>
  <cols>
    <col min="1" max="1" width="16.28515625" style="270" customWidth="1"/>
    <col min="2" max="2" width="7" style="270" customWidth="1"/>
    <col min="3" max="3" width="7.28515625" style="270" customWidth="1"/>
    <col min="4" max="4" width="6.85546875" style="270" customWidth="1"/>
    <col min="5" max="5" width="7.140625" style="270" customWidth="1"/>
    <col min="6" max="6" width="7.7109375" style="270" customWidth="1"/>
    <col min="7" max="7" width="7" style="270" customWidth="1"/>
    <col min="8" max="10" width="7.28515625" style="270" customWidth="1"/>
    <col min="11" max="11" width="7.7109375" style="270" customWidth="1"/>
    <col min="12" max="178" width="9.140625" style="270"/>
    <col min="179" max="179" width="16.7109375" style="270" customWidth="1"/>
    <col min="180" max="185" width="9.7109375" style="270" customWidth="1"/>
    <col min="186" max="434" width="9.140625" style="270"/>
    <col min="435" max="435" width="16.7109375" style="270" customWidth="1"/>
    <col min="436" max="441" width="9.7109375" style="270" customWidth="1"/>
    <col min="442" max="690" width="9.140625" style="270"/>
    <col min="691" max="691" width="16.7109375" style="270" customWidth="1"/>
    <col min="692" max="697" width="9.7109375" style="270" customWidth="1"/>
    <col min="698" max="946" width="9.140625" style="270"/>
    <col min="947" max="947" width="16.7109375" style="270" customWidth="1"/>
    <col min="948" max="953" width="9.7109375" style="270" customWidth="1"/>
    <col min="954" max="1202" width="9.140625" style="270"/>
    <col min="1203" max="1203" width="16.7109375" style="270" customWidth="1"/>
    <col min="1204" max="1209" width="9.7109375" style="270" customWidth="1"/>
    <col min="1210" max="1458" width="9.140625" style="270"/>
    <col min="1459" max="1459" width="16.7109375" style="270" customWidth="1"/>
    <col min="1460" max="1465" width="9.7109375" style="270" customWidth="1"/>
    <col min="1466" max="1714" width="9.140625" style="270"/>
    <col min="1715" max="1715" width="16.7109375" style="270" customWidth="1"/>
    <col min="1716" max="1721" width="9.7109375" style="270" customWidth="1"/>
    <col min="1722" max="1970" width="9.140625" style="270"/>
    <col min="1971" max="1971" width="16.7109375" style="270" customWidth="1"/>
    <col min="1972" max="1977" width="9.7109375" style="270" customWidth="1"/>
    <col min="1978" max="2226" width="9.140625" style="270"/>
    <col min="2227" max="2227" width="16.7109375" style="270" customWidth="1"/>
    <col min="2228" max="2233" width="9.7109375" style="270" customWidth="1"/>
    <col min="2234" max="2482" width="9.140625" style="270"/>
    <col min="2483" max="2483" width="16.7109375" style="270" customWidth="1"/>
    <col min="2484" max="2489" width="9.7109375" style="270" customWidth="1"/>
    <col min="2490" max="2738" width="9.140625" style="270"/>
    <col min="2739" max="2739" width="16.7109375" style="270" customWidth="1"/>
    <col min="2740" max="2745" width="9.7109375" style="270" customWidth="1"/>
    <col min="2746" max="2994" width="9.140625" style="270"/>
    <col min="2995" max="2995" width="16.7109375" style="270" customWidth="1"/>
    <col min="2996" max="3001" width="9.7109375" style="270" customWidth="1"/>
    <col min="3002" max="3250" width="9.140625" style="270"/>
    <col min="3251" max="3251" width="16.7109375" style="270" customWidth="1"/>
    <col min="3252" max="3257" width="9.7109375" style="270" customWidth="1"/>
    <col min="3258" max="3506" width="9.140625" style="270"/>
    <col min="3507" max="3507" width="16.7109375" style="270" customWidth="1"/>
    <col min="3508" max="3513" width="9.7109375" style="270" customWidth="1"/>
    <col min="3514" max="3762" width="9.140625" style="270"/>
    <col min="3763" max="3763" width="16.7109375" style="270" customWidth="1"/>
    <col min="3764" max="3769" width="9.7109375" style="270" customWidth="1"/>
    <col min="3770" max="4018" width="9.140625" style="270"/>
    <col min="4019" max="4019" width="16.7109375" style="270" customWidth="1"/>
    <col min="4020" max="4025" width="9.7109375" style="270" customWidth="1"/>
    <col min="4026" max="4274" width="9.140625" style="270"/>
    <col min="4275" max="4275" width="16.7109375" style="270" customWidth="1"/>
    <col min="4276" max="4281" width="9.7109375" style="270" customWidth="1"/>
    <col min="4282" max="4530" width="9.140625" style="270"/>
    <col min="4531" max="4531" width="16.7109375" style="270" customWidth="1"/>
    <col min="4532" max="4537" width="9.7109375" style="270" customWidth="1"/>
    <col min="4538" max="4786" width="9.140625" style="270"/>
    <col min="4787" max="4787" width="16.7109375" style="270" customWidth="1"/>
    <col min="4788" max="4793" width="9.7109375" style="270" customWidth="1"/>
    <col min="4794" max="5042" width="9.140625" style="270"/>
    <col min="5043" max="5043" width="16.7109375" style="270" customWidth="1"/>
    <col min="5044" max="5049" width="9.7109375" style="270" customWidth="1"/>
    <col min="5050" max="5298" width="9.140625" style="270"/>
    <col min="5299" max="5299" width="16.7109375" style="270" customWidth="1"/>
    <col min="5300" max="5305" width="9.7109375" style="270" customWidth="1"/>
    <col min="5306" max="5554" width="9.140625" style="270"/>
    <col min="5555" max="5555" width="16.7109375" style="270" customWidth="1"/>
    <col min="5556" max="5561" width="9.7109375" style="270" customWidth="1"/>
    <col min="5562" max="5810" width="9.140625" style="270"/>
    <col min="5811" max="5811" width="16.7109375" style="270" customWidth="1"/>
    <col min="5812" max="5817" width="9.7109375" style="270" customWidth="1"/>
    <col min="5818" max="6066" width="9.140625" style="270"/>
    <col min="6067" max="6067" width="16.7109375" style="270" customWidth="1"/>
    <col min="6068" max="6073" width="9.7109375" style="270" customWidth="1"/>
    <col min="6074" max="6322" width="9.140625" style="270"/>
    <col min="6323" max="6323" width="16.7109375" style="270" customWidth="1"/>
    <col min="6324" max="6329" width="9.7109375" style="270" customWidth="1"/>
    <col min="6330" max="6578" width="9.140625" style="270"/>
    <col min="6579" max="6579" width="16.7109375" style="270" customWidth="1"/>
    <col min="6580" max="6585" width="9.7109375" style="270" customWidth="1"/>
    <col min="6586" max="6834" width="9.140625" style="270"/>
    <col min="6835" max="6835" width="16.7109375" style="270" customWidth="1"/>
    <col min="6836" max="6841" width="9.7109375" style="270" customWidth="1"/>
    <col min="6842" max="7090" width="9.140625" style="270"/>
    <col min="7091" max="7091" width="16.7109375" style="270" customWidth="1"/>
    <col min="7092" max="7097" width="9.7109375" style="270" customWidth="1"/>
    <col min="7098" max="7346" width="9.140625" style="270"/>
    <col min="7347" max="7347" width="16.7109375" style="270" customWidth="1"/>
    <col min="7348" max="7353" width="9.7109375" style="270" customWidth="1"/>
    <col min="7354" max="7602" width="9.140625" style="270"/>
    <col min="7603" max="7603" width="16.7109375" style="270" customWidth="1"/>
    <col min="7604" max="7609" width="9.7109375" style="270" customWidth="1"/>
    <col min="7610" max="7858" width="9.140625" style="270"/>
    <col min="7859" max="7859" width="16.7109375" style="270" customWidth="1"/>
    <col min="7860" max="7865" width="9.7109375" style="270" customWidth="1"/>
    <col min="7866" max="8114" width="9.140625" style="270"/>
    <col min="8115" max="8115" width="16.7109375" style="270" customWidth="1"/>
    <col min="8116" max="8121" width="9.7109375" style="270" customWidth="1"/>
    <col min="8122" max="8370" width="9.140625" style="270"/>
    <col min="8371" max="8371" width="16.7109375" style="270" customWidth="1"/>
    <col min="8372" max="8377" width="9.7109375" style="270" customWidth="1"/>
    <col min="8378" max="8626" width="9.140625" style="270"/>
    <col min="8627" max="8627" width="16.7109375" style="270" customWidth="1"/>
    <col min="8628" max="8633" width="9.7109375" style="270" customWidth="1"/>
    <col min="8634" max="8882" width="9.140625" style="270"/>
    <col min="8883" max="8883" width="16.7109375" style="270" customWidth="1"/>
    <col min="8884" max="8889" width="9.7109375" style="270" customWidth="1"/>
    <col min="8890" max="9138" width="9.140625" style="270"/>
    <col min="9139" max="9139" width="16.7109375" style="270" customWidth="1"/>
    <col min="9140" max="9145" width="9.7109375" style="270" customWidth="1"/>
    <col min="9146" max="9394" width="9.140625" style="270"/>
    <col min="9395" max="9395" width="16.7109375" style="270" customWidth="1"/>
    <col min="9396" max="9401" width="9.7109375" style="270" customWidth="1"/>
    <col min="9402" max="9650" width="9.140625" style="270"/>
    <col min="9651" max="9651" width="16.7109375" style="270" customWidth="1"/>
    <col min="9652" max="9657" width="9.7109375" style="270" customWidth="1"/>
    <col min="9658" max="9906" width="9.140625" style="270"/>
    <col min="9907" max="9907" width="16.7109375" style="270" customWidth="1"/>
    <col min="9908" max="9913" width="9.7109375" style="270" customWidth="1"/>
    <col min="9914" max="10162" width="9.140625" style="270"/>
    <col min="10163" max="10163" width="16.7109375" style="270" customWidth="1"/>
    <col min="10164" max="10169" width="9.7109375" style="270" customWidth="1"/>
    <col min="10170" max="10418" width="9.140625" style="270"/>
    <col min="10419" max="10419" width="16.7109375" style="270" customWidth="1"/>
    <col min="10420" max="10425" width="9.7109375" style="270" customWidth="1"/>
    <col min="10426" max="10674" width="9.140625" style="270"/>
    <col min="10675" max="10675" width="16.7109375" style="270" customWidth="1"/>
    <col min="10676" max="10681" width="9.7109375" style="270" customWidth="1"/>
    <col min="10682" max="10930" width="9.140625" style="270"/>
    <col min="10931" max="10931" width="16.7109375" style="270" customWidth="1"/>
    <col min="10932" max="10937" width="9.7109375" style="270" customWidth="1"/>
    <col min="10938" max="11186" width="9.140625" style="270"/>
    <col min="11187" max="11187" width="16.7109375" style="270" customWidth="1"/>
    <col min="11188" max="11193" width="9.7109375" style="270" customWidth="1"/>
    <col min="11194" max="11442" width="9.140625" style="270"/>
    <col min="11443" max="11443" width="16.7109375" style="270" customWidth="1"/>
    <col min="11444" max="11449" width="9.7109375" style="270" customWidth="1"/>
    <col min="11450" max="11698" width="9.140625" style="270"/>
    <col min="11699" max="11699" width="16.7109375" style="270" customWidth="1"/>
    <col min="11700" max="11705" width="9.7109375" style="270" customWidth="1"/>
    <col min="11706" max="11954" width="9.140625" style="270"/>
    <col min="11955" max="11955" width="16.7109375" style="270" customWidth="1"/>
    <col min="11956" max="11961" width="9.7109375" style="270" customWidth="1"/>
    <col min="11962" max="12210" width="9.140625" style="270"/>
    <col min="12211" max="12211" width="16.7109375" style="270" customWidth="1"/>
    <col min="12212" max="12217" width="9.7109375" style="270" customWidth="1"/>
    <col min="12218" max="12466" width="9.140625" style="270"/>
    <col min="12467" max="12467" width="16.7109375" style="270" customWidth="1"/>
    <col min="12468" max="12473" width="9.7109375" style="270" customWidth="1"/>
    <col min="12474" max="12722" width="9.140625" style="270"/>
    <col min="12723" max="12723" width="16.7109375" style="270" customWidth="1"/>
    <col min="12724" max="12729" width="9.7109375" style="270" customWidth="1"/>
    <col min="12730" max="12978" width="9.140625" style="270"/>
    <col min="12979" max="12979" width="16.7109375" style="270" customWidth="1"/>
    <col min="12980" max="12985" width="9.7109375" style="270" customWidth="1"/>
    <col min="12986" max="13234" width="9.140625" style="270"/>
    <col min="13235" max="13235" width="16.7109375" style="270" customWidth="1"/>
    <col min="13236" max="13241" width="9.7109375" style="270" customWidth="1"/>
    <col min="13242" max="13490" width="9.140625" style="270"/>
    <col min="13491" max="13491" width="16.7109375" style="270" customWidth="1"/>
    <col min="13492" max="13497" width="9.7109375" style="270" customWidth="1"/>
    <col min="13498" max="13746" width="9.140625" style="270"/>
    <col min="13747" max="13747" width="16.7109375" style="270" customWidth="1"/>
    <col min="13748" max="13753" width="9.7109375" style="270" customWidth="1"/>
    <col min="13754" max="14002" width="9.140625" style="270"/>
    <col min="14003" max="14003" width="16.7109375" style="270" customWidth="1"/>
    <col min="14004" max="14009" width="9.7109375" style="270" customWidth="1"/>
    <col min="14010" max="14258" width="9.140625" style="270"/>
    <col min="14259" max="14259" width="16.7109375" style="270" customWidth="1"/>
    <col min="14260" max="14265" width="9.7109375" style="270" customWidth="1"/>
    <col min="14266" max="14514" width="9.140625" style="270"/>
    <col min="14515" max="14515" width="16.7109375" style="270" customWidth="1"/>
    <col min="14516" max="14521" width="9.7109375" style="270" customWidth="1"/>
    <col min="14522" max="14770" width="9.140625" style="270"/>
    <col min="14771" max="14771" width="16.7109375" style="270" customWidth="1"/>
    <col min="14772" max="14777" width="9.7109375" style="270" customWidth="1"/>
    <col min="14778" max="15026" width="9.140625" style="270"/>
    <col min="15027" max="15027" width="16.7109375" style="270" customWidth="1"/>
    <col min="15028" max="15033" width="9.7109375" style="270" customWidth="1"/>
    <col min="15034" max="15282" width="9.140625" style="270"/>
    <col min="15283" max="15283" width="16.7109375" style="270" customWidth="1"/>
    <col min="15284" max="15289" width="9.7109375" style="270" customWidth="1"/>
    <col min="15290" max="15538" width="9.140625" style="270"/>
    <col min="15539" max="15539" width="16.7109375" style="270" customWidth="1"/>
    <col min="15540" max="15545" width="9.7109375" style="270" customWidth="1"/>
    <col min="15546" max="15794" width="9.140625" style="270"/>
    <col min="15795" max="15795" width="16.7109375" style="270" customWidth="1"/>
    <col min="15796" max="15801" width="9.7109375" style="270" customWidth="1"/>
    <col min="15802" max="16050" width="9.140625" style="270"/>
    <col min="16051" max="16051" width="16.7109375" style="270" customWidth="1"/>
    <col min="16052" max="16057" width="9.7109375" style="270" customWidth="1"/>
    <col min="16058" max="16384" width="9.140625" style="270"/>
  </cols>
  <sheetData>
    <row r="2" spans="1:11">
      <c r="A2" s="395" t="s">
        <v>309</v>
      </c>
      <c r="B2" s="395"/>
      <c r="C2" s="395"/>
      <c r="D2" s="395"/>
      <c r="E2" s="395"/>
      <c r="F2" s="395"/>
      <c r="G2" s="395"/>
      <c r="H2" s="395"/>
      <c r="I2" s="395"/>
      <c r="J2" s="395"/>
    </row>
    <row r="4" spans="1:11" ht="22.5" customHeight="1">
      <c r="A4" s="399" t="s">
        <v>24</v>
      </c>
      <c r="B4" s="390">
        <v>2015</v>
      </c>
      <c r="C4" s="391"/>
      <c r="D4" s="391"/>
      <c r="E4" s="391"/>
      <c r="F4" s="392"/>
      <c r="G4" s="390">
        <v>2016</v>
      </c>
      <c r="H4" s="391"/>
      <c r="I4" s="391"/>
      <c r="J4" s="391"/>
      <c r="K4" s="391"/>
    </row>
    <row r="5" spans="1:11" ht="39.75" customHeight="1">
      <c r="A5" s="400"/>
      <c r="B5" s="284" t="s">
        <v>0</v>
      </c>
      <c r="C5" s="284" t="s">
        <v>308</v>
      </c>
      <c r="D5" s="284" t="s">
        <v>307</v>
      </c>
      <c r="E5" s="284" t="s">
        <v>306</v>
      </c>
      <c r="F5" s="284" t="s">
        <v>305</v>
      </c>
      <c r="G5" s="284" t="s">
        <v>0</v>
      </c>
      <c r="H5" s="284" t="s">
        <v>308</v>
      </c>
      <c r="I5" s="284" t="s">
        <v>307</v>
      </c>
      <c r="J5" s="284" t="s">
        <v>306</v>
      </c>
      <c r="K5" s="291" t="s">
        <v>305</v>
      </c>
    </row>
    <row r="6" spans="1:11" ht="18.75" customHeight="1">
      <c r="A6" s="271" t="s">
        <v>0</v>
      </c>
      <c r="B6" s="278">
        <v>124</v>
      </c>
      <c r="C6" s="278">
        <v>86</v>
      </c>
      <c r="D6" s="278">
        <v>24</v>
      </c>
      <c r="E6" s="278">
        <v>8</v>
      </c>
      <c r="F6" s="278">
        <v>6</v>
      </c>
      <c r="G6" s="278">
        <f>SUM(G7:G29)</f>
        <v>116</v>
      </c>
      <c r="H6" s="278">
        <f>SUM(H7:H29)</f>
        <v>85</v>
      </c>
      <c r="I6" s="278">
        <f>SUM(I7:I29)</f>
        <v>19</v>
      </c>
      <c r="J6" s="278">
        <f>SUM(J7:J29)</f>
        <v>8</v>
      </c>
      <c r="K6" s="278">
        <f>SUM(K7:K29)</f>
        <v>4</v>
      </c>
    </row>
    <row r="7" spans="1:11" ht="15.75" customHeight="1">
      <c r="A7" s="247" t="s">
        <v>6</v>
      </c>
      <c r="B7" s="270">
        <v>7</v>
      </c>
      <c r="C7" s="270">
        <v>4</v>
      </c>
      <c r="D7" s="270">
        <v>0</v>
      </c>
      <c r="E7" s="270">
        <v>3</v>
      </c>
      <c r="F7" s="270">
        <v>0</v>
      </c>
      <c r="G7" s="270">
        <v>6</v>
      </c>
      <c r="H7" s="270">
        <v>5</v>
      </c>
      <c r="I7" s="270">
        <v>0</v>
      </c>
      <c r="J7" s="270">
        <v>0</v>
      </c>
      <c r="K7" s="270">
        <v>1</v>
      </c>
    </row>
    <row r="8" spans="1:11" ht="15.75" customHeight="1">
      <c r="A8" s="247" t="s">
        <v>7</v>
      </c>
      <c r="B8" s="270">
        <v>2</v>
      </c>
      <c r="C8" s="270">
        <v>1</v>
      </c>
      <c r="D8" s="270">
        <v>0</v>
      </c>
      <c r="E8" s="270">
        <v>0</v>
      </c>
      <c r="F8" s="270">
        <v>1</v>
      </c>
      <c r="G8" s="270">
        <v>6</v>
      </c>
      <c r="H8" s="270">
        <v>4</v>
      </c>
      <c r="I8" s="270">
        <v>2</v>
      </c>
      <c r="J8" s="270">
        <v>0</v>
      </c>
      <c r="K8" s="270">
        <v>0</v>
      </c>
    </row>
    <row r="9" spans="1:11" ht="15.75" customHeight="1">
      <c r="A9" s="247" t="s">
        <v>38</v>
      </c>
      <c r="B9" s="270">
        <v>11</v>
      </c>
      <c r="C9" s="270">
        <v>8</v>
      </c>
      <c r="D9" s="270">
        <v>1</v>
      </c>
      <c r="E9" s="270">
        <v>1</v>
      </c>
      <c r="F9" s="270">
        <v>1</v>
      </c>
      <c r="G9" s="270">
        <v>7</v>
      </c>
      <c r="H9" s="270">
        <v>5</v>
      </c>
      <c r="I9" s="270">
        <v>2</v>
      </c>
      <c r="J9" s="270">
        <v>0</v>
      </c>
      <c r="K9" s="270">
        <v>0</v>
      </c>
    </row>
    <row r="10" spans="1:11" ht="15.75" customHeight="1">
      <c r="A10" s="247" t="s">
        <v>9</v>
      </c>
      <c r="B10" s="270">
        <v>12</v>
      </c>
      <c r="C10" s="270">
        <v>7</v>
      </c>
      <c r="D10" s="270">
        <v>5</v>
      </c>
      <c r="E10" s="270">
        <v>0</v>
      </c>
      <c r="F10" s="270">
        <v>0</v>
      </c>
      <c r="G10" s="270">
        <v>9</v>
      </c>
      <c r="H10" s="270">
        <v>4</v>
      </c>
      <c r="I10" s="270">
        <v>4</v>
      </c>
      <c r="J10" s="270">
        <v>1</v>
      </c>
      <c r="K10" s="270">
        <v>0</v>
      </c>
    </row>
    <row r="11" spans="1:11" ht="15.75" customHeight="1">
      <c r="A11" s="247" t="s">
        <v>10</v>
      </c>
      <c r="B11" s="270">
        <v>1</v>
      </c>
      <c r="C11" s="270">
        <v>0</v>
      </c>
      <c r="D11" s="270">
        <v>0</v>
      </c>
      <c r="E11" s="270">
        <v>0</v>
      </c>
      <c r="F11" s="270">
        <v>1</v>
      </c>
      <c r="G11" s="270">
        <v>3</v>
      </c>
      <c r="H11" s="270">
        <v>2</v>
      </c>
      <c r="I11" s="270">
        <v>0</v>
      </c>
      <c r="J11" s="270">
        <v>0</v>
      </c>
      <c r="K11" s="270">
        <v>1</v>
      </c>
    </row>
    <row r="12" spans="1:11" ht="15.75" customHeight="1">
      <c r="A12" s="247" t="s">
        <v>11</v>
      </c>
      <c r="B12" s="270">
        <v>2</v>
      </c>
      <c r="C12" s="270">
        <v>1</v>
      </c>
      <c r="D12" s="270">
        <v>1</v>
      </c>
      <c r="E12" s="270">
        <v>0</v>
      </c>
      <c r="F12" s="270">
        <v>0</v>
      </c>
      <c r="G12" s="270">
        <v>6</v>
      </c>
      <c r="H12" s="270">
        <v>5</v>
      </c>
      <c r="I12" s="270">
        <v>1</v>
      </c>
      <c r="J12" s="270">
        <v>0</v>
      </c>
      <c r="K12" s="270">
        <v>0</v>
      </c>
    </row>
    <row r="13" spans="1:11" ht="15.75" customHeight="1">
      <c r="A13" s="247" t="s">
        <v>61</v>
      </c>
      <c r="B13" s="270">
        <v>1</v>
      </c>
      <c r="C13" s="270">
        <v>1</v>
      </c>
      <c r="D13" s="270">
        <v>0</v>
      </c>
      <c r="E13" s="270">
        <v>0</v>
      </c>
      <c r="F13" s="270">
        <v>0</v>
      </c>
      <c r="G13" s="270">
        <v>1</v>
      </c>
      <c r="H13" s="270">
        <v>1</v>
      </c>
      <c r="I13" s="270">
        <v>0</v>
      </c>
      <c r="J13" s="270">
        <v>0</v>
      </c>
      <c r="K13" s="270">
        <v>0</v>
      </c>
    </row>
    <row r="14" spans="1:11" ht="15.75" customHeight="1">
      <c r="A14" s="247" t="s">
        <v>34</v>
      </c>
      <c r="B14" s="270">
        <v>1</v>
      </c>
      <c r="C14" s="270">
        <v>1</v>
      </c>
      <c r="D14" s="270">
        <v>0</v>
      </c>
      <c r="E14" s="270">
        <v>0</v>
      </c>
      <c r="F14" s="270">
        <v>0</v>
      </c>
      <c r="G14" s="270">
        <v>2</v>
      </c>
      <c r="H14" s="270">
        <v>2</v>
      </c>
      <c r="I14" s="270">
        <v>0</v>
      </c>
      <c r="J14" s="270">
        <v>0</v>
      </c>
      <c r="K14" s="270">
        <v>0</v>
      </c>
    </row>
    <row r="15" spans="1:11" ht="15.75" customHeight="1">
      <c r="A15" s="247" t="s">
        <v>132</v>
      </c>
      <c r="B15" s="270">
        <v>5</v>
      </c>
      <c r="C15" s="270">
        <v>1</v>
      </c>
      <c r="D15" s="270">
        <v>4</v>
      </c>
      <c r="E15" s="270">
        <v>0</v>
      </c>
      <c r="F15" s="270">
        <v>0</v>
      </c>
      <c r="G15" s="270">
        <v>7</v>
      </c>
      <c r="H15" s="270">
        <v>5</v>
      </c>
      <c r="I15" s="270">
        <v>2</v>
      </c>
      <c r="J15" s="270">
        <v>0</v>
      </c>
      <c r="K15" s="270">
        <v>0</v>
      </c>
    </row>
    <row r="16" spans="1:11" ht="15.75" customHeight="1">
      <c r="A16" s="247" t="s">
        <v>33</v>
      </c>
      <c r="B16" s="270">
        <v>2</v>
      </c>
      <c r="C16" s="270">
        <v>1</v>
      </c>
      <c r="D16" s="270">
        <v>1</v>
      </c>
      <c r="E16" s="270">
        <v>0</v>
      </c>
      <c r="F16" s="270">
        <v>0</v>
      </c>
      <c r="G16" s="270">
        <v>7</v>
      </c>
      <c r="H16" s="270">
        <v>1</v>
      </c>
      <c r="I16" s="270">
        <v>4</v>
      </c>
      <c r="J16" s="270">
        <v>1</v>
      </c>
      <c r="K16" s="270">
        <v>1</v>
      </c>
    </row>
    <row r="17" spans="1:11" ht="15.75" customHeight="1">
      <c r="A17" s="247" t="s">
        <v>17</v>
      </c>
      <c r="B17" s="270">
        <v>10</v>
      </c>
      <c r="C17" s="270">
        <v>8</v>
      </c>
      <c r="D17" s="270">
        <v>2</v>
      </c>
      <c r="E17" s="270">
        <v>0</v>
      </c>
      <c r="F17" s="270">
        <v>0</v>
      </c>
      <c r="G17" s="270">
        <v>7</v>
      </c>
      <c r="H17" s="270">
        <v>2</v>
      </c>
      <c r="I17" s="270">
        <v>2</v>
      </c>
      <c r="J17" s="270">
        <v>2</v>
      </c>
      <c r="K17" s="270">
        <v>1</v>
      </c>
    </row>
    <row r="18" spans="1:11" ht="15.75" customHeight="1">
      <c r="A18" s="247" t="s">
        <v>31</v>
      </c>
      <c r="B18" s="270">
        <v>9</v>
      </c>
      <c r="C18" s="270">
        <v>7</v>
      </c>
      <c r="D18" s="270">
        <v>1</v>
      </c>
      <c r="E18" s="270">
        <v>0</v>
      </c>
      <c r="F18" s="270">
        <v>1</v>
      </c>
      <c r="G18" s="270">
        <v>3</v>
      </c>
      <c r="H18" s="270">
        <v>3</v>
      </c>
      <c r="I18" s="270">
        <v>0</v>
      </c>
      <c r="J18" s="270">
        <v>0</v>
      </c>
      <c r="K18" s="270">
        <v>0</v>
      </c>
    </row>
    <row r="19" spans="1:11" ht="15.75" customHeight="1">
      <c r="A19" s="247" t="s">
        <v>19</v>
      </c>
      <c r="B19" s="270">
        <v>1</v>
      </c>
      <c r="C19" s="270">
        <v>1</v>
      </c>
      <c r="D19" s="270">
        <v>0</v>
      </c>
      <c r="E19" s="270">
        <v>0</v>
      </c>
      <c r="F19" s="270">
        <v>0</v>
      </c>
      <c r="G19" s="270">
        <v>5</v>
      </c>
      <c r="H19" s="270">
        <v>5</v>
      </c>
      <c r="I19" s="270">
        <v>0</v>
      </c>
      <c r="J19" s="270">
        <v>0</v>
      </c>
      <c r="K19" s="270">
        <v>0</v>
      </c>
    </row>
    <row r="20" spans="1:11" ht="15.75" customHeight="1">
      <c r="A20" s="247" t="s">
        <v>133</v>
      </c>
      <c r="B20" s="270">
        <v>6</v>
      </c>
      <c r="C20" s="270">
        <v>3</v>
      </c>
      <c r="D20" s="270">
        <v>1</v>
      </c>
      <c r="E20" s="270">
        <v>1</v>
      </c>
      <c r="F20" s="270">
        <v>1</v>
      </c>
      <c r="G20" s="270">
        <v>2</v>
      </c>
      <c r="H20" s="270">
        <v>2</v>
      </c>
      <c r="I20" s="270">
        <v>0</v>
      </c>
      <c r="J20" s="270">
        <v>0</v>
      </c>
      <c r="K20" s="270">
        <v>0</v>
      </c>
    </row>
    <row r="21" spans="1:11" ht="15.75" customHeight="1">
      <c r="A21" s="247" t="s">
        <v>201</v>
      </c>
      <c r="B21" s="270">
        <v>1</v>
      </c>
      <c r="C21" s="270">
        <v>1</v>
      </c>
      <c r="D21" s="270">
        <v>0</v>
      </c>
      <c r="E21" s="270">
        <v>0</v>
      </c>
      <c r="F21" s="270">
        <v>0</v>
      </c>
      <c r="G21" s="270">
        <v>3</v>
      </c>
      <c r="H21" s="270">
        <v>3</v>
      </c>
      <c r="I21" s="270">
        <v>0</v>
      </c>
      <c r="J21" s="270">
        <v>0</v>
      </c>
      <c r="K21" s="270">
        <v>0</v>
      </c>
    </row>
    <row r="22" spans="1:11" ht="15.75" customHeight="1">
      <c r="A22" s="247" t="s">
        <v>58</v>
      </c>
      <c r="B22" s="270">
        <v>8</v>
      </c>
      <c r="C22" s="270">
        <v>6</v>
      </c>
      <c r="D22" s="270">
        <v>1</v>
      </c>
      <c r="E22" s="270">
        <v>1</v>
      </c>
      <c r="F22" s="270">
        <v>0</v>
      </c>
      <c r="G22" s="270">
        <v>2</v>
      </c>
      <c r="H22" s="270">
        <v>1</v>
      </c>
      <c r="I22" s="270">
        <v>0</v>
      </c>
      <c r="J22" s="270">
        <v>1</v>
      </c>
      <c r="K22" s="270">
        <v>0</v>
      </c>
    </row>
    <row r="23" spans="1:11" ht="15.75" customHeight="1">
      <c r="A23" s="247" t="s">
        <v>57</v>
      </c>
      <c r="B23" s="270">
        <v>1</v>
      </c>
      <c r="C23" s="270">
        <v>1</v>
      </c>
      <c r="D23" s="270">
        <v>0</v>
      </c>
      <c r="E23" s="270">
        <v>0</v>
      </c>
      <c r="F23" s="270">
        <v>0</v>
      </c>
      <c r="G23" s="270">
        <v>1</v>
      </c>
      <c r="H23" s="270">
        <v>1</v>
      </c>
      <c r="I23" s="270">
        <v>0</v>
      </c>
      <c r="J23" s="270">
        <v>0</v>
      </c>
      <c r="K23" s="270">
        <v>0</v>
      </c>
    </row>
    <row r="24" spans="1:11" ht="15.75" customHeight="1">
      <c r="A24" s="247" t="s">
        <v>21</v>
      </c>
      <c r="B24" s="270">
        <v>4</v>
      </c>
      <c r="C24" s="270">
        <v>4</v>
      </c>
      <c r="D24" s="270">
        <v>0</v>
      </c>
      <c r="E24" s="270">
        <v>0</v>
      </c>
      <c r="F24" s="270">
        <v>0</v>
      </c>
      <c r="G24" s="270">
        <v>6</v>
      </c>
      <c r="H24" s="270">
        <v>5</v>
      </c>
      <c r="I24" s="270">
        <v>0</v>
      </c>
      <c r="J24" s="270">
        <v>1</v>
      </c>
      <c r="K24" s="270">
        <v>0</v>
      </c>
    </row>
    <row r="25" spans="1:11" ht="15.75" customHeight="1">
      <c r="A25" s="247" t="s">
        <v>199</v>
      </c>
      <c r="B25" s="270">
        <v>4</v>
      </c>
      <c r="C25" s="270">
        <v>3</v>
      </c>
      <c r="D25" s="270">
        <v>1</v>
      </c>
      <c r="E25" s="270">
        <v>0</v>
      </c>
      <c r="F25" s="270">
        <v>0</v>
      </c>
      <c r="G25" s="270">
        <v>4</v>
      </c>
      <c r="H25" s="270">
        <v>4</v>
      </c>
      <c r="I25" s="270">
        <v>0</v>
      </c>
      <c r="J25" s="270">
        <v>0</v>
      </c>
      <c r="K25" s="270">
        <v>0</v>
      </c>
    </row>
    <row r="26" spans="1:11" ht="15.75" customHeight="1">
      <c r="A26" s="247" t="s">
        <v>55</v>
      </c>
      <c r="B26" s="270">
        <v>2</v>
      </c>
      <c r="C26" s="270">
        <v>2</v>
      </c>
      <c r="D26" s="270">
        <v>0</v>
      </c>
      <c r="E26" s="270">
        <v>0</v>
      </c>
      <c r="F26" s="270">
        <v>0</v>
      </c>
      <c r="G26" s="270">
        <v>3</v>
      </c>
      <c r="H26" s="270">
        <v>3</v>
      </c>
      <c r="I26" s="270">
        <v>0</v>
      </c>
      <c r="J26" s="270">
        <v>0</v>
      </c>
      <c r="K26" s="270">
        <v>0</v>
      </c>
    </row>
    <row r="27" spans="1:11" ht="15.75" customHeight="1">
      <c r="A27" s="247" t="s">
        <v>27</v>
      </c>
      <c r="B27" s="270">
        <v>32</v>
      </c>
      <c r="C27" s="270">
        <v>23</v>
      </c>
      <c r="D27" s="270">
        <v>6</v>
      </c>
      <c r="E27" s="270">
        <v>2</v>
      </c>
      <c r="F27" s="270">
        <v>1</v>
      </c>
      <c r="G27" s="270">
        <v>21</v>
      </c>
      <c r="H27" s="270">
        <v>17</v>
      </c>
      <c r="I27" s="270">
        <v>2</v>
      </c>
      <c r="J27" s="270">
        <v>2</v>
      </c>
      <c r="K27" s="270">
        <v>0</v>
      </c>
    </row>
    <row r="28" spans="1:11" ht="15.75" customHeight="1">
      <c r="A28" s="247" t="s">
        <v>26</v>
      </c>
      <c r="B28" s="270">
        <v>1</v>
      </c>
      <c r="C28" s="270">
        <v>1</v>
      </c>
      <c r="D28" s="270">
        <v>0</v>
      </c>
      <c r="E28" s="270">
        <v>0</v>
      </c>
      <c r="F28" s="270">
        <v>0</v>
      </c>
      <c r="G28" s="270">
        <v>3</v>
      </c>
      <c r="H28" s="270">
        <v>3</v>
      </c>
      <c r="I28" s="270">
        <v>0</v>
      </c>
      <c r="J28" s="270">
        <v>0</v>
      </c>
      <c r="K28" s="270">
        <v>0</v>
      </c>
    </row>
    <row r="29" spans="1:11" ht="15.75" customHeight="1">
      <c r="A29" s="247" t="s">
        <v>54</v>
      </c>
      <c r="B29" s="270">
        <v>1</v>
      </c>
      <c r="C29" s="270">
        <v>1</v>
      </c>
      <c r="D29" s="270">
        <v>0</v>
      </c>
      <c r="E29" s="270">
        <v>0</v>
      </c>
      <c r="F29" s="270">
        <v>0</v>
      </c>
      <c r="G29" s="270">
        <v>2</v>
      </c>
      <c r="H29" s="270">
        <v>2</v>
      </c>
      <c r="I29" s="270">
        <v>0</v>
      </c>
      <c r="J29" s="270">
        <v>0</v>
      </c>
      <c r="K29" s="270">
        <v>0</v>
      </c>
    </row>
    <row r="30" spans="1:11" ht="1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</sheetData>
  <mergeCells count="4">
    <mergeCell ref="A2:J2"/>
    <mergeCell ref="A4:A5"/>
    <mergeCell ref="B4:F4"/>
    <mergeCell ref="G4:K4"/>
  </mergeCells>
  <pageMargins left="1" right="0.2" top="0.47" bottom="0.28000000000000003" header="0" footer="0.3"/>
  <pageSetup paperSize="9" orientation="portrait" r:id="rId1"/>
  <headerFooter scaleWithDoc="0">
    <oddFooter>&amp;R8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G21" sqref="G21"/>
    </sheetView>
  </sheetViews>
  <sheetFormatPr defaultRowHeight="15"/>
  <cols>
    <col min="1" max="1" width="27.28515625" style="292" customWidth="1"/>
    <col min="2" max="2" width="14.140625" style="292" hidden="1" customWidth="1"/>
    <col min="3" max="5" width="14.140625" style="292" customWidth="1"/>
    <col min="6" max="16384" width="9.140625" style="292"/>
  </cols>
  <sheetData>
    <row r="1" spans="1:5" ht="28.5" customHeight="1">
      <c r="A1" s="406" t="s">
        <v>369</v>
      </c>
      <c r="B1" s="406"/>
      <c r="C1" s="406"/>
      <c r="D1" s="406"/>
      <c r="E1" s="406"/>
    </row>
    <row r="2" spans="1:5">
      <c r="A2" s="343" t="s">
        <v>318</v>
      </c>
      <c r="B2" s="294">
        <v>2013</v>
      </c>
      <c r="C2" s="294">
        <v>2014</v>
      </c>
      <c r="D2" s="294">
        <v>2015</v>
      </c>
      <c r="E2" s="295">
        <v>2016</v>
      </c>
    </row>
    <row r="3" spans="1:5">
      <c r="A3" s="296" t="s">
        <v>321</v>
      </c>
      <c r="B3" s="340"/>
      <c r="C3" s="341">
        <v>9222101.9000000004</v>
      </c>
      <c r="D3" s="341">
        <v>12064243.800000001</v>
      </c>
      <c r="E3" s="341">
        <v>11384695.300000001</v>
      </c>
    </row>
    <row r="4" spans="1:5">
      <c r="A4" s="244" t="s">
        <v>317</v>
      </c>
      <c r="B4" s="339"/>
      <c r="C4" s="336">
        <v>54770.2</v>
      </c>
      <c r="D4" s="336">
        <v>64486.3</v>
      </c>
      <c r="E4" s="336">
        <v>60248.2</v>
      </c>
    </row>
    <row r="5" spans="1:5">
      <c r="A5" s="244" t="s">
        <v>316</v>
      </c>
      <c r="B5" s="337"/>
      <c r="C5" s="336">
        <v>58957.3</v>
      </c>
      <c r="D5" s="336">
        <v>39943.699999999997</v>
      </c>
      <c r="E5" s="336">
        <v>65293.3</v>
      </c>
    </row>
    <row r="6" spans="1:5">
      <c r="A6" s="244" t="s">
        <v>349</v>
      </c>
      <c r="B6" s="337"/>
      <c r="C6" s="336">
        <v>82758.7</v>
      </c>
      <c r="D6" s="336">
        <v>80161</v>
      </c>
      <c r="E6" s="336">
        <v>97085.9</v>
      </c>
    </row>
    <row r="7" spans="1:5">
      <c r="A7" s="244" t="s">
        <v>9</v>
      </c>
      <c r="B7" s="339"/>
      <c r="C7" s="336">
        <v>70007.199999999997</v>
      </c>
      <c r="D7" s="336">
        <v>74957.399999999994</v>
      </c>
      <c r="E7" s="336">
        <v>85709.2</v>
      </c>
    </row>
    <row r="8" spans="1:5">
      <c r="A8" s="244" t="s">
        <v>348</v>
      </c>
      <c r="B8" s="339"/>
      <c r="C8" s="336">
        <v>88691.5</v>
      </c>
      <c r="D8" s="336">
        <v>328028.59999999998</v>
      </c>
      <c r="E8" s="336">
        <v>162312.5</v>
      </c>
    </row>
    <row r="9" spans="1:5">
      <c r="A9" s="244" t="s">
        <v>347</v>
      </c>
      <c r="B9" s="337"/>
      <c r="C9" s="336">
        <v>84514</v>
      </c>
      <c r="D9" s="336">
        <v>128182.39999999999</v>
      </c>
      <c r="E9" s="336">
        <v>251878</v>
      </c>
    </row>
    <row r="10" spans="1:5">
      <c r="A10" s="244" t="s">
        <v>346</v>
      </c>
      <c r="B10" s="337"/>
      <c r="C10" s="336">
        <v>74797.399999999994</v>
      </c>
      <c r="D10" s="336">
        <v>72667.600000000006</v>
      </c>
      <c r="E10" s="336">
        <v>74210.7</v>
      </c>
    </row>
    <row r="11" spans="1:5">
      <c r="A11" s="244" t="s">
        <v>345</v>
      </c>
      <c r="B11" s="337"/>
      <c r="C11" s="336">
        <v>78404.7</v>
      </c>
      <c r="D11" s="336">
        <v>67192.399999999994</v>
      </c>
      <c r="E11" s="336">
        <v>69231.399999999994</v>
      </c>
    </row>
    <row r="12" spans="1:5">
      <c r="A12" s="244" t="s">
        <v>344</v>
      </c>
      <c r="B12" s="339"/>
      <c r="C12" s="336">
        <v>108872.4</v>
      </c>
      <c r="D12" s="336">
        <v>110516.9</v>
      </c>
      <c r="E12" s="336">
        <v>136686.6</v>
      </c>
    </row>
    <row r="13" spans="1:5">
      <c r="A13" s="244" t="s">
        <v>343</v>
      </c>
      <c r="B13" s="337"/>
      <c r="C13" s="336">
        <v>85246.2</v>
      </c>
      <c r="D13" s="336">
        <v>92525.3</v>
      </c>
      <c r="E13" s="336">
        <v>574189.80000000005</v>
      </c>
    </row>
    <row r="14" spans="1:5">
      <c r="A14" s="244" t="s">
        <v>315</v>
      </c>
      <c r="B14" s="337"/>
      <c r="C14" s="336">
        <v>74600.800000000003</v>
      </c>
      <c r="D14" s="336">
        <v>67831.8</v>
      </c>
      <c r="E14" s="336">
        <v>97536.5</v>
      </c>
    </row>
    <row r="15" spans="1:5">
      <c r="A15" s="244" t="s">
        <v>342</v>
      </c>
      <c r="B15" s="339"/>
      <c r="C15" s="336">
        <v>54537.4</v>
      </c>
      <c r="D15" s="336">
        <v>68216.800000000003</v>
      </c>
      <c r="E15" s="336">
        <v>73307.199999999997</v>
      </c>
    </row>
    <row r="16" spans="1:5">
      <c r="A16" s="244" t="s">
        <v>19</v>
      </c>
      <c r="B16" s="339"/>
      <c r="C16" s="336">
        <v>87453.6</v>
      </c>
      <c r="D16" s="336">
        <v>72931.399999999994</v>
      </c>
      <c r="E16" s="336">
        <v>76924.800000000003</v>
      </c>
    </row>
    <row r="17" spans="1:5">
      <c r="A17" s="244" t="s">
        <v>314</v>
      </c>
      <c r="B17" s="339"/>
      <c r="C17" s="336">
        <v>61123.3</v>
      </c>
      <c r="D17" s="336">
        <v>51255.9</v>
      </c>
      <c r="E17" s="336">
        <v>63446.6</v>
      </c>
    </row>
    <row r="18" spans="1:5">
      <c r="A18" s="244" t="s">
        <v>341</v>
      </c>
      <c r="B18" s="337"/>
      <c r="C18" s="336">
        <v>54362.1</v>
      </c>
      <c r="D18" s="336">
        <v>61866.9</v>
      </c>
      <c r="E18" s="336">
        <v>40075.300000000003</v>
      </c>
    </row>
    <row r="19" spans="1:5">
      <c r="A19" s="244" t="s">
        <v>340</v>
      </c>
      <c r="B19" s="337"/>
      <c r="C19" s="336">
        <v>96162.1</v>
      </c>
      <c r="D19" s="336">
        <v>119147</v>
      </c>
      <c r="E19" s="336">
        <v>174004.6</v>
      </c>
    </row>
    <row r="20" spans="1:5">
      <c r="A20" s="244" t="s">
        <v>339</v>
      </c>
      <c r="B20" s="339"/>
      <c r="C20" s="336">
        <v>44471.5</v>
      </c>
      <c r="D20" s="336">
        <v>58773.8</v>
      </c>
      <c r="E20" s="336">
        <v>59317.5</v>
      </c>
    </row>
    <row r="21" spans="1:5">
      <c r="A21" s="244" t="s">
        <v>21</v>
      </c>
      <c r="B21" s="339"/>
      <c r="C21" s="336">
        <v>43003.3</v>
      </c>
      <c r="D21" s="336">
        <v>78152.600000000006</v>
      </c>
      <c r="E21" s="336">
        <v>87251.9</v>
      </c>
    </row>
    <row r="22" spans="1:5">
      <c r="A22" s="244" t="s">
        <v>338</v>
      </c>
      <c r="B22" s="337"/>
      <c r="C22" s="336">
        <v>70997.5</v>
      </c>
      <c r="D22" s="336">
        <v>86243.5</v>
      </c>
      <c r="E22" s="336">
        <v>95196.3</v>
      </c>
    </row>
    <row r="23" spans="1:5">
      <c r="A23" s="244" t="s">
        <v>337</v>
      </c>
      <c r="B23" s="339"/>
      <c r="C23" s="336">
        <v>47166</v>
      </c>
      <c r="D23" s="336">
        <v>41872.300000000003</v>
      </c>
      <c r="E23" s="336">
        <v>51158.1</v>
      </c>
    </row>
    <row r="24" spans="1:5">
      <c r="A24" s="244" t="s">
        <v>134</v>
      </c>
      <c r="B24" s="339"/>
      <c r="C24" s="336">
        <v>69364.399999999994</v>
      </c>
      <c r="D24" s="336">
        <v>68067.5</v>
      </c>
      <c r="E24" s="336">
        <v>55544.6</v>
      </c>
    </row>
    <row r="25" spans="1:5">
      <c r="A25" s="244" t="s">
        <v>136</v>
      </c>
      <c r="B25" s="337"/>
      <c r="C25" s="336">
        <v>590162</v>
      </c>
      <c r="D25" s="336">
        <v>492973.7</v>
      </c>
      <c r="E25" s="336">
        <v>581785.80000000005</v>
      </c>
    </row>
    <row r="26" spans="1:5">
      <c r="A26" s="244" t="s">
        <v>23</v>
      </c>
      <c r="B26" s="339"/>
      <c r="C26" s="336">
        <v>71927.199999999997</v>
      </c>
      <c r="D26" s="336">
        <v>65530.400000000001</v>
      </c>
      <c r="E26" s="336">
        <v>93901.5</v>
      </c>
    </row>
    <row r="27" spans="1:5">
      <c r="A27" s="244" t="s">
        <v>198</v>
      </c>
      <c r="B27" s="339"/>
      <c r="C27" s="336">
        <v>32317.599999999999</v>
      </c>
      <c r="D27" s="336">
        <v>43953.5</v>
      </c>
      <c r="E27" s="336">
        <v>33507.599999999999</v>
      </c>
    </row>
    <row r="28" spans="1:5" ht="25.5">
      <c r="A28" s="338" t="s">
        <v>336</v>
      </c>
      <c r="B28" s="337"/>
      <c r="C28" s="336">
        <v>7037433.5</v>
      </c>
      <c r="D28" s="336">
        <v>9628765.0999999996</v>
      </c>
      <c r="E28" s="336">
        <v>8224891.4000000004</v>
      </c>
    </row>
    <row r="29" spans="1:5">
      <c r="C29" s="292" t="s">
        <v>368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H19" sqref="H19"/>
    </sheetView>
  </sheetViews>
  <sheetFormatPr defaultRowHeight="15"/>
  <cols>
    <col min="1" max="1" width="25.42578125" style="292" customWidth="1"/>
    <col min="2" max="2" width="14.140625" style="292" hidden="1" customWidth="1"/>
    <col min="3" max="4" width="14.140625" style="292" customWidth="1"/>
    <col min="5" max="5" width="14.140625" style="334" customWidth="1"/>
    <col min="6" max="16384" width="9.140625" style="292"/>
  </cols>
  <sheetData>
    <row r="1" spans="1:6" ht="28.5" customHeight="1">
      <c r="A1" s="406" t="s">
        <v>367</v>
      </c>
      <c r="B1" s="406"/>
      <c r="C1" s="406"/>
      <c r="D1" s="406"/>
      <c r="E1" s="406"/>
    </row>
    <row r="2" spans="1:6">
      <c r="A2" s="343" t="s">
        <v>318</v>
      </c>
      <c r="B2" s="294">
        <v>2013</v>
      </c>
      <c r="C2" s="294">
        <v>2014</v>
      </c>
      <c r="D2" s="294">
        <v>2015</v>
      </c>
      <c r="E2" s="294">
        <v>2016</v>
      </c>
      <c r="F2" s="342"/>
    </row>
    <row r="3" spans="1:6">
      <c r="A3" s="296" t="s">
        <v>321</v>
      </c>
      <c r="B3" s="341"/>
      <c r="C3" s="341">
        <v>87511728.700000003</v>
      </c>
      <c r="D3" s="340">
        <v>80583557.799999997</v>
      </c>
      <c r="E3" s="340">
        <v>87742781.682830006</v>
      </c>
    </row>
    <row r="4" spans="1:6">
      <c r="A4" s="244" t="s">
        <v>317</v>
      </c>
      <c r="B4" s="339"/>
      <c r="C4" s="336">
        <v>1866095.7</v>
      </c>
      <c r="D4" s="336">
        <v>1691586.3</v>
      </c>
      <c r="E4" s="336">
        <v>1778851.67074</v>
      </c>
    </row>
    <row r="5" spans="1:6">
      <c r="A5" s="244" t="s">
        <v>316</v>
      </c>
      <c r="B5" s="337"/>
      <c r="C5" s="336">
        <v>2010694.9</v>
      </c>
      <c r="D5" s="336">
        <v>1744844.7</v>
      </c>
      <c r="E5" s="336">
        <v>1767947.175</v>
      </c>
    </row>
    <row r="6" spans="1:6">
      <c r="A6" s="244" t="s">
        <v>349</v>
      </c>
      <c r="B6" s="337"/>
      <c r="C6" s="336">
        <v>2261267.9</v>
      </c>
      <c r="D6" s="336">
        <v>2008556.4</v>
      </c>
      <c r="E6" s="336">
        <v>2023941.15</v>
      </c>
    </row>
    <row r="7" spans="1:6">
      <c r="A7" s="244" t="s">
        <v>9</v>
      </c>
      <c r="B7" s="339"/>
      <c r="C7" s="336">
        <v>2084407.8</v>
      </c>
      <c r="D7" s="336">
        <v>1868626.4</v>
      </c>
      <c r="E7" s="336">
        <v>2017567.314</v>
      </c>
    </row>
    <row r="8" spans="1:6">
      <c r="A8" s="244" t="s">
        <v>348</v>
      </c>
      <c r="B8" s="339"/>
      <c r="C8" s="336">
        <v>2712965.6</v>
      </c>
      <c r="D8" s="336">
        <v>2499393.6</v>
      </c>
      <c r="E8" s="336">
        <v>2901616.36791</v>
      </c>
    </row>
    <row r="9" spans="1:6">
      <c r="A9" s="244" t="s">
        <v>347</v>
      </c>
      <c r="B9" s="337"/>
      <c r="C9" s="336">
        <v>2682285.2999999998</v>
      </c>
      <c r="D9" s="336">
        <v>2408950.2999999998</v>
      </c>
      <c r="E9" s="336">
        <v>2757460.8820000002</v>
      </c>
    </row>
    <row r="10" spans="1:6">
      <c r="A10" s="244" t="s">
        <v>346</v>
      </c>
      <c r="B10" s="337"/>
      <c r="C10" s="336">
        <v>2093966.8</v>
      </c>
      <c r="D10" s="336">
        <v>1876835.1</v>
      </c>
      <c r="E10" s="336">
        <v>1996937.3740000001</v>
      </c>
    </row>
    <row r="11" spans="1:6">
      <c r="A11" s="244" t="s">
        <v>345</v>
      </c>
      <c r="B11" s="337"/>
      <c r="C11" s="336">
        <v>2200910.4</v>
      </c>
      <c r="D11" s="336">
        <v>2038918.9</v>
      </c>
      <c r="E11" s="336">
        <v>2055300.7120000001</v>
      </c>
    </row>
    <row r="12" spans="1:6">
      <c r="A12" s="244" t="s">
        <v>344</v>
      </c>
      <c r="B12" s="339"/>
      <c r="C12" s="336">
        <v>2593006.2999999998</v>
      </c>
      <c r="D12" s="336">
        <v>2231219.7999999998</v>
      </c>
      <c r="E12" s="336">
        <v>2194358.4524000003</v>
      </c>
    </row>
    <row r="13" spans="1:6">
      <c r="A13" s="244" t="s">
        <v>343</v>
      </c>
      <c r="B13" s="337"/>
      <c r="C13" s="336">
        <v>3158740.9</v>
      </c>
      <c r="D13" s="336">
        <v>2871268.7</v>
      </c>
      <c r="E13" s="336">
        <v>2917309.05</v>
      </c>
    </row>
    <row r="14" spans="1:6">
      <c r="A14" s="244" t="s">
        <v>315</v>
      </c>
      <c r="B14" s="339"/>
      <c r="C14" s="336">
        <v>2247564.5</v>
      </c>
      <c r="D14" s="336">
        <v>2160927.1</v>
      </c>
      <c r="E14" s="336">
        <v>2472875.9998000003</v>
      </c>
    </row>
    <row r="15" spans="1:6">
      <c r="A15" s="244" t="s">
        <v>342</v>
      </c>
      <c r="B15" s="337"/>
      <c r="C15" s="336">
        <v>2084081.3</v>
      </c>
      <c r="D15" s="336">
        <v>1898555.2</v>
      </c>
      <c r="E15" s="336">
        <v>1984689.72939</v>
      </c>
    </row>
    <row r="16" spans="1:6">
      <c r="A16" s="244" t="s">
        <v>19</v>
      </c>
      <c r="B16" s="339"/>
      <c r="C16" s="336">
        <v>2097692.2999999998</v>
      </c>
      <c r="D16" s="336">
        <v>1982484.9</v>
      </c>
      <c r="E16" s="336">
        <v>1862518.226</v>
      </c>
    </row>
    <row r="17" spans="1:5">
      <c r="A17" s="244" t="s">
        <v>314</v>
      </c>
      <c r="B17" s="339"/>
      <c r="C17" s="336">
        <v>2134445.4</v>
      </c>
      <c r="D17" s="336">
        <v>1918571.4</v>
      </c>
      <c r="E17" s="336">
        <v>1874184.96</v>
      </c>
    </row>
    <row r="18" spans="1:5">
      <c r="A18" s="244" t="s">
        <v>341</v>
      </c>
      <c r="B18" s="337"/>
      <c r="C18" s="336">
        <v>1976204.7</v>
      </c>
      <c r="D18" s="336">
        <v>1790301.3</v>
      </c>
      <c r="E18" s="336">
        <v>1831106.2590000001</v>
      </c>
    </row>
    <row r="19" spans="1:5">
      <c r="A19" s="244" t="s">
        <v>340</v>
      </c>
      <c r="B19" s="337"/>
      <c r="C19" s="336">
        <v>2434618.5</v>
      </c>
      <c r="D19" s="336">
        <v>2131377.1</v>
      </c>
      <c r="E19" s="336">
        <v>2273089.8319999999</v>
      </c>
    </row>
    <row r="20" spans="1:5">
      <c r="A20" s="244" t="s">
        <v>339</v>
      </c>
      <c r="B20" s="339"/>
      <c r="C20" s="336">
        <v>1932392.5</v>
      </c>
      <c r="D20" s="336">
        <v>1851190.6</v>
      </c>
      <c r="E20" s="336">
        <v>1760412.142</v>
      </c>
    </row>
    <row r="21" spans="1:5">
      <c r="A21" s="244" t="s">
        <v>21</v>
      </c>
      <c r="B21" s="339"/>
      <c r="C21" s="336">
        <v>2749514.8</v>
      </c>
      <c r="D21" s="336">
        <v>2523328.5</v>
      </c>
      <c r="E21" s="336">
        <v>2440342.17</v>
      </c>
    </row>
    <row r="22" spans="1:5">
      <c r="A22" s="244" t="s">
        <v>338</v>
      </c>
      <c r="B22" s="337"/>
      <c r="C22" s="336">
        <v>2036152.7</v>
      </c>
      <c r="D22" s="336">
        <v>1786961.7</v>
      </c>
      <c r="E22" s="336">
        <v>1872302.91344</v>
      </c>
    </row>
    <row r="23" spans="1:5">
      <c r="A23" s="244" t="s">
        <v>337</v>
      </c>
      <c r="B23" s="339"/>
      <c r="C23" s="336">
        <v>1779796.1</v>
      </c>
      <c r="D23" s="336">
        <v>1566859.2</v>
      </c>
      <c r="E23" s="336">
        <v>1649436.2560000001</v>
      </c>
    </row>
    <row r="24" spans="1:5">
      <c r="A24" s="244" t="s">
        <v>134</v>
      </c>
      <c r="B24" s="339"/>
      <c r="C24" s="336">
        <v>1625678.2</v>
      </c>
      <c r="D24" s="336">
        <v>1521948.6</v>
      </c>
      <c r="E24" s="336">
        <v>1523383.551</v>
      </c>
    </row>
    <row r="25" spans="1:5">
      <c r="A25" s="244" t="s">
        <v>136</v>
      </c>
      <c r="B25" s="339"/>
      <c r="C25" s="336">
        <v>18302530.399999999</v>
      </c>
      <c r="D25" s="336">
        <v>16836010.5</v>
      </c>
      <c r="E25" s="336">
        <v>18074976.300299998</v>
      </c>
    </row>
    <row r="26" spans="1:5">
      <c r="A26" s="244" t="s">
        <v>23</v>
      </c>
      <c r="B26" s="339"/>
      <c r="C26" s="336">
        <v>1895620.5</v>
      </c>
      <c r="D26" s="336">
        <v>1729734</v>
      </c>
      <c r="E26" s="336">
        <v>1755935.5630000001</v>
      </c>
    </row>
    <row r="27" spans="1:5">
      <c r="A27" s="244" t="s">
        <v>198</v>
      </c>
      <c r="B27" s="339"/>
      <c r="C27" s="336">
        <v>2148034.6</v>
      </c>
      <c r="D27" s="336">
        <v>2057831.1</v>
      </c>
      <c r="E27" s="336">
        <v>1674753.527</v>
      </c>
    </row>
    <row r="28" spans="1:5" ht="25.5">
      <c r="A28" s="338" t="s">
        <v>336</v>
      </c>
      <c r="B28" s="337"/>
      <c r="C28" s="336">
        <v>18423060.600000001</v>
      </c>
      <c r="D28" s="336">
        <v>17587275.5</v>
      </c>
      <c r="E28" s="336">
        <v>22281484.199999999</v>
      </c>
    </row>
    <row r="30" spans="1:5">
      <c r="D30" s="302"/>
      <c r="E30" s="335"/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T9" sqref="T9"/>
    </sheetView>
  </sheetViews>
  <sheetFormatPr defaultRowHeight="12"/>
  <cols>
    <col min="1" max="1" width="14.5703125" style="311" customWidth="1"/>
    <col min="2" max="3" width="8.7109375" style="311" customWidth="1"/>
    <col min="4" max="4" width="10.7109375" style="311" customWidth="1"/>
    <col min="5" max="5" width="8.28515625" style="311" bestFit="1" customWidth="1"/>
    <col min="6" max="13" width="7.5703125" style="311" customWidth="1"/>
    <col min="14" max="14" width="7.85546875" style="311" bestFit="1" customWidth="1"/>
    <col min="15" max="15" width="7.140625" style="311" customWidth="1"/>
    <col min="16" max="18" width="7.5703125" style="311" customWidth="1"/>
    <col min="19" max="19" width="10.140625" style="311" customWidth="1"/>
    <col min="20" max="20" width="13.5703125" style="311" customWidth="1"/>
    <col min="21" max="16384" width="9.140625" style="311"/>
  </cols>
  <sheetData>
    <row r="1" spans="1:21" ht="28.5" customHeight="1">
      <c r="A1" s="408" t="s">
        <v>366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</row>
    <row r="2" spans="1:21" ht="15" customHeight="1">
      <c r="A2" s="409" t="s">
        <v>318</v>
      </c>
      <c r="B2" s="411" t="s">
        <v>365</v>
      </c>
      <c r="C2" s="412"/>
      <c r="D2" s="411" t="s">
        <v>364</v>
      </c>
      <c r="E2" s="412"/>
      <c r="F2" s="407" t="s">
        <v>363</v>
      </c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</row>
    <row r="3" spans="1:21" ht="31.5">
      <c r="A3" s="410"/>
      <c r="B3" s="332">
        <v>2015</v>
      </c>
      <c r="C3" s="333">
        <v>2016</v>
      </c>
      <c r="D3" s="332">
        <v>2015</v>
      </c>
      <c r="E3" s="332">
        <v>2016</v>
      </c>
      <c r="F3" s="330" t="s">
        <v>362</v>
      </c>
      <c r="G3" s="330" t="s">
        <v>361</v>
      </c>
      <c r="H3" s="330" t="s">
        <v>360</v>
      </c>
      <c r="I3" s="330" t="s">
        <v>359</v>
      </c>
      <c r="J3" s="330" t="s">
        <v>358</v>
      </c>
      <c r="K3" s="330" t="s">
        <v>357</v>
      </c>
      <c r="L3" s="330" t="s">
        <v>356</v>
      </c>
      <c r="M3" s="331" t="s">
        <v>355</v>
      </c>
      <c r="N3" s="330" t="s">
        <v>354</v>
      </c>
      <c r="O3" s="330" t="s">
        <v>353</v>
      </c>
      <c r="P3" s="331" t="s">
        <v>352</v>
      </c>
      <c r="Q3" s="330" t="s">
        <v>351</v>
      </c>
      <c r="R3" s="329" t="s">
        <v>350</v>
      </c>
    </row>
    <row r="4" spans="1:21" ht="15" customHeight="1">
      <c r="A4" s="328" t="s">
        <v>321</v>
      </c>
      <c r="B4" s="327">
        <f t="shared" ref="B4:R4" si="0">SUM(B5:B29)</f>
        <v>116104.50000000001</v>
      </c>
      <c r="C4" s="327">
        <f t="shared" si="0"/>
        <v>143506.5</v>
      </c>
      <c r="D4" s="327">
        <f t="shared" si="0"/>
        <v>1575213.3000000003</v>
      </c>
      <c r="E4" s="327">
        <f t="shared" si="0"/>
        <v>539704.30000000005</v>
      </c>
      <c r="F4" s="327">
        <f t="shared" si="0"/>
        <v>94035.599999999991</v>
      </c>
      <c r="G4" s="327">
        <f t="shared" si="0"/>
        <v>0</v>
      </c>
      <c r="H4" s="327">
        <f t="shared" si="0"/>
        <v>3084.2999999999997</v>
      </c>
      <c r="I4" s="327">
        <f t="shared" si="0"/>
        <v>113377.09999999999</v>
      </c>
      <c r="J4" s="327">
        <f t="shared" si="0"/>
        <v>48867</v>
      </c>
      <c r="K4" s="327">
        <f t="shared" si="0"/>
        <v>5439.8</v>
      </c>
      <c r="L4" s="327">
        <f t="shared" si="0"/>
        <v>6135.8</v>
      </c>
      <c r="M4" s="327">
        <f t="shared" si="0"/>
        <v>13472</v>
      </c>
      <c r="N4" s="327">
        <f t="shared" si="0"/>
        <v>65778.5</v>
      </c>
      <c r="O4" s="327">
        <f t="shared" si="0"/>
        <v>38866.200000000004</v>
      </c>
      <c r="P4" s="327">
        <f t="shared" si="0"/>
        <v>52836.9</v>
      </c>
      <c r="Q4" s="327">
        <f t="shared" si="0"/>
        <v>69549.099999999991</v>
      </c>
      <c r="R4" s="327">
        <f t="shared" si="0"/>
        <v>10896.900000000001</v>
      </c>
      <c r="S4" s="324"/>
      <c r="T4" s="313"/>
    </row>
    <row r="5" spans="1:21" ht="15" customHeight="1">
      <c r="A5" s="321" t="s">
        <v>317</v>
      </c>
      <c r="B5" s="315">
        <v>10250</v>
      </c>
      <c r="C5" s="315">
        <v>3968.1</v>
      </c>
      <c r="D5" s="315">
        <v>31459.5</v>
      </c>
      <c r="E5" s="318">
        <v>32411</v>
      </c>
      <c r="F5" s="318">
        <v>14015.2</v>
      </c>
      <c r="G5" s="318"/>
      <c r="H5" s="316">
        <v>743.3</v>
      </c>
      <c r="I5" s="316">
        <v>400</v>
      </c>
      <c r="J5" s="316">
        <v>2640.3</v>
      </c>
      <c r="K5" s="315"/>
      <c r="L5" s="316">
        <v>20.5</v>
      </c>
      <c r="M5" s="317">
        <v>425.8</v>
      </c>
      <c r="N5" s="316">
        <v>5346.9</v>
      </c>
      <c r="O5" s="318">
        <v>785.1</v>
      </c>
      <c r="P5" s="318">
        <v>1575.7</v>
      </c>
      <c r="Q5" s="318"/>
      <c r="R5" s="326"/>
      <c r="S5" s="324"/>
      <c r="T5" s="325"/>
    </row>
    <row r="6" spans="1:21" ht="15" customHeight="1">
      <c r="A6" s="321" t="s">
        <v>316</v>
      </c>
      <c r="B6" s="317"/>
      <c r="C6" s="317">
        <v>917.1</v>
      </c>
      <c r="D6" s="317">
        <v>23897.8</v>
      </c>
      <c r="E6" s="316">
        <v>17493.7</v>
      </c>
      <c r="F6" s="318">
        <v>2333.1999999999998</v>
      </c>
      <c r="G6" s="318"/>
      <c r="H6" s="315"/>
      <c r="I6" s="317"/>
      <c r="J6" s="318">
        <v>8647</v>
      </c>
      <c r="K6" s="317"/>
      <c r="L6" s="317"/>
      <c r="M6" s="317">
        <v>15.3</v>
      </c>
      <c r="N6" s="315">
        <v>3368.3</v>
      </c>
      <c r="O6" s="316">
        <v>1610.2</v>
      </c>
      <c r="P6" s="316"/>
      <c r="Q6" s="316"/>
      <c r="R6" s="317"/>
      <c r="S6" s="324"/>
      <c r="T6" s="325"/>
    </row>
    <row r="7" spans="1:21" ht="15" customHeight="1">
      <c r="A7" s="321" t="s">
        <v>349</v>
      </c>
      <c r="B7" s="317">
        <v>2214.4</v>
      </c>
      <c r="C7" s="317">
        <v>1507.6</v>
      </c>
      <c r="D7" s="317">
        <v>35733.4</v>
      </c>
      <c r="E7" s="316">
        <v>11957.5</v>
      </c>
      <c r="F7" s="318">
        <v>1312.3</v>
      </c>
      <c r="G7" s="315"/>
      <c r="H7" s="317"/>
      <c r="I7" s="317"/>
      <c r="J7" s="318"/>
      <c r="K7" s="317"/>
      <c r="L7" s="317"/>
      <c r="M7" s="317"/>
      <c r="N7" s="317"/>
      <c r="O7" s="318">
        <v>4900.5</v>
      </c>
      <c r="P7" s="317"/>
      <c r="Q7" s="315"/>
      <c r="R7" s="317"/>
      <c r="S7" s="324"/>
      <c r="T7" s="325"/>
    </row>
    <row r="8" spans="1:21" ht="15" customHeight="1">
      <c r="A8" s="321" t="s">
        <v>9</v>
      </c>
      <c r="B8" s="315">
        <v>2594.5</v>
      </c>
      <c r="C8" s="315">
        <v>25038.7</v>
      </c>
      <c r="D8" s="315">
        <v>30580.799999999999</v>
      </c>
      <c r="E8" s="315">
        <v>6879.5</v>
      </c>
      <c r="F8" s="315">
        <v>1624.4</v>
      </c>
      <c r="G8" s="317"/>
      <c r="H8" s="317"/>
      <c r="I8" s="315"/>
      <c r="J8" s="315"/>
      <c r="K8" s="315"/>
      <c r="L8" s="315"/>
      <c r="M8" s="315"/>
      <c r="N8" s="315"/>
      <c r="O8" s="315">
        <v>1814.8</v>
      </c>
      <c r="P8" s="315"/>
      <c r="Q8" s="315"/>
      <c r="R8" s="315"/>
      <c r="S8" s="324"/>
      <c r="T8" s="325"/>
    </row>
    <row r="9" spans="1:21" ht="15" customHeight="1">
      <c r="A9" s="321" t="s">
        <v>348</v>
      </c>
      <c r="B9" s="315">
        <v>4959</v>
      </c>
      <c r="C9" s="315">
        <v>4958</v>
      </c>
      <c r="D9" s="315">
        <v>35725.5</v>
      </c>
      <c r="E9" s="316">
        <v>16994.2</v>
      </c>
      <c r="F9" s="318">
        <v>3447.8</v>
      </c>
      <c r="G9" s="318"/>
      <c r="H9" s="316"/>
      <c r="I9" s="315"/>
      <c r="J9" s="316">
        <v>2247.6</v>
      </c>
      <c r="K9" s="316"/>
      <c r="L9" s="317"/>
      <c r="M9" s="317"/>
      <c r="N9" s="318">
        <v>11096.5</v>
      </c>
      <c r="O9" s="317"/>
      <c r="P9" s="317"/>
      <c r="Q9" s="318"/>
      <c r="R9" s="317"/>
      <c r="S9"/>
      <c r="T9" s="312"/>
    </row>
    <row r="10" spans="1:21" ht="15" customHeight="1">
      <c r="A10" s="321" t="s">
        <v>347</v>
      </c>
      <c r="B10" s="317">
        <v>9500</v>
      </c>
      <c r="C10" s="317">
        <v>11863.1</v>
      </c>
      <c r="D10" s="317">
        <v>22306</v>
      </c>
      <c r="E10" s="316">
        <v>29063.9</v>
      </c>
      <c r="F10" s="315">
        <v>1099.9000000000001</v>
      </c>
      <c r="G10" s="316"/>
      <c r="H10" s="317"/>
      <c r="I10" s="315">
        <v>1891</v>
      </c>
      <c r="J10" s="318">
        <v>3474.4</v>
      </c>
      <c r="K10" s="315"/>
      <c r="L10" s="317"/>
      <c r="M10" s="317"/>
      <c r="N10" s="315">
        <v>17689.8</v>
      </c>
      <c r="O10" s="315">
        <v>4150.3</v>
      </c>
      <c r="P10" s="317">
        <v>120</v>
      </c>
      <c r="Q10" s="316">
        <v>638.5</v>
      </c>
      <c r="R10" s="317"/>
      <c r="S10"/>
      <c r="U10" s="312"/>
    </row>
    <row r="11" spans="1:21" ht="15" customHeight="1">
      <c r="A11" s="321" t="s">
        <v>346</v>
      </c>
      <c r="B11" s="315">
        <v>1042</v>
      </c>
      <c r="C11" s="315">
        <v>0</v>
      </c>
      <c r="D11" s="315">
        <v>46770.9</v>
      </c>
      <c r="E11" s="318">
        <v>6385.9</v>
      </c>
      <c r="F11" s="316">
        <v>24.8</v>
      </c>
      <c r="G11" s="316"/>
      <c r="H11" s="316"/>
      <c r="I11" s="318">
        <v>3714.4</v>
      </c>
      <c r="J11" s="318"/>
      <c r="K11" s="317"/>
      <c r="L11" s="318"/>
      <c r="M11" s="316">
        <v>455.1</v>
      </c>
      <c r="N11" s="317"/>
      <c r="O11" s="317"/>
      <c r="P11" s="318"/>
      <c r="Q11" s="318">
        <v>27.4</v>
      </c>
      <c r="R11" s="317">
        <v>2164.1999999999998</v>
      </c>
      <c r="S11" s="324"/>
      <c r="U11" s="312"/>
    </row>
    <row r="12" spans="1:21" ht="15" customHeight="1">
      <c r="A12" s="321" t="s">
        <v>345</v>
      </c>
      <c r="B12" s="317"/>
      <c r="C12" s="317">
        <v>0</v>
      </c>
      <c r="D12" s="317">
        <v>52801</v>
      </c>
      <c r="E12" s="318">
        <v>12055</v>
      </c>
      <c r="F12" s="315">
        <v>4300</v>
      </c>
      <c r="G12" s="317"/>
      <c r="H12" s="315">
        <v>500</v>
      </c>
      <c r="I12" s="317"/>
      <c r="J12" s="317">
        <v>3500</v>
      </c>
      <c r="K12" s="317"/>
      <c r="L12" s="317"/>
      <c r="M12" s="317"/>
      <c r="N12" s="318">
        <v>204.8</v>
      </c>
      <c r="O12" s="318">
        <v>3550.1</v>
      </c>
      <c r="P12" s="318"/>
      <c r="Q12" s="318">
        <v>0.1</v>
      </c>
      <c r="R12" s="317"/>
      <c r="S12"/>
      <c r="U12" s="312"/>
    </row>
    <row r="13" spans="1:21" ht="15" customHeight="1">
      <c r="A13" s="321" t="s">
        <v>344</v>
      </c>
      <c r="B13" s="317"/>
      <c r="C13" s="317">
        <v>3363.2</v>
      </c>
      <c r="D13" s="317">
        <v>2109.6999999999998</v>
      </c>
      <c r="E13" s="318">
        <v>1913.4</v>
      </c>
      <c r="F13" s="316">
        <v>53.6</v>
      </c>
      <c r="G13" s="317"/>
      <c r="H13" s="316"/>
      <c r="I13" s="317"/>
      <c r="J13" s="318">
        <v>1212.2</v>
      </c>
      <c r="K13" s="317"/>
      <c r="L13" s="317"/>
      <c r="M13" s="317"/>
      <c r="N13" s="315"/>
      <c r="O13" s="315">
        <v>89.4</v>
      </c>
      <c r="P13" s="315">
        <v>192.3</v>
      </c>
      <c r="Q13" s="316">
        <v>365.9</v>
      </c>
      <c r="R13" s="317"/>
      <c r="S13"/>
      <c r="U13" s="312"/>
    </row>
    <row r="14" spans="1:21" ht="15" customHeight="1">
      <c r="A14" s="321" t="s">
        <v>343</v>
      </c>
      <c r="B14" s="317"/>
      <c r="C14" s="317">
        <v>675</v>
      </c>
      <c r="D14" s="317">
        <v>36636</v>
      </c>
      <c r="E14" s="316">
        <v>2399.6999999999998</v>
      </c>
      <c r="F14" s="316"/>
      <c r="G14" s="318"/>
      <c r="H14" s="317"/>
      <c r="I14" s="318">
        <v>497.3</v>
      </c>
      <c r="J14" s="318"/>
      <c r="K14" s="317"/>
      <c r="L14" s="317"/>
      <c r="M14" s="316"/>
      <c r="N14" s="317">
        <v>190</v>
      </c>
      <c r="O14" s="316">
        <v>1712.3</v>
      </c>
      <c r="P14" s="317"/>
      <c r="Q14" s="318">
        <v>0.1</v>
      </c>
      <c r="R14" s="317"/>
      <c r="S14" s="324"/>
      <c r="U14" s="312"/>
    </row>
    <row r="15" spans="1:21" ht="15" customHeight="1">
      <c r="A15" s="321" t="s">
        <v>315</v>
      </c>
      <c r="B15" s="317"/>
      <c r="C15" s="317">
        <v>524.4</v>
      </c>
      <c r="D15" s="317">
        <v>53299.9</v>
      </c>
      <c r="E15" s="316">
        <v>1493.2</v>
      </c>
      <c r="F15" s="316"/>
      <c r="G15" s="317"/>
      <c r="H15" s="317"/>
      <c r="I15" s="316"/>
      <c r="J15" s="316"/>
      <c r="K15" s="317"/>
      <c r="L15" s="315"/>
      <c r="M15" s="317"/>
      <c r="N15" s="318">
        <v>657</v>
      </c>
      <c r="O15" s="316">
        <v>836.2</v>
      </c>
      <c r="P15" s="316"/>
      <c r="Q15" s="318"/>
      <c r="R15" s="317"/>
      <c r="S15"/>
      <c r="U15" s="312"/>
    </row>
    <row r="16" spans="1:21" ht="15" customHeight="1">
      <c r="A16" s="321" t="s">
        <v>342</v>
      </c>
      <c r="B16" s="311">
        <v>376.1</v>
      </c>
      <c r="C16" s="311">
        <v>0</v>
      </c>
      <c r="D16" s="311">
        <v>33846.5</v>
      </c>
      <c r="E16" s="317">
        <v>10966.7</v>
      </c>
      <c r="F16" s="317"/>
      <c r="G16" s="315"/>
      <c r="H16" s="316"/>
      <c r="I16" s="315">
        <v>800</v>
      </c>
      <c r="J16" s="316">
        <v>3250.7</v>
      </c>
      <c r="K16" s="315"/>
      <c r="L16" s="318"/>
      <c r="M16" s="317"/>
      <c r="N16" s="317"/>
      <c r="O16" s="316">
        <v>6741.6</v>
      </c>
      <c r="P16" s="315"/>
      <c r="Q16" s="316">
        <v>174.4</v>
      </c>
      <c r="R16" s="317"/>
      <c r="S16"/>
      <c r="U16" s="312"/>
    </row>
    <row r="17" spans="1:21" ht="15" customHeight="1">
      <c r="A17" s="321" t="s">
        <v>19</v>
      </c>
      <c r="C17" s="311">
        <v>0</v>
      </c>
      <c r="D17" s="311">
        <v>13296.9</v>
      </c>
      <c r="E17" s="317">
        <v>2238.8000000000002</v>
      </c>
      <c r="F17" s="315"/>
      <c r="G17" s="316"/>
      <c r="H17" s="317"/>
      <c r="I17" s="318">
        <v>438.8</v>
      </c>
      <c r="J17" s="317"/>
      <c r="K17" s="317"/>
      <c r="L17" s="317"/>
      <c r="M17" s="317"/>
      <c r="N17" s="317"/>
      <c r="O17" s="315">
        <v>1800</v>
      </c>
      <c r="P17" s="317"/>
      <c r="Q17" s="316"/>
      <c r="R17" s="317"/>
      <c r="S17"/>
      <c r="U17" s="312"/>
    </row>
    <row r="18" spans="1:21" ht="15" customHeight="1">
      <c r="A18" s="321" t="s">
        <v>314</v>
      </c>
      <c r="B18" s="317"/>
      <c r="C18" s="317">
        <v>0</v>
      </c>
      <c r="D18" s="317">
        <v>10794.3</v>
      </c>
      <c r="E18" s="316">
        <v>15478</v>
      </c>
      <c r="F18" s="318">
        <v>3200</v>
      </c>
      <c r="G18" s="318"/>
      <c r="H18" s="317"/>
      <c r="I18" s="317"/>
      <c r="J18" s="316">
        <v>2164</v>
      </c>
      <c r="K18" s="317"/>
      <c r="L18" s="317"/>
      <c r="M18" s="317"/>
      <c r="N18" s="316"/>
      <c r="O18" s="317"/>
      <c r="P18" s="317"/>
      <c r="Q18" s="315">
        <v>10114</v>
      </c>
      <c r="R18" s="317"/>
      <c r="S18"/>
      <c r="U18" s="312"/>
    </row>
    <row r="19" spans="1:21" ht="15" customHeight="1">
      <c r="A19" s="321" t="s">
        <v>341</v>
      </c>
      <c r="B19" s="315">
        <v>18803.900000000001</v>
      </c>
      <c r="C19" s="315">
        <v>9660</v>
      </c>
      <c r="D19" s="315">
        <v>31758.9</v>
      </c>
      <c r="E19" s="318">
        <v>3093.3</v>
      </c>
      <c r="F19" s="316"/>
      <c r="G19" s="316"/>
      <c r="H19" s="317"/>
      <c r="I19" s="316"/>
      <c r="J19" s="316"/>
      <c r="K19" s="317"/>
      <c r="L19" s="317"/>
      <c r="M19" s="317"/>
      <c r="N19" s="315">
        <v>75.099999999999994</v>
      </c>
      <c r="O19" s="317">
        <v>348.4</v>
      </c>
      <c r="P19" s="317">
        <v>13</v>
      </c>
      <c r="Q19" s="316">
        <v>2656.9</v>
      </c>
      <c r="R19" s="317"/>
      <c r="S19" s="320"/>
      <c r="U19" s="312"/>
    </row>
    <row r="20" spans="1:21" ht="15" customHeight="1">
      <c r="A20" s="321" t="s">
        <v>340</v>
      </c>
      <c r="B20" s="317">
        <v>30590.1</v>
      </c>
      <c r="C20" s="317">
        <v>13261.5</v>
      </c>
      <c r="D20" s="317">
        <v>74945.399999999994</v>
      </c>
      <c r="E20" s="318">
        <v>0</v>
      </c>
      <c r="F20" s="316"/>
      <c r="G20" s="318"/>
      <c r="H20" s="317"/>
      <c r="I20" s="316"/>
      <c r="J20" s="317"/>
      <c r="K20" s="317"/>
      <c r="L20" s="317"/>
      <c r="M20" s="317"/>
      <c r="N20" s="316"/>
      <c r="O20" s="315"/>
      <c r="P20" s="315"/>
      <c r="Q20" s="316"/>
      <c r="R20" s="317"/>
      <c r="S20"/>
      <c r="U20" s="312"/>
    </row>
    <row r="21" spans="1:21" ht="15" customHeight="1">
      <c r="A21" s="321" t="s">
        <v>339</v>
      </c>
      <c r="B21" s="315">
        <v>5500</v>
      </c>
      <c r="C21" s="315">
        <v>27525</v>
      </c>
      <c r="D21" s="315">
        <v>12983.8</v>
      </c>
      <c r="E21" s="318">
        <v>23121.3</v>
      </c>
      <c r="F21" s="316">
        <v>6134.5</v>
      </c>
      <c r="G21" s="318"/>
      <c r="H21" s="316">
        <v>471.9</v>
      </c>
      <c r="I21" s="315"/>
      <c r="J21" s="315"/>
      <c r="K21" s="317"/>
      <c r="L21" s="316">
        <v>3741.5</v>
      </c>
      <c r="M21" s="317"/>
      <c r="N21" s="315"/>
      <c r="O21" s="316">
        <v>2025.9</v>
      </c>
      <c r="P21" s="316">
        <v>226</v>
      </c>
      <c r="Q21" s="318">
        <v>10521.5</v>
      </c>
      <c r="R21" s="317"/>
      <c r="S21"/>
      <c r="U21" s="312"/>
    </row>
    <row r="22" spans="1:21" ht="15" customHeight="1">
      <c r="A22" s="321" t="s">
        <v>21</v>
      </c>
      <c r="B22" s="317">
        <v>171.6</v>
      </c>
      <c r="C22" s="317">
        <v>30.6</v>
      </c>
      <c r="D22" s="317">
        <v>39510.300000000003</v>
      </c>
      <c r="E22" s="318">
        <v>17788.2</v>
      </c>
      <c r="F22" s="318">
        <v>1308.7</v>
      </c>
      <c r="G22" s="316"/>
      <c r="H22" s="315"/>
      <c r="I22" s="318"/>
      <c r="J22" s="316">
        <v>4058.5</v>
      </c>
      <c r="K22" s="318">
        <v>258</v>
      </c>
      <c r="L22" s="315"/>
      <c r="M22" s="315"/>
      <c r="N22" s="316">
        <v>7168.6</v>
      </c>
      <c r="O22" s="318">
        <v>4688.2</v>
      </c>
      <c r="P22" s="318">
        <v>6.7</v>
      </c>
      <c r="Q22" s="318">
        <v>299.5</v>
      </c>
      <c r="R22" s="317"/>
      <c r="S22" s="323"/>
      <c r="U22" s="312"/>
    </row>
    <row r="23" spans="1:21" ht="15" customHeight="1">
      <c r="A23" s="321" t="s">
        <v>338</v>
      </c>
      <c r="B23" s="317">
        <v>504.6</v>
      </c>
      <c r="C23" s="317">
        <v>504.5</v>
      </c>
      <c r="D23" s="317">
        <v>30897.1</v>
      </c>
      <c r="E23" s="316">
        <v>11406.5</v>
      </c>
      <c r="F23" s="316"/>
      <c r="G23" s="317"/>
      <c r="H23" s="317"/>
      <c r="I23" s="317"/>
      <c r="J23" s="317">
        <v>421.5</v>
      </c>
      <c r="K23" s="317"/>
      <c r="L23" s="315"/>
      <c r="M23" s="317"/>
      <c r="N23" s="318">
        <v>9484.1</v>
      </c>
      <c r="O23" s="315">
        <v>1009.6</v>
      </c>
      <c r="P23" s="315">
        <v>400</v>
      </c>
      <c r="Q23" s="317">
        <v>91.3</v>
      </c>
      <c r="R23" s="315"/>
      <c r="S23" s="322"/>
      <c r="U23" s="312"/>
    </row>
    <row r="24" spans="1:21" ht="15" customHeight="1">
      <c r="A24" s="321" t="s">
        <v>337</v>
      </c>
      <c r="B24" s="317"/>
      <c r="C24" s="317">
        <v>5636.8</v>
      </c>
      <c r="D24" s="317">
        <v>38440.5</v>
      </c>
      <c r="E24" s="316">
        <v>6315.9</v>
      </c>
      <c r="F24" s="317">
        <v>69.8</v>
      </c>
      <c r="G24" s="316"/>
      <c r="H24" s="316"/>
      <c r="I24" s="318">
        <v>4557</v>
      </c>
      <c r="J24" s="318"/>
      <c r="K24" s="317"/>
      <c r="L24" s="317"/>
      <c r="M24" s="317"/>
      <c r="N24" s="316">
        <v>1628.5</v>
      </c>
      <c r="O24" s="318">
        <v>60.3</v>
      </c>
      <c r="P24" s="318"/>
      <c r="Q24" s="318">
        <v>0.3</v>
      </c>
      <c r="R24" s="317"/>
      <c r="S24"/>
      <c r="U24" s="312"/>
    </row>
    <row r="25" spans="1:21" ht="15" customHeight="1">
      <c r="A25" s="321" t="s">
        <v>134</v>
      </c>
      <c r="B25" s="317"/>
      <c r="C25" s="317">
        <v>0</v>
      </c>
      <c r="D25" s="317">
        <v>7859.1</v>
      </c>
      <c r="E25" s="318">
        <v>8079.5</v>
      </c>
      <c r="F25" s="317"/>
      <c r="G25" s="317"/>
      <c r="H25" s="315"/>
      <c r="I25" s="317"/>
      <c r="J25" s="315"/>
      <c r="K25" s="316">
        <v>574</v>
      </c>
      <c r="L25" s="317"/>
      <c r="M25" s="315"/>
      <c r="N25" s="315">
        <v>2075.9</v>
      </c>
      <c r="O25" s="317"/>
      <c r="P25" s="316">
        <v>4548</v>
      </c>
      <c r="Q25" s="316">
        <v>881.6</v>
      </c>
      <c r="R25" s="317"/>
      <c r="S25"/>
      <c r="U25" s="312"/>
    </row>
    <row r="26" spans="1:21" ht="15" customHeight="1">
      <c r="A26" s="321" t="s">
        <v>136</v>
      </c>
      <c r="B26" s="315">
        <v>23193.3</v>
      </c>
      <c r="C26" s="315">
        <v>25875</v>
      </c>
      <c r="D26" s="315">
        <v>405647.5</v>
      </c>
      <c r="E26" s="316">
        <v>240492.1</v>
      </c>
      <c r="F26" s="318">
        <v>44020.6</v>
      </c>
      <c r="G26" s="318"/>
      <c r="H26" s="316"/>
      <c r="I26" s="318">
        <v>96484.7</v>
      </c>
      <c r="J26" s="316">
        <v>5880.5</v>
      </c>
      <c r="K26" s="318">
        <v>1499.8</v>
      </c>
      <c r="L26" s="315"/>
      <c r="M26" s="318">
        <v>12575.8</v>
      </c>
      <c r="N26" s="318">
        <v>1892.7</v>
      </c>
      <c r="O26" s="315">
        <v>15</v>
      </c>
      <c r="P26" s="316">
        <v>38420.5</v>
      </c>
      <c r="Q26" s="316">
        <v>30969.8</v>
      </c>
      <c r="R26" s="315">
        <v>8732.7000000000007</v>
      </c>
      <c r="S26"/>
      <c r="U26" s="312"/>
    </row>
    <row r="27" spans="1:21" ht="15" customHeight="1">
      <c r="A27" s="321" t="s">
        <v>23</v>
      </c>
      <c r="B27" s="315">
        <v>1400</v>
      </c>
      <c r="C27" s="315">
        <v>1400</v>
      </c>
      <c r="D27" s="315">
        <v>7284.1</v>
      </c>
      <c r="E27" s="318">
        <v>5768.5</v>
      </c>
      <c r="F27" s="318">
        <v>246.1</v>
      </c>
      <c r="G27" s="316"/>
      <c r="H27" s="318">
        <v>1369.1</v>
      </c>
      <c r="I27" s="315">
        <v>1000</v>
      </c>
      <c r="J27" s="316">
        <v>381</v>
      </c>
      <c r="K27" s="317"/>
      <c r="L27" s="317"/>
      <c r="M27" s="317"/>
      <c r="N27" s="317"/>
      <c r="O27" s="315">
        <v>1656.3</v>
      </c>
      <c r="P27" s="318">
        <v>678.5</v>
      </c>
      <c r="Q27" s="316">
        <v>437.5</v>
      </c>
      <c r="R27" s="317"/>
      <c r="S27"/>
      <c r="U27" s="312"/>
    </row>
    <row r="28" spans="1:21" ht="15" customHeight="1">
      <c r="A28" s="321" t="s">
        <v>198</v>
      </c>
      <c r="B28" s="317"/>
      <c r="C28" s="317">
        <v>153</v>
      </c>
      <c r="D28" s="317">
        <v>18012.2</v>
      </c>
      <c r="E28" s="318">
        <v>10670.4</v>
      </c>
      <c r="F28" s="318">
        <v>129.9</v>
      </c>
      <c r="G28" s="318"/>
      <c r="H28" s="317"/>
      <c r="I28" s="317"/>
      <c r="J28" s="316">
        <v>664.9</v>
      </c>
      <c r="K28" s="316">
        <v>462</v>
      </c>
      <c r="L28" s="317"/>
      <c r="M28" s="317"/>
      <c r="N28" s="317">
        <v>1945.3</v>
      </c>
      <c r="O28" s="317">
        <v>1012.8</v>
      </c>
      <c r="P28" s="317">
        <v>6295.4</v>
      </c>
      <c r="Q28" s="318">
        <v>160.1</v>
      </c>
      <c r="R28" s="317"/>
      <c r="S28" s="320"/>
      <c r="U28" s="312"/>
    </row>
    <row r="29" spans="1:21" ht="40.5" customHeight="1">
      <c r="A29" s="319" t="s">
        <v>336</v>
      </c>
      <c r="B29" s="315">
        <v>5005</v>
      </c>
      <c r="C29" s="315">
        <v>6644.9</v>
      </c>
      <c r="D29" s="315">
        <v>478616.2</v>
      </c>
      <c r="E29" s="318">
        <v>45238.1</v>
      </c>
      <c r="F29" s="316">
        <v>10714.8</v>
      </c>
      <c r="G29" s="316"/>
      <c r="H29" s="317"/>
      <c r="I29" s="318">
        <v>3593.9</v>
      </c>
      <c r="J29" s="316">
        <v>10324.4</v>
      </c>
      <c r="K29" s="316">
        <v>2646</v>
      </c>
      <c r="L29" s="317">
        <v>2373.8000000000002</v>
      </c>
      <c r="M29" s="315"/>
      <c r="N29" s="316">
        <v>2955</v>
      </c>
      <c r="O29" s="317">
        <v>59.2</v>
      </c>
      <c r="P29" s="317">
        <v>360.8</v>
      </c>
      <c r="Q29" s="316">
        <v>12210.2</v>
      </c>
      <c r="R29" s="315"/>
      <c r="S29"/>
      <c r="U29" s="312"/>
    </row>
    <row r="30" spans="1:21" ht="15">
      <c r="S30"/>
      <c r="T30" s="312"/>
    </row>
    <row r="31" spans="1:21" ht="15">
      <c r="D31" s="314"/>
      <c r="E31" s="314"/>
      <c r="S31"/>
      <c r="T31" s="313"/>
    </row>
    <row r="32" spans="1:21" ht="15">
      <c r="S32"/>
      <c r="T32" s="313"/>
    </row>
    <row r="33" spans="19:20" ht="15">
      <c r="S33"/>
      <c r="T33" s="313"/>
    </row>
    <row r="34" spans="19:20" ht="15">
      <c r="S34"/>
      <c r="T34" s="313"/>
    </row>
    <row r="35" spans="19:20" ht="15">
      <c r="S35"/>
      <c r="T35" s="313"/>
    </row>
    <row r="36" spans="19:20" ht="15">
      <c r="S36"/>
      <c r="T36" s="313"/>
    </row>
    <row r="37" spans="19:20" ht="15">
      <c r="S37"/>
      <c r="T37" s="313"/>
    </row>
    <row r="38" spans="19:20" ht="15">
      <c r="S38"/>
      <c r="T38" s="313"/>
    </row>
    <row r="39" spans="19:20" ht="15">
      <c r="S39"/>
      <c r="T39" s="313"/>
    </row>
    <row r="40" spans="19:20" ht="15">
      <c r="S40"/>
      <c r="T40" s="312"/>
    </row>
    <row r="41" spans="19:20" ht="15">
      <c r="S41"/>
      <c r="T41" s="312"/>
    </row>
  </sheetData>
  <mergeCells count="5">
    <mergeCell ref="F2:R2"/>
    <mergeCell ref="A1:R1"/>
    <mergeCell ref="A2:A3"/>
    <mergeCell ref="B2:C2"/>
    <mergeCell ref="D2:E2"/>
  </mergeCells>
  <pageMargins left="0" right="0" top="0.75" bottom="0.75" header="0.3" footer="0.3"/>
  <pageSetup scale="9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24" sqref="E24"/>
    </sheetView>
  </sheetViews>
  <sheetFormatPr defaultRowHeight="15"/>
  <cols>
    <col min="1" max="1" width="57.7109375" style="303" customWidth="1"/>
    <col min="2" max="2" width="14.140625" style="304" hidden="1" customWidth="1"/>
    <col min="3" max="5" width="14.140625" style="304" customWidth="1"/>
    <col min="6" max="16384" width="9.140625" style="303"/>
  </cols>
  <sheetData>
    <row r="1" spans="1:5" ht="28.5" customHeight="1">
      <c r="A1" s="413" t="s">
        <v>335</v>
      </c>
      <c r="B1" s="413"/>
      <c r="C1" s="413"/>
      <c r="D1" s="413"/>
      <c r="E1" s="413"/>
    </row>
    <row r="2" spans="1:5" ht="15.75" customHeight="1">
      <c r="A2" s="310" t="s">
        <v>320</v>
      </c>
      <c r="B2" s="294">
        <v>2013</v>
      </c>
      <c r="C2" s="294">
        <v>2014</v>
      </c>
      <c r="D2" s="294">
        <v>2015</v>
      </c>
      <c r="E2" s="309">
        <v>2016</v>
      </c>
    </row>
    <row r="3" spans="1:5">
      <c r="A3" s="308" t="s">
        <v>321</v>
      </c>
      <c r="B3" s="297">
        <v>3380280.7</v>
      </c>
      <c r="C3" s="297">
        <v>7361450.7000000002</v>
      </c>
      <c r="D3" s="307">
        <v>10236911.800000001</v>
      </c>
      <c r="E3" s="307">
        <v>11468300.800000001</v>
      </c>
    </row>
    <row r="4" spans="1:5" ht="15.75">
      <c r="A4" s="244" t="s">
        <v>322</v>
      </c>
      <c r="B4" s="306">
        <v>303600</v>
      </c>
      <c r="C4" s="299">
        <v>921000</v>
      </c>
      <c r="D4" s="299">
        <v>1476000</v>
      </c>
      <c r="E4">
        <v>1428900</v>
      </c>
    </row>
    <row r="5" spans="1:5" ht="15.75">
      <c r="A5" s="244" t="s">
        <v>323</v>
      </c>
      <c r="B5" s="300">
        <v>1601226.8</v>
      </c>
      <c r="C5" s="299">
        <v>2357795</v>
      </c>
      <c r="D5" s="299">
        <v>3537496</v>
      </c>
      <c r="E5">
        <v>2733138</v>
      </c>
    </row>
    <row r="6" spans="1:5" ht="15.75">
      <c r="A6" s="244" t="s">
        <v>324</v>
      </c>
      <c r="B6" s="300">
        <v>1236332</v>
      </c>
      <c r="C6" s="299">
        <v>2908804.3</v>
      </c>
      <c r="D6" s="299">
        <v>4334581.7</v>
      </c>
      <c r="E6">
        <v>9438889.9000000004</v>
      </c>
    </row>
    <row r="7" spans="1:5" ht="15.75">
      <c r="A7" s="244" t="s">
        <v>325</v>
      </c>
      <c r="B7" s="300">
        <v>3256</v>
      </c>
      <c r="C7" s="299">
        <v>7095</v>
      </c>
      <c r="D7" s="299">
        <v>5340</v>
      </c>
      <c r="E7">
        <v>7547</v>
      </c>
    </row>
    <row r="8" spans="1:5" ht="15" customHeight="1">
      <c r="A8" s="244" t="s">
        <v>326</v>
      </c>
      <c r="B8" s="300" t="s">
        <v>265</v>
      </c>
      <c r="C8" s="299">
        <v>22807.5</v>
      </c>
      <c r="D8" s="299">
        <v>101154.6</v>
      </c>
      <c r="E8">
        <v>15400</v>
      </c>
    </row>
    <row r="9" spans="1:5" ht="15" customHeight="1">
      <c r="A9" s="244" t="s">
        <v>327</v>
      </c>
      <c r="B9" s="300" t="s">
        <v>265</v>
      </c>
      <c r="C9" s="299">
        <v>24508.799999999999</v>
      </c>
      <c r="D9" s="299">
        <v>13260</v>
      </c>
      <c r="E9">
        <v>209757.1</v>
      </c>
    </row>
    <row r="10" spans="1:5" ht="15.75">
      <c r="A10" s="244" t="s">
        <v>328</v>
      </c>
      <c r="B10" s="300" t="s">
        <v>265</v>
      </c>
      <c r="C10" s="299">
        <v>584883</v>
      </c>
      <c r="D10" s="299">
        <v>211298</v>
      </c>
      <c r="E10">
        <v>160581</v>
      </c>
    </row>
    <row r="11" spans="1:5" ht="15.75">
      <c r="A11" s="244" t="s">
        <v>329</v>
      </c>
      <c r="B11" s="300">
        <v>13305.9</v>
      </c>
      <c r="C11" s="299">
        <v>10375.700000000001</v>
      </c>
      <c r="D11" s="299">
        <v>10321.4</v>
      </c>
      <c r="E11">
        <v>11305.2</v>
      </c>
    </row>
    <row r="12" spans="1:5" ht="15" hidden="1" customHeight="1">
      <c r="A12" s="244" t="s">
        <v>334</v>
      </c>
      <c r="B12" s="300" t="s">
        <v>265</v>
      </c>
      <c r="C12" s="305">
        <v>10375.700000000001</v>
      </c>
      <c r="D12" s="305">
        <v>10321.4</v>
      </c>
      <c r="E12" s="300"/>
    </row>
    <row r="13" spans="1:5" ht="15.75">
      <c r="A13" s="244" t="s">
        <v>333</v>
      </c>
      <c r="B13" s="300">
        <v>222560</v>
      </c>
      <c r="C13" s="299">
        <v>524181.4</v>
      </c>
      <c r="D13" s="299">
        <v>547460.1</v>
      </c>
      <c r="E13">
        <v>462782.6</v>
      </c>
    </row>
    <row r="15" spans="1:5">
      <c r="D15" s="302"/>
      <c r="E15" s="302"/>
    </row>
  </sheetData>
  <mergeCells count="1">
    <mergeCell ref="A1:E1"/>
  </mergeCells>
  <pageMargins left="0.7" right="0.7" top="0.75" bottom="0.75" header="0.3" footer="0.3"/>
  <pageSetup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22" sqref="C22"/>
    </sheetView>
  </sheetViews>
  <sheetFormatPr defaultRowHeight="15"/>
  <cols>
    <col min="1" max="1" width="59.140625" style="292" customWidth="1"/>
    <col min="2" max="2" width="14.140625" style="292" hidden="1" customWidth="1"/>
    <col min="3" max="5" width="14.140625" style="292" customWidth="1"/>
    <col min="6" max="16384" width="9.140625" style="292"/>
  </cols>
  <sheetData>
    <row r="1" spans="1:5" ht="28.5" customHeight="1">
      <c r="A1" s="406" t="s">
        <v>319</v>
      </c>
      <c r="B1" s="406"/>
      <c r="C1" s="406"/>
      <c r="D1" s="406"/>
      <c r="E1" s="406"/>
    </row>
    <row r="2" spans="1:5">
      <c r="A2" s="293" t="s">
        <v>320</v>
      </c>
      <c r="B2" s="294">
        <v>2013</v>
      </c>
      <c r="C2" s="294">
        <v>2014</v>
      </c>
      <c r="D2" s="294">
        <v>2015</v>
      </c>
      <c r="E2" s="295">
        <v>2016</v>
      </c>
    </row>
    <row r="3" spans="1:5">
      <c r="A3" s="296" t="s">
        <v>321</v>
      </c>
      <c r="B3" s="297">
        <v>3363847.9</v>
      </c>
      <c r="C3" s="297">
        <v>7279411.7999999998</v>
      </c>
      <c r="D3" s="297">
        <v>9654412.6999999993</v>
      </c>
      <c r="E3" s="297">
        <v>12019840.199999999</v>
      </c>
    </row>
    <row r="4" spans="1:5" ht="15.75">
      <c r="A4" s="244" t="s">
        <v>322</v>
      </c>
      <c r="B4" s="298">
        <v>303600</v>
      </c>
      <c r="C4" s="299">
        <v>808593</v>
      </c>
      <c r="D4" s="299">
        <v>753000</v>
      </c>
      <c r="E4">
        <v>1818829.1</v>
      </c>
    </row>
    <row r="5" spans="1:5" ht="15.75">
      <c r="A5" s="244" t="s">
        <v>323</v>
      </c>
      <c r="B5" s="300">
        <v>1576694</v>
      </c>
      <c r="C5" s="299">
        <v>2405732</v>
      </c>
      <c r="D5" s="299">
        <v>3733030.9</v>
      </c>
      <c r="E5">
        <v>2871329.8</v>
      </c>
    </row>
    <row r="6" spans="1:5" ht="15.75">
      <c r="A6" s="244" t="s">
        <v>324</v>
      </c>
      <c r="B6" s="300">
        <v>1244432</v>
      </c>
      <c r="C6" s="299">
        <v>2894532.3</v>
      </c>
      <c r="D6" s="299">
        <v>4315052.7</v>
      </c>
      <c r="E6">
        <v>10108934</v>
      </c>
    </row>
    <row r="7" spans="1:5" ht="15.75">
      <c r="A7" s="244" t="s">
        <v>325</v>
      </c>
      <c r="B7" s="300">
        <v>3256</v>
      </c>
      <c r="C7" s="299">
        <v>6640</v>
      </c>
      <c r="D7" s="299">
        <v>5115</v>
      </c>
      <c r="E7">
        <v>8257</v>
      </c>
    </row>
    <row r="8" spans="1:5" ht="15" customHeight="1">
      <c r="A8" s="244" t="s">
        <v>326</v>
      </c>
      <c r="B8" s="301" t="s">
        <v>265</v>
      </c>
      <c r="C8" s="299">
        <v>22807.5</v>
      </c>
      <c r="D8" s="299">
        <v>101154.6</v>
      </c>
      <c r="E8">
        <v>17400</v>
      </c>
    </row>
    <row r="9" spans="1:5" ht="15" customHeight="1">
      <c r="A9" s="244" t="s">
        <v>327</v>
      </c>
      <c r="B9" s="301" t="s">
        <v>265</v>
      </c>
      <c r="C9" s="299">
        <v>22400.9</v>
      </c>
      <c r="D9" s="299">
        <v>13080</v>
      </c>
      <c r="E9">
        <v>210407.1</v>
      </c>
    </row>
    <row r="10" spans="1:5" ht="15.75">
      <c r="A10" s="244" t="s">
        <v>328</v>
      </c>
      <c r="B10" s="301" t="s">
        <v>265</v>
      </c>
      <c r="C10" s="299">
        <v>584149</v>
      </c>
      <c r="D10" s="299">
        <v>211298</v>
      </c>
      <c r="E10">
        <v>161339</v>
      </c>
    </row>
    <row r="11" spans="1:5" ht="15.75">
      <c r="A11" s="244" t="s">
        <v>329</v>
      </c>
      <c r="B11" s="300">
        <v>13305.9</v>
      </c>
      <c r="C11" s="299">
        <v>10375.700000000001</v>
      </c>
      <c r="D11" s="299">
        <v>10321.4</v>
      </c>
      <c r="E11">
        <v>11559.4</v>
      </c>
    </row>
    <row r="12" spans="1:5" hidden="1">
      <c r="A12" s="244" t="s">
        <v>330</v>
      </c>
      <c r="B12" s="301" t="s">
        <v>265</v>
      </c>
      <c r="C12" s="299">
        <v>0</v>
      </c>
      <c r="D12" s="299">
        <v>0</v>
      </c>
      <c r="E12" s="301"/>
    </row>
    <row r="13" spans="1:5" ht="15" hidden="1" customHeight="1">
      <c r="A13" s="244" t="s">
        <v>331</v>
      </c>
      <c r="B13" s="301" t="s">
        <v>265</v>
      </c>
      <c r="C13" s="299">
        <v>0</v>
      </c>
      <c r="D13" s="299">
        <v>0</v>
      </c>
      <c r="E13" s="300"/>
    </row>
    <row r="14" spans="1:5" ht="15.75">
      <c r="A14" s="244" t="s">
        <v>332</v>
      </c>
      <c r="B14" s="300">
        <v>222560</v>
      </c>
      <c r="C14" s="299">
        <v>524181.4</v>
      </c>
      <c r="D14" s="299">
        <v>512360.1</v>
      </c>
      <c r="E14">
        <v>462782.6</v>
      </c>
    </row>
    <row r="16" spans="1:5">
      <c r="D16" s="302"/>
      <c r="E16" s="302"/>
    </row>
  </sheetData>
  <mergeCells count="1">
    <mergeCell ref="A1:E1"/>
  </mergeCells>
  <pageMargins left="0.7" right="0.7" top="0.75" bottom="0.75" header="0.3" footer="0.3"/>
  <pageSetup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J16" sqref="J16"/>
    </sheetView>
  </sheetViews>
  <sheetFormatPr defaultRowHeight="12.75"/>
  <cols>
    <col min="1" max="1" width="17.5703125" style="270" customWidth="1"/>
    <col min="2" max="7" width="11.42578125" style="270" customWidth="1"/>
    <col min="8" max="8" width="21.28515625" style="270" customWidth="1"/>
    <col min="9" max="191" width="9.140625" style="270"/>
    <col min="192" max="192" width="16.7109375" style="270" customWidth="1"/>
    <col min="193" max="198" width="9.7109375" style="270" customWidth="1"/>
    <col min="199" max="447" width="9.140625" style="270"/>
    <col min="448" max="448" width="16.7109375" style="270" customWidth="1"/>
    <col min="449" max="454" width="9.7109375" style="270" customWidth="1"/>
    <col min="455" max="703" width="9.140625" style="270"/>
    <col min="704" max="704" width="16.7109375" style="270" customWidth="1"/>
    <col min="705" max="710" width="9.7109375" style="270" customWidth="1"/>
    <col min="711" max="959" width="9.140625" style="270"/>
    <col min="960" max="960" width="16.7109375" style="270" customWidth="1"/>
    <col min="961" max="966" width="9.7109375" style="270" customWidth="1"/>
    <col min="967" max="1215" width="9.140625" style="270"/>
    <col min="1216" max="1216" width="16.7109375" style="270" customWidth="1"/>
    <col min="1217" max="1222" width="9.7109375" style="270" customWidth="1"/>
    <col min="1223" max="1471" width="9.140625" style="270"/>
    <col min="1472" max="1472" width="16.7109375" style="270" customWidth="1"/>
    <col min="1473" max="1478" width="9.7109375" style="270" customWidth="1"/>
    <col min="1479" max="1727" width="9.140625" style="270"/>
    <col min="1728" max="1728" width="16.7109375" style="270" customWidth="1"/>
    <col min="1729" max="1734" width="9.7109375" style="270" customWidth="1"/>
    <col min="1735" max="1983" width="9.140625" style="270"/>
    <col min="1984" max="1984" width="16.7109375" style="270" customWidth="1"/>
    <col min="1985" max="1990" width="9.7109375" style="270" customWidth="1"/>
    <col min="1991" max="2239" width="9.140625" style="270"/>
    <col min="2240" max="2240" width="16.7109375" style="270" customWidth="1"/>
    <col min="2241" max="2246" width="9.7109375" style="270" customWidth="1"/>
    <col min="2247" max="2495" width="9.140625" style="270"/>
    <col min="2496" max="2496" width="16.7109375" style="270" customWidth="1"/>
    <col min="2497" max="2502" width="9.7109375" style="270" customWidth="1"/>
    <col min="2503" max="2751" width="9.140625" style="270"/>
    <col min="2752" max="2752" width="16.7109375" style="270" customWidth="1"/>
    <col min="2753" max="2758" width="9.7109375" style="270" customWidth="1"/>
    <col min="2759" max="3007" width="9.140625" style="270"/>
    <col min="3008" max="3008" width="16.7109375" style="270" customWidth="1"/>
    <col min="3009" max="3014" width="9.7109375" style="270" customWidth="1"/>
    <col min="3015" max="3263" width="9.140625" style="270"/>
    <col min="3264" max="3264" width="16.7109375" style="270" customWidth="1"/>
    <col min="3265" max="3270" width="9.7109375" style="270" customWidth="1"/>
    <col min="3271" max="3519" width="9.140625" style="270"/>
    <col min="3520" max="3520" width="16.7109375" style="270" customWidth="1"/>
    <col min="3521" max="3526" width="9.7109375" style="270" customWidth="1"/>
    <col min="3527" max="3775" width="9.140625" style="270"/>
    <col min="3776" max="3776" width="16.7109375" style="270" customWidth="1"/>
    <col min="3777" max="3782" width="9.7109375" style="270" customWidth="1"/>
    <col min="3783" max="4031" width="9.140625" style="270"/>
    <col min="4032" max="4032" width="16.7109375" style="270" customWidth="1"/>
    <col min="4033" max="4038" width="9.7109375" style="270" customWidth="1"/>
    <col min="4039" max="4287" width="9.140625" style="270"/>
    <col min="4288" max="4288" width="16.7109375" style="270" customWidth="1"/>
    <col min="4289" max="4294" width="9.7109375" style="270" customWidth="1"/>
    <col min="4295" max="4543" width="9.140625" style="270"/>
    <col min="4544" max="4544" width="16.7109375" style="270" customWidth="1"/>
    <col min="4545" max="4550" width="9.7109375" style="270" customWidth="1"/>
    <col min="4551" max="4799" width="9.140625" style="270"/>
    <col min="4800" max="4800" width="16.7109375" style="270" customWidth="1"/>
    <col min="4801" max="4806" width="9.7109375" style="270" customWidth="1"/>
    <col min="4807" max="5055" width="9.140625" style="270"/>
    <col min="5056" max="5056" width="16.7109375" style="270" customWidth="1"/>
    <col min="5057" max="5062" width="9.7109375" style="270" customWidth="1"/>
    <col min="5063" max="5311" width="9.140625" style="270"/>
    <col min="5312" max="5312" width="16.7109375" style="270" customWidth="1"/>
    <col min="5313" max="5318" width="9.7109375" style="270" customWidth="1"/>
    <col min="5319" max="5567" width="9.140625" style="270"/>
    <col min="5568" max="5568" width="16.7109375" style="270" customWidth="1"/>
    <col min="5569" max="5574" width="9.7109375" style="270" customWidth="1"/>
    <col min="5575" max="5823" width="9.140625" style="270"/>
    <col min="5824" max="5824" width="16.7109375" style="270" customWidth="1"/>
    <col min="5825" max="5830" width="9.7109375" style="270" customWidth="1"/>
    <col min="5831" max="6079" width="9.140625" style="270"/>
    <col min="6080" max="6080" width="16.7109375" style="270" customWidth="1"/>
    <col min="6081" max="6086" width="9.7109375" style="270" customWidth="1"/>
    <col min="6087" max="6335" width="9.140625" style="270"/>
    <col min="6336" max="6336" width="16.7109375" style="270" customWidth="1"/>
    <col min="6337" max="6342" width="9.7109375" style="270" customWidth="1"/>
    <col min="6343" max="6591" width="9.140625" style="270"/>
    <col min="6592" max="6592" width="16.7109375" style="270" customWidth="1"/>
    <col min="6593" max="6598" width="9.7109375" style="270" customWidth="1"/>
    <col min="6599" max="6847" width="9.140625" style="270"/>
    <col min="6848" max="6848" width="16.7109375" style="270" customWidth="1"/>
    <col min="6849" max="6854" width="9.7109375" style="270" customWidth="1"/>
    <col min="6855" max="7103" width="9.140625" style="270"/>
    <col min="7104" max="7104" width="16.7109375" style="270" customWidth="1"/>
    <col min="7105" max="7110" width="9.7109375" style="270" customWidth="1"/>
    <col min="7111" max="7359" width="9.140625" style="270"/>
    <col min="7360" max="7360" width="16.7109375" style="270" customWidth="1"/>
    <col min="7361" max="7366" width="9.7109375" style="270" customWidth="1"/>
    <col min="7367" max="7615" width="9.140625" style="270"/>
    <col min="7616" max="7616" width="16.7109375" style="270" customWidth="1"/>
    <col min="7617" max="7622" width="9.7109375" style="270" customWidth="1"/>
    <col min="7623" max="7871" width="9.140625" style="270"/>
    <col min="7872" max="7872" width="16.7109375" style="270" customWidth="1"/>
    <col min="7873" max="7878" width="9.7109375" style="270" customWidth="1"/>
    <col min="7879" max="8127" width="9.140625" style="270"/>
    <col min="8128" max="8128" width="16.7109375" style="270" customWidth="1"/>
    <col min="8129" max="8134" width="9.7109375" style="270" customWidth="1"/>
    <col min="8135" max="8383" width="9.140625" style="270"/>
    <col min="8384" max="8384" width="16.7109375" style="270" customWidth="1"/>
    <col min="8385" max="8390" width="9.7109375" style="270" customWidth="1"/>
    <col min="8391" max="8639" width="9.140625" style="270"/>
    <col min="8640" max="8640" width="16.7109375" style="270" customWidth="1"/>
    <col min="8641" max="8646" width="9.7109375" style="270" customWidth="1"/>
    <col min="8647" max="8895" width="9.140625" style="270"/>
    <col min="8896" max="8896" width="16.7109375" style="270" customWidth="1"/>
    <col min="8897" max="8902" width="9.7109375" style="270" customWidth="1"/>
    <col min="8903" max="9151" width="9.140625" style="270"/>
    <col min="9152" max="9152" width="16.7109375" style="270" customWidth="1"/>
    <col min="9153" max="9158" width="9.7109375" style="270" customWidth="1"/>
    <col min="9159" max="9407" width="9.140625" style="270"/>
    <col min="9408" max="9408" width="16.7109375" style="270" customWidth="1"/>
    <col min="9409" max="9414" width="9.7109375" style="270" customWidth="1"/>
    <col min="9415" max="9663" width="9.140625" style="270"/>
    <col min="9664" max="9664" width="16.7109375" style="270" customWidth="1"/>
    <col min="9665" max="9670" width="9.7109375" style="270" customWidth="1"/>
    <col min="9671" max="9919" width="9.140625" style="270"/>
    <col min="9920" max="9920" width="16.7109375" style="270" customWidth="1"/>
    <col min="9921" max="9926" width="9.7109375" style="270" customWidth="1"/>
    <col min="9927" max="10175" width="9.140625" style="270"/>
    <col min="10176" max="10176" width="16.7109375" style="270" customWidth="1"/>
    <col min="10177" max="10182" width="9.7109375" style="270" customWidth="1"/>
    <col min="10183" max="10431" width="9.140625" style="270"/>
    <col min="10432" max="10432" width="16.7109375" style="270" customWidth="1"/>
    <col min="10433" max="10438" width="9.7109375" style="270" customWidth="1"/>
    <col min="10439" max="10687" width="9.140625" style="270"/>
    <col min="10688" max="10688" width="16.7109375" style="270" customWidth="1"/>
    <col min="10689" max="10694" width="9.7109375" style="270" customWidth="1"/>
    <col min="10695" max="10943" width="9.140625" style="270"/>
    <col min="10944" max="10944" width="16.7109375" style="270" customWidth="1"/>
    <col min="10945" max="10950" width="9.7109375" style="270" customWidth="1"/>
    <col min="10951" max="11199" width="9.140625" style="270"/>
    <col min="11200" max="11200" width="16.7109375" style="270" customWidth="1"/>
    <col min="11201" max="11206" width="9.7109375" style="270" customWidth="1"/>
    <col min="11207" max="11455" width="9.140625" style="270"/>
    <col min="11456" max="11456" width="16.7109375" style="270" customWidth="1"/>
    <col min="11457" max="11462" width="9.7109375" style="270" customWidth="1"/>
    <col min="11463" max="11711" width="9.140625" style="270"/>
    <col min="11712" max="11712" width="16.7109375" style="270" customWidth="1"/>
    <col min="11713" max="11718" width="9.7109375" style="270" customWidth="1"/>
    <col min="11719" max="11967" width="9.140625" style="270"/>
    <col min="11968" max="11968" width="16.7109375" style="270" customWidth="1"/>
    <col min="11969" max="11974" width="9.7109375" style="270" customWidth="1"/>
    <col min="11975" max="12223" width="9.140625" style="270"/>
    <col min="12224" max="12224" width="16.7109375" style="270" customWidth="1"/>
    <col min="12225" max="12230" width="9.7109375" style="270" customWidth="1"/>
    <col min="12231" max="12479" width="9.140625" style="270"/>
    <col min="12480" max="12480" width="16.7109375" style="270" customWidth="1"/>
    <col min="12481" max="12486" width="9.7109375" style="270" customWidth="1"/>
    <col min="12487" max="12735" width="9.140625" style="270"/>
    <col min="12736" max="12736" width="16.7109375" style="270" customWidth="1"/>
    <col min="12737" max="12742" width="9.7109375" style="270" customWidth="1"/>
    <col min="12743" max="12991" width="9.140625" style="270"/>
    <col min="12992" max="12992" width="16.7109375" style="270" customWidth="1"/>
    <col min="12993" max="12998" width="9.7109375" style="270" customWidth="1"/>
    <col min="12999" max="13247" width="9.140625" style="270"/>
    <col min="13248" max="13248" width="16.7109375" style="270" customWidth="1"/>
    <col min="13249" max="13254" width="9.7109375" style="270" customWidth="1"/>
    <col min="13255" max="13503" width="9.140625" style="270"/>
    <col min="13504" max="13504" width="16.7109375" style="270" customWidth="1"/>
    <col min="13505" max="13510" width="9.7109375" style="270" customWidth="1"/>
    <col min="13511" max="13759" width="9.140625" style="270"/>
    <col min="13760" max="13760" width="16.7109375" style="270" customWidth="1"/>
    <col min="13761" max="13766" width="9.7109375" style="270" customWidth="1"/>
    <col min="13767" max="14015" width="9.140625" style="270"/>
    <col min="14016" max="14016" width="16.7109375" style="270" customWidth="1"/>
    <col min="14017" max="14022" width="9.7109375" style="270" customWidth="1"/>
    <col min="14023" max="14271" width="9.140625" style="270"/>
    <col min="14272" max="14272" width="16.7109375" style="270" customWidth="1"/>
    <col min="14273" max="14278" width="9.7109375" style="270" customWidth="1"/>
    <col min="14279" max="14527" width="9.140625" style="270"/>
    <col min="14528" max="14528" width="16.7109375" style="270" customWidth="1"/>
    <col min="14529" max="14534" width="9.7109375" style="270" customWidth="1"/>
    <col min="14535" max="14783" width="9.140625" style="270"/>
    <col min="14784" max="14784" width="16.7109375" style="270" customWidth="1"/>
    <col min="14785" max="14790" width="9.7109375" style="270" customWidth="1"/>
    <col min="14791" max="15039" width="9.140625" style="270"/>
    <col min="15040" max="15040" width="16.7109375" style="270" customWidth="1"/>
    <col min="15041" max="15046" width="9.7109375" style="270" customWidth="1"/>
    <col min="15047" max="15295" width="9.140625" style="270"/>
    <col min="15296" max="15296" width="16.7109375" style="270" customWidth="1"/>
    <col min="15297" max="15302" width="9.7109375" style="270" customWidth="1"/>
    <col min="15303" max="15551" width="9.140625" style="270"/>
    <col min="15552" max="15552" width="16.7109375" style="270" customWidth="1"/>
    <col min="15553" max="15558" width="9.7109375" style="270" customWidth="1"/>
    <col min="15559" max="15807" width="9.140625" style="270"/>
    <col min="15808" max="15808" width="16.7109375" style="270" customWidth="1"/>
    <col min="15809" max="15814" width="9.7109375" style="270" customWidth="1"/>
    <col min="15815" max="16063" width="9.140625" style="270"/>
    <col min="16064" max="16064" width="16.7109375" style="270" customWidth="1"/>
    <col min="16065" max="16070" width="9.7109375" style="270" customWidth="1"/>
    <col min="16071" max="16384" width="9.140625" style="270"/>
  </cols>
  <sheetData>
    <row r="1" spans="1:7">
      <c r="A1" s="383" t="s">
        <v>313</v>
      </c>
      <c r="B1" s="383"/>
      <c r="C1" s="383"/>
      <c r="D1" s="383"/>
      <c r="E1" s="383"/>
      <c r="F1" s="383"/>
      <c r="G1" s="383"/>
    </row>
    <row r="2" spans="1:7" ht="14.25" customHeight="1">
      <c r="A2" s="274"/>
      <c r="B2" s="273"/>
      <c r="C2" s="273"/>
      <c r="D2" s="274"/>
      <c r="E2" s="274"/>
      <c r="F2" s="273"/>
      <c r="G2" s="273"/>
    </row>
    <row r="3" spans="1:7" ht="15" customHeight="1">
      <c r="A3" s="399" t="s">
        <v>24</v>
      </c>
      <c r="B3" s="391">
        <v>2014</v>
      </c>
      <c r="C3" s="391"/>
      <c r="D3" s="390">
        <v>2015</v>
      </c>
      <c r="E3" s="392"/>
      <c r="F3" s="391">
        <v>2016</v>
      </c>
      <c r="G3" s="391"/>
    </row>
    <row r="4" spans="1:7" ht="27" customHeight="1">
      <c r="A4" s="400"/>
      <c r="B4" s="386" t="s">
        <v>312</v>
      </c>
      <c r="C4" s="387"/>
      <c r="D4" s="386" t="s">
        <v>312</v>
      </c>
      <c r="E4" s="387"/>
      <c r="F4" s="386" t="s">
        <v>312</v>
      </c>
      <c r="G4" s="405"/>
    </row>
    <row r="5" spans="1:7" ht="19.5" customHeight="1">
      <c r="A5" s="385"/>
      <c r="B5" s="282" t="s">
        <v>0</v>
      </c>
      <c r="C5" s="281" t="s">
        <v>112</v>
      </c>
      <c r="D5" s="280" t="s">
        <v>0</v>
      </c>
      <c r="E5" s="279" t="s">
        <v>112</v>
      </c>
      <c r="F5" s="280" t="s">
        <v>0</v>
      </c>
      <c r="G5" s="279" t="s">
        <v>112</v>
      </c>
    </row>
    <row r="6" spans="1:7" ht="17.25" customHeight="1">
      <c r="A6" s="271" t="s">
        <v>0</v>
      </c>
      <c r="B6" s="278">
        <v>5457</v>
      </c>
      <c r="C6" s="278">
        <v>2524</v>
      </c>
      <c r="D6" s="278">
        <v>5699</v>
      </c>
      <c r="E6" s="278">
        <v>2633</v>
      </c>
      <c r="F6" s="278">
        <f>SUM(F7:F30)</f>
        <v>5559</v>
      </c>
      <c r="G6" s="278">
        <f>SUM(G7:G30)</f>
        <v>2385</v>
      </c>
    </row>
    <row r="7" spans="1:7" ht="15.75" customHeight="1">
      <c r="A7" s="247" t="s">
        <v>6</v>
      </c>
      <c r="B7" s="270">
        <v>128</v>
      </c>
      <c r="C7" s="270">
        <v>39</v>
      </c>
      <c r="D7" s="270">
        <v>268</v>
      </c>
      <c r="E7" s="270">
        <v>140</v>
      </c>
      <c r="F7" s="270">
        <v>261</v>
      </c>
      <c r="G7" s="270">
        <v>138</v>
      </c>
    </row>
    <row r="8" spans="1:7" ht="15.75" customHeight="1">
      <c r="A8" s="247" t="s">
        <v>7</v>
      </c>
      <c r="B8" s="270">
        <v>164</v>
      </c>
      <c r="C8" s="270">
        <v>122</v>
      </c>
      <c r="D8" s="270">
        <v>114</v>
      </c>
      <c r="E8" s="270">
        <v>64</v>
      </c>
      <c r="F8" s="270">
        <v>108</v>
      </c>
      <c r="G8" s="270">
        <v>59</v>
      </c>
    </row>
    <row r="9" spans="1:7" ht="15.75" customHeight="1">
      <c r="A9" s="247" t="s">
        <v>38</v>
      </c>
      <c r="B9" s="270">
        <v>197</v>
      </c>
      <c r="C9" s="270">
        <v>94</v>
      </c>
      <c r="D9" s="270">
        <v>189</v>
      </c>
      <c r="E9" s="270">
        <v>84</v>
      </c>
      <c r="F9" s="270">
        <v>189</v>
      </c>
      <c r="G9" s="270">
        <v>65</v>
      </c>
    </row>
    <row r="10" spans="1:7" ht="15.75" customHeight="1">
      <c r="A10" s="247" t="s">
        <v>9</v>
      </c>
      <c r="B10" s="270">
        <v>149</v>
      </c>
      <c r="C10" s="270">
        <v>68</v>
      </c>
      <c r="D10" s="270">
        <v>176</v>
      </c>
      <c r="E10" s="270">
        <v>83</v>
      </c>
      <c r="F10" s="270">
        <v>173</v>
      </c>
      <c r="G10" s="270">
        <v>80</v>
      </c>
    </row>
    <row r="11" spans="1:7" ht="15.75" customHeight="1">
      <c r="A11" s="247" t="s">
        <v>10</v>
      </c>
      <c r="B11" s="270">
        <v>232</v>
      </c>
      <c r="C11" s="270">
        <v>89</v>
      </c>
      <c r="D11" s="270">
        <v>247</v>
      </c>
      <c r="E11" s="270">
        <v>75</v>
      </c>
      <c r="F11" s="270">
        <v>271</v>
      </c>
      <c r="G11" s="270">
        <v>82</v>
      </c>
    </row>
    <row r="12" spans="1:7" ht="15.75" customHeight="1">
      <c r="A12" s="247" t="s">
        <v>11</v>
      </c>
      <c r="B12" s="270">
        <v>276</v>
      </c>
      <c r="C12" s="270">
        <v>158</v>
      </c>
      <c r="D12" s="270">
        <v>309</v>
      </c>
      <c r="E12" s="270">
        <v>199</v>
      </c>
      <c r="F12" s="270">
        <v>295</v>
      </c>
      <c r="G12" s="270">
        <v>49</v>
      </c>
    </row>
    <row r="13" spans="1:7" ht="15.75" customHeight="1">
      <c r="A13" s="247" t="s">
        <v>61</v>
      </c>
      <c r="B13" s="270">
        <v>188</v>
      </c>
      <c r="C13" s="270">
        <v>107</v>
      </c>
      <c r="D13" s="270">
        <v>187</v>
      </c>
      <c r="E13" s="270">
        <v>98</v>
      </c>
      <c r="F13" s="270">
        <v>191</v>
      </c>
      <c r="G13" s="270">
        <v>104</v>
      </c>
    </row>
    <row r="14" spans="1:7" ht="15.75" customHeight="1">
      <c r="A14" s="247" t="s">
        <v>34</v>
      </c>
      <c r="B14" s="270">
        <v>177</v>
      </c>
      <c r="C14" s="270">
        <v>85</v>
      </c>
      <c r="D14" s="270">
        <v>177</v>
      </c>
      <c r="E14" s="270">
        <v>89</v>
      </c>
      <c r="F14" s="270">
        <v>175</v>
      </c>
      <c r="G14" s="270">
        <v>88</v>
      </c>
    </row>
    <row r="15" spans="1:7" ht="15.75" customHeight="1">
      <c r="A15" s="247" t="s">
        <v>132</v>
      </c>
      <c r="B15" s="270">
        <v>145</v>
      </c>
      <c r="C15" s="270">
        <v>70</v>
      </c>
      <c r="D15" s="270">
        <v>207</v>
      </c>
      <c r="E15" s="270">
        <v>91</v>
      </c>
      <c r="F15" s="270">
        <v>214</v>
      </c>
      <c r="G15" s="270">
        <v>96</v>
      </c>
    </row>
    <row r="16" spans="1:7" ht="15.75" customHeight="1">
      <c r="A16" s="247" t="s">
        <v>33</v>
      </c>
      <c r="B16" s="270">
        <v>260</v>
      </c>
      <c r="C16" s="270">
        <v>128</v>
      </c>
      <c r="D16" s="270">
        <v>308</v>
      </c>
      <c r="E16" s="270">
        <v>151</v>
      </c>
      <c r="F16" s="270">
        <v>306</v>
      </c>
      <c r="G16" s="270">
        <v>154</v>
      </c>
    </row>
    <row r="17" spans="1:7" ht="15.75" customHeight="1">
      <c r="A17" s="247" t="s">
        <v>17</v>
      </c>
      <c r="B17" s="270">
        <v>109</v>
      </c>
      <c r="C17" s="270">
        <v>52</v>
      </c>
      <c r="D17" s="270">
        <v>189</v>
      </c>
      <c r="E17" s="270">
        <v>79</v>
      </c>
      <c r="F17" s="270">
        <v>171</v>
      </c>
      <c r="G17" s="270">
        <v>73</v>
      </c>
    </row>
    <row r="18" spans="1:7" ht="15.75" customHeight="1">
      <c r="A18" s="247" t="s">
        <v>31</v>
      </c>
      <c r="B18" s="270">
        <v>244</v>
      </c>
      <c r="C18" s="270">
        <v>96</v>
      </c>
      <c r="D18" s="270">
        <v>246</v>
      </c>
      <c r="E18" s="270">
        <v>106</v>
      </c>
      <c r="F18" s="270">
        <v>237</v>
      </c>
      <c r="G18" s="270">
        <v>98</v>
      </c>
    </row>
    <row r="19" spans="1:7" ht="15.75" customHeight="1">
      <c r="A19" s="247" t="s">
        <v>19</v>
      </c>
      <c r="B19" s="270">
        <v>164</v>
      </c>
      <c r="C19" s="270">
        <v>87</v>
      </c>
      <c r="D19" s="270">
        <v>146</v>
      </c>
      <c r="E19" s="270">
        <v>65</v>
      </c>
      <c r="F19" s="270">
        <v>146</v>
      </c>
      <c r="G19" s="270">
        <v>66</v>
      </c>
    </row>
    <row r="20" spans="1:7" ht="15.75" customHeight="1">
      <c r="A20" s="247" t="s">
        <v>133</v>
      </c>
      <c r="B20" s="270">
        <v>176</v>
      </c>
      <c r="C20" s="270">
        <v>72</v>
      </c>
      <c r="D20" s="270">
        <v>168</v>
      </c>
      <c r="E20" s="270">
        <v>69</v>
      </c>
      <c r="F20" s="270">
        <v>174</v>
      </c>
      <c r="G20" s="270">
        <v>70</v>
      </c>
    </row>
    <row r="21" spans="1:7" ht="15.75" customHeight="1">
      <c r="A21" s="247" t="s">
        <v>201</v>
      </c>
      <c r="B21" s="270">
        <v>97</v>
      </c>
      <c r="C21" s="270">
        <v>29</v>
      </c>
      <c r="D21" s="270">
        <v>116</v>
      </c>
      <c r="E21" s="270">
        <v>54</v>
      </c>
      <c r="F21" s="270">
        <v>121</v>
      </c>
      <c r="G21" s="270">
        <v>50</v>
      </c>
    </row>
    <row r="22" spans="1:7" ht="15.75" customHeight="1">
      <c r="A22" s="247" t="s">
        <v>58</v>
      </c>
      <c r="B22" s="270">
        <v>277</v>
      </c>
      <c r="C22" s="270">
        <v>133</v>
      </c>
      <c r="D22" s="270">
        <v>265</v>
      </c>
      <c r="E22" s="270">
        <v>134</v>
      </c>
      <c r="F22" s="270">
        <v>250</v>
      </c>
      <c r="G22" s="270">
        <v>116</v>
      </c>
    </row>
    <row r="23" spans="1:7" ht="15.75" customHeight="1">
      <c r="A23" s="247" t="s">
        <v>57</v>
      </c>
      <c r="B23" s="270">
        <v>94</v>
      </c>
      <c r="C23" s="270">
        <v>38</v>
      </c>
      <c r="D23" s="270">
        <v>92</v>
      </c>
      <c r="E23" s="270">
        <v>37</v>
      </c>
      <c r="F23" s="270">
        <v>92</v>
      </c>
      <c r="G23" s="270">
        <v>36</v>
      </c>
    </row>
    <row r="24" spans="1:7" ht="15.75" customHeight="1">
      <c r="A24" s="247" t="s">
        <v>21</v>
      </c>
      <c r="B24" s="270">
        <v>267</v>
      </c>
      <c r="C24" s="270">
        <v>98</v>
      </c>
      <c r="D24" s="270">
        <v>201</v>
      </c>
      <c r="E24" s="270">
        <v>75</v>
      </c>
      <c r="F24" s="270">
        <v>196</v>
      </c>
      <c r="G24" s="270">
        <v>69</v>
      </c>
    </row>
    <row r="25" spans="1:7" ht="15.75" customHeight="1">
      <c r="A25" s="247" t="s">
        <v>199</v>
      </c>
      <c r="B25" s="270">
        <v>160</v>
      </c>
      <c r="C25" s="270">
        <v>66</v>
      </c>
      <c r="D25" s="270">
        <v>187</v>
      </c>
      <c r="E25" s="270">
        <v>82</v>
      </c>
      <c r="F25" s="270">
        <v>189</v>
      </c>
      <c r="G25" s="270">
        <v>73</v>
      </c>
    </row>
    <row r="26" spans="1:7" ht="15.75" customHeight="1">
      <c r="A26" s="247" t="s">
        <v>55</v>
      </c>
      <c r="B26" s="270">
        <v>169</v>
      </c>
      <c r="C26" s="270">
        <v>71</v>
      </c>
      <c r="D26" s="270">
        <v>198</v>
      </c>
      <c r="E26" s="270">
        <v>66</v>
      </c>
      <c r="F26" s="270">
        <v>174</v>
      </c>
      <c r="G26" s="270">
        <v>69</v>
      </c>
    </row>
    <row r="27" spans="1:7" ht="15.75" customHeight="1">
      <c r="A27" s="247" t="s">
        <v>134</v>
      </c>
      <c r="B27" s="270">
        <v>158</v>
      </c>
      <c r="C27" s="270">
        <v>69</v>
      </c>
    </row>
    <row r="28" spans="1:7" ht="15.75" customHeight="1">
      <c r="A28" s="247" t="s">
        <v>27</v>
      </c>
      <c r="B28" s="270">
        <v>1391</v>
      </c>
      <c r="C28" s="270">
        <v>626</v>
      </c>
      <c r="D28" s="270">
        <v>1458</v>
      </c>
      <c r="E28" s="270">
        <v>678</v>
      </c>
      <c r="F28" s="270">
        <v>1381</v>
      </c>
      <c r="G28" s="270">
        <v>654</v>
      </c>
    </row>
    <row r="29" spans="1:7" ht="15.75" customHeight="1">
      <c r="A29" s="247" t="s">
        <v>26</v>
      </c>
      <c r="B29" s="270">
        <v>164</v>
      </c>
      <c r="C29" s="270">
        <v>97</v>
      </c>
      <c r="D29" s="270">
        <v>142</v>
      </c>
      <c r="E29" s="270">
        <v>66</v>
      </c>
      <c r="F29" s="270">
        <v>153</v>
      </c>
      <c r="G29" s="270">
        <v>66</v>
      </c>
    </row>
    <row r="30" spans="1:7" ht="15.75" customHeight="1">
      <c r="A30" s="247" t="s">
        <v>54</v>
      </c>
      <c r="B30" s="270">
        <v>71</v>
      </c>
      <c r="C30" s="270">
        <v>30</v>
      </c>
      <c r="D30" s="270">
        <v>109</v>
      </c>
      <c r="E30" s="270">
        <v>48</v>
      </c>
      <c r="F30" s="270">
        <v>92</v>
      </c>
      <c r="G30" s="270">
        <v>30</v>
      </c>
    </row>
    <row r="53" spans="8:11">
      <c r="H53" s="270" t="s">
        <v>311</v>
      </c>
      <c r="I53" s="270" t="s">
        <v>310</v>
      </c>
      <c r="J53" s="270">
        <v>5559</v>
      </c>
      <c r="K53" s="270">
        <v>2385</v>
      </c>
    </row>
  </sheetData>
  <mergeCells count="8">
    <mergeCell ref="A1:G1"/>
    <mergeCell ref="A3:A5"/>
    <mergeCell ref="B3:C3"/>
    <mergeCell ref="D3:E3"/>
    <mergeCell ref="F3:G3"/>
    <mergeCell ref="B4:C4"/>
    <mergeCell ref="D4:E4"/>
    <mergeCell ref="F4:G4"/>
  </mergeCells>
  <pageMargins left="1" right="0.2" top="0.47" bottom="0.28000000000000003" header="0" footer="0.3"/>
  <pageSetup paperSize="9" orientation="portrait" r:id="rId1"/>
  <headerFooter scaleWithDoc="0">
    <oddFooter>&amp;R8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H10" sqref="H10"/>
    </sheetView>
  </sheetViews>
  <sheetFormatPr defaultRowHeight="14.25"/>
  <cols>
    <col min="1" max="1" width="19" style="109" customWidth="1"/>
    <col min="2" max="7" width="12" style="109" customWidth="1"/>
    <col min="8" max="16384" width="9.140625" style="109"/>
  </cols>
  <sheetData>
    <row r="1" spans="1:7" ht="15.75" customHeight="1">
      <c r="A1" s="414" t="s">
        <v>223</v>
      </c>
      <c r="B1" s="414"/>
      <c r="C1" s="414"/>
      <c r="D1" s="414"/>
      <c r="E1" s="414"/>
      <c r="F1" s="414"/>
      <c r="G1" s="414"/>
    </row>
    <row r="2" spans="1:7" ht="15.75" customHeight="1">
      <c r="A2" s="164"/>
      <c r="B2" s="164"/>
      <c r="C2" s="164"/>
      <c r="D2" s="164"/>
      <c r="E2" s="164"/>
      <c r="F2" s="164"/>
      <c r="G2" s="164"/>
    </row>
    <row r="3" spans="1:7">
      <c r="A3" s="415" t="s">
        <v>24</v>
      </c>
      <c r="B3" s="416" t="s">
        <v>222</v>
      </c>
      <c r="C3" s="416"/>
      <c r="D3" s="416"/>
      <c r="E3" s="416"/>
      <c r="F3" s="416"/>
      <c r="G3" s="417"/>
    </row>
    <row r="4" spans="1:7">
      <c r="A4" s="415"/>
      <c r="B4" s="212" t="s">
        <v>0</v>
      </c>
      <c r="C4" s="212" t="s">
        <v>1</v>
      </c>
      <c r="D4" s="212" t="s">
        <v>2</v>
      </c>
      <c r="E4" s="212" t="s">
        <v>3</v>
      </c>
      <c r="F4" s="212" t="s">
        <v>4</v>
      </c>
      <c r="G4" s="211" t="s">
        <v>5</v>
      </c>
    </row>
    <row r="5" spans="1:7">
      <c r="A5" s="210" t="s">
        <v>0</v>
      </c>
      <c r="B5" s="209">
        <f t="shared" ref="B5:G5" si="0">SUM(B6:B28)</f>
        <v>5089386</v>
      </c>
      <c r="C5" s="208">
        <f t="shared" si="0"/>
        <v>2097</v>
      </c>
      <c r="D5" s="208">
        <f t="shared" si="0"/>
        <v>223397</v>
      </c>
      <c r="E5" s="208">
        <f t="shared" si="0"/>
        <v>436645</v>
      </c>
      <c r="F5" s="208">
        <f t="shared" si="0"/>
        <v>2489295</v>
      </c>
      <c r="G5" s="208">
        <f t="shared" si="0"/>
        <v>1937952</v>
      </c>
    </row>
    <row r="6" spans="1:7">
      <c r="A6" s="207" t="s">
        <v>6</v>
      </c>
      <c r="B6" s="173">
        <v>219468</v>
      </c>
      <c r="C6" s="158">
        <v>13</v>
      </c>
      <c r="D6" s="158">
        <v>9001</v>
      </c>
      <c r="E6" s="158">
        <v>25483</v>
      </c>
      <c r="F6" s="158">
        <v>90671</v>
      </c>
      <c r="G6" s="158">
        <v>94300</v>
      </c>
    </row>
    <row r="7" spans="1:7">
      <c r="A7" s="206" t="s">
        <v>7</v>
      </c>
      <c r="B7" s="205">
        <v>316746</v>
      </c>
      <c r="C7" s="158">
        <v>186</v>
      </c>
      <c r="D7" s="158">
        <v>12916</v>
      </c>
      <c r="E7" s="158">
        <v>16808</v>
      </c>
      <c r="F7" s="158">
        <v>166056</v>
      </c>
      <c r="G7" s="158">
        <v>120780</v>
      </c>
    </row>
    <row r="8" spans="1:7">
      <c r="A8" s="206" t="s">
        <v>8</v>
      </c>
      <c r="B8" s="205">
        <v>249015</v>
      </c>
      <c r="C8" s="158">
        <v>71</v>
      </c>
      <c r="D8" s="158">
        <v>7083</v>
      </c>
      <c r="E8" s="158">
        <v>19583</v>
      </c>
      <c r="F8" s="158">
        <v>138213</v>
      </c>
      <c r="G8" s="158">
        <v>84065</v>
      </c>
    </row>
    <row r="9" spans="1:7">
      <c r="A9" s="206" t="s">
        <v>9</v>
      </c>
      <c r="B9" s="205">
        <v>384864</v>
      </c>
      <c r="C9" s="158">
        <v>101</v>
      </c>
      <c r="D9" s="158">
        <v>12683</v>
      </c>
      <c r="E9" s="158">
        <v>21262</v>
      </c>
      <c r="F9" s="158">
        <v>206441</v>
      </c>
      <c r="G9" s="158">
        <v>144377</v>
      </c>
    </row>
    <row r="10" spans="1:7">
      <c r="A10" s="206" t="s">
        <v>10</v>
      </c>
      <c r="B10" s="205">
        <v>391954</v>
      </c>
      <c r="C10" s="158">
        <v>32</v>
      </c>
      <c r="D10" s="158">
        <v>18011</v>
      </c>
      <c r="E10" s="158">
        <v>23172</v>
      </c>
      <c r="F10" s="158">
        <v>190781</v>
      </c>
      <c r="G10" s="158">
        <v>159958</v>
      </c>
    </row>
    <row r="11" spans="1:7">
      <c r="A11" s="206" t="s">
        <v>11</v>
      </c>
      <c r="B11" s="205">
        <v>247855</v>
      </c>
      <c r="C11" s="158">
        <v>41</v>
      </c>
      <c r="D11" s="158">
        <v>12285</v>
      </c>
      <c r="E11" s="158">
        <v>18017</v>
      </c>
      <c r="F11" s="158">
        <v>140955</v>
      </c>
      <c r="G11" s="158">
        <v>76557</v>
      </c>
    </row>
    <row r="12" spans="1:7">
      <c r="A12" s="206" t="s">
        <v>12</v>
      </c>
      <c r="B12" s="205">
        <v>296282</v>
      </c>
      <c r="C12" s="158">
        <v>48</v>
      </c>
      <c r="D12" s="158">
        <v>10209</v>
      </c>
      <c r="E12" s="158">
        <v>21290</v>
      </c>
      <c r="F12" s="158">
        <v>135156</v>
      </c>
      <c r="G12" s="158">
        <v>129579</v>
      </c>
    </row>
    <row r="13" spans="1:7">
      <c r="A13" s="206" t="s">
        <v>14</v>
      </c>
      <c r="B13" s="205">
        <v>235696</v>
      </c>
      <c r="C13" s="204"/>
      <c r="D13" s="158">
        <v>9142</v>
      </c>
      <c r="E13" s="158">
        <v>16938</v>
      </c>
      <c r="F13" s="158">
        <v>121015</v>
      </c>
      <c r="G13" s="158">
        <v>88601</v>
      </c>
    </row>
    <row r="14" spans="1:7">
      <c r="A14" s="206" t="s">
        <v>15</v>
      </c>
      <c r="B14" s="205">
        <v>165788</v>
      </c>
      <c r="C14" s="158">
        <v>115</v>
      </c>
      <c r="D14" s="158">
        <v>9552</v>
      </c>
      <c r="E14" s="158">
        <v>28654</v>
      </c>
      <c r="F14" s="158">
        <v>71678</v>
      </c>
      <c r="G14" s="158">
        <v>55789</v>
      </c>
    </row>
    <row r="15" spans="1:7">
      <c r="A15" s="206" t="s">
        <v>16</v>
      </c>
      <c r="B15" s="205">
        <v>212948</v>
      </c>
      <c r="C15" s="158"/>
      <c r="D15" s="158">
        <v>10654</v>
      </c>
      <c r="E15" s="158">
        <v>21561</v>
      </c>
      <c r="F15" s="158">
        <v>93890</v>
      </c>
      <c r="G15" s="158">
        <v>86843</v>
      </c>
    </row>
    <row r="16" spans="1:7">
      <c r="A16" s="206" t="s">
        <v>17</v>
      </c>
      <c r="B16" s="205">
        <v>313378</v>
      </c>
      <c r="C16" s="158">
        <v>27</v>
      </c>
      <c r="D16" s="158">
        <v>9607</v>
      </c>
      <c r="E16" s="158">
        <v>20158</v>
      </c>
      <c r="F16" s="158">
        <v>157184</v>
      </c>
      <c r="G16" s="158">
        <v>126402</v>
      </c>
    </row>
    <row r="17" spans="1:7">
      <c r="A17" s="206" t="s">
        <v>18</v>
      </c>
      <c r="B17" s="205">
        <v>315692</v>
      </c>
      <c r="C17" s="158">
        <v>20</v>
      </c>
      <c r="D17" s="158">
        <v>8991</v>
      </c>
      <c r="E17" s="158">
        <v>18493</v>
      </c>
      <c r="F17" s="158">
        <v>123906</v>
      </c>
      <c r="G17" s="158">
        <v>164282</v>
      </c>
    </row>
    <row r="18" spans="1:7">
      <c r="A18" s="206" t="s">
        <v>19</v>
      </c>
      <c r="B18" s="205">
        <v>228678</v>
      </c>
      <c r="C18" s="158">
        <v>123</v>
      </c>
      <c r="D18" s="158">
        <v>8192</v>
      </c>
      <c r="E18" s="158">
        <v>19582</v>
      </c>
      <c r="F18" s="158">
        <v>102286</v>
      </c>
      <c r="G18" s="158">
        <v>98495</v>
      </c>
    </row>
    <row r="19" spans="1:7">
      <c r="A19" s="206" t="s">
        <v>133</v>
      </c>
      <c r="B19" s="205">
        <v>162229</v>
      </c>
      <c r="C19" s="158">
        <v>99</v>
      </c>
      <c r="D19" s="158">
        <v>9442</v>
      </c>
      <c r="E19" s="158">
        <v>24146</v>
      </c>
      <c r="F19" s="158">
        <v>70167</v>
      </c>
      <c r="G19" s="158">
        <v>58375</v>
      </c>
    </row>
    <row r="20" spans="1:7">
      <c r="A20" s="206" t="s">
        <v>201</v>
      </c>
      <c r="B20" s="205">
        <v>42601</v>
      </c>
      <c r="C20" s="204"/>
      <c r="D20" s="158">
        <v>3869</v>
      </c>
      <c r="E20" s="158">
        <v>16537</v>
      </c>
      <c r="F20" s="158">
        <v>10233</v>
      </c>
      <c r="G20" s="158">
        <v>11962</v>
      </c>
    </row>
    <row r="21" spans="1:7">
      <c r="A21" s="206" t="s">
        <v>20</v>
      </c>
      <c r="B21" s="205">
        <v>400199</v>
      </c>
      <c r="C21" s="158">
        <v>714</v>
      </c>
      <c r="D21" s="158">
        <v>20149</v>
      </c>
      <c r="E21" s="158">
        <v>21433</v>
      </c>
      <c r="F21" s="158">
        <v>220398</v>
      </c>
      <c r="G21" s="158">
        <v>137505</v>
      </c>
    </row>
    <row r="22" spans="1:7">
      <c r="A22" s="206" t="s">
        <v>200</v>
      </c>
      <c r="B22" s="205">
        <v>28871</v>
      </c>
      <c r="C22" s="204"/>
      <c r="D22" s="158">
        <v>4064</v>
      </c>
      <c r="E22" s="158">
        <v>15008</v>
      </c>
      <c r="F22" s="158">
        <v>5802</v>
      </c>
      <c r="G22" s="158">
        <v>3997</v>
      </c>
    </row>
    <row r="23" spans="1:7">
      <c r="A23" s="206" t="s">
        <v>21</v>
      </c>
      <c r="B23" s="205">
        <v>273734</v>
      </c>
      <c r="C23" s="158">
        <v>378</v>
      </c>
      <c r="D23" s="158">
        <v>18115</v>
      </c>
      <c r="E23" s="158">
        <v>19079</v>
      </c>
      <c r="F23" s="158">
        <v>140583</v>
      </c>
      <c r="G23" s="158">
        <v>95579</v>
      </c>
    </row>
    <row r="24" spans="1:7">
      <c r="A24" s="206" t="s">
        <v>199</v>
      </c>
      <c r="B24" s="205">
        <v>58999</v>
      </c>
      <c r="C24" s="204"/>
      <c r="D24" s="158">
        <v>3913</v>
      </c>
      <c r="E24" s="158">
        <v>18603</v>
      </c>
      <c r="F24" s="158">
        <v>14775</v>
      </c>
      <c r="G24" s="158">
        <v>21708</v>
      </c>
    </row>
    <row r="25" spans="1:7">
      <c r="A25" s="206" t="s">
        <v>22</v>
      </c>
      <c r="B25" s="205">
        <v>234218</v>
      </c>
      <c r="C25" s="158">
        <v>121</v>
      </c>
      <c r="D25" s="158">
        <v>9378</v>
      </c>
      <c r="E25" s="158">
        <v>14332</v>
      </c>
      <c r="F25" s="158">
        <v>152260</v>
      </c>
      <c r="G25" s="158">
        <v>58127</v>
      </c>
    </row>
    <row r="26" spans="1:7">
      <c r="A26" s="206" t="s">
        <v>13</v>
      </c>
      <c r="B26" s="205">
        <v>214186</v>
      </c>
      <c r="C26" s="158">
        <v>7</v>
      </c>
      <c r="D26" s="158">
        <v>8720</v>
      </c>
      <c r="E26" s="158">
        <v>14693</v>
      </c>
      <c r="F26" s="158">
        <v>103586</v>
      </c>
      <c r="G26" s="158">
        <v>87180</v>
      </c>
    </row>
    <row r="27" spans="1:7">
      <c r="A27" s="206" t="s">
        <v>23</v>
      </c>
      <c r="B27" s="205">
        <v>78995</v>
      </c>
      <c r="C27" s="204"/>
      <c r="D27" s="158">
        <v>5834</v>
      </c>
      <c r="E27" s="158">
        <v>17682</v>
      </c>
      <c r="F27" s="158">
        <v>27082</v>
      </c>
      <c r="G27" s="158">
        <v>28397</v>
      </c>
    </row>
    <row r="28" spans="1:7">
      <c r="A28" s="206" t="s">
        <v>198</v>
      </c>
      <c r="B28" s="205">
        <v>16990</v>
      </c>
      <c r="C28" s="204">
        <v>1</v>
      </c>
      <c r="D28" s="158">
        <v>1587</v>
      </c>
      <c r="E28" s="158">
        <v>4131</v>
      </c>
      <c r="F28" s="158">
        <v>6177</v>
      </c>
      <c r="G28" s="158">
        <v>5094</v>
      </c>
    </row>
  </sheetData>
  <mergeCells count="3">
    <mergeCell ref="A1:G1"/>
    <mergeCell ref="A3:A4"/>
    <mergeCell ref="B3:G3"/>
  </mergeCells>
  <pageMargins left="0.7" right="0.2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J9" sqref="J9"/>
    </sheetView>
  </sheetViews>
  <sheetFormatPr defaultRowHeight="14.25"/>
  <cols>
    <col min="1" max="1" width="19" style="109" customWidth="1"/>
    <col min="2" max="8" width="12" style="109" customWidth="1"/>
    <col min="9" max="14" width="9.140625" style="109"/>
    <col min="15" max="16" width="9.5703125" style="109" bestFit="1" customWidth="1"/>
    <col min="17" max="17" width="10.7109375" style="109" bestFit="1" customWidth="1"/>
    <col min="18" max="18" width="11.85546875" style="109" bestFit="1" customWidth="1"/>
    <col min="19" max="19" width="10.7109375" style="109" bestFit="1" customWidth="1"/>
    <col min="20" max="16384" width="9.140625" style="109"/>
  </cols>
  <sheetData>
    <row r="1" spans="1:19" ht="15.75" customHeight="1">
      <c r="A1" s="414" t="s">
        <v>224</v>
      </c>
      <c r="B1" s="414"/>
      <c r="C1" s="414"/>
      <c r="D1" s="414"/>
      <c r="E1" s="414"/>
      <c r="F1" s="414"/>
      <c r="G1" s="414"/>
      <c r="H1" s="214"/>
    </row>
    <row r="2" spans="1:19" ht="15.75" customHeight="1">
      <c r="A2" s="164"/>
      <c r="B2" s="164"/>
      <c r="C2" s="164"/>
      <c r="D2" s="164"/>
      <c r="E2" s="164"/>
      <c r="F2" s="164"/>
      <c r="G2" s="164"/>
      <c r="H2" s="214"/>
    </row>
    <row r="3" spans="1:19">
      <c r="A3" s="415" t="s">
        <v>24</v>
      </c>
      <c r="B3" s="416" t="s">
        <v>222</v>
      </c>
      <c r="C3" s="416"/>
      <c r="D3" s="416"/>
      <c r="E3" s="416"/>
      <c r="F3" s="416"/>
      <c r="G3" s="417"/>
      <c r="H3" s="215"/>
    </row>
    <row r="4" spans="1:19">
      <c r="A4" s="415"/>
      <c r="B4" s="212" t="s">
        <v>0</v>
      </c>
      <c r="C4" s="212" t="s">
        <v>1</v>
      </c>
      <c r="D4" s="212" t="s">
        <v>2</v>
      </c>
      <c r="E4" s="212" t="s">
        <v>3</v>
      </c>
      <c r="F4" s="212" t="s">
        <v>4</v>
      </c>
      <c r="G4" s="211" t="s">
        <v>5</v>
      </c>
      <c r="H4" s="215"/>
    </row>
    <row r="5" spans="1:19">
      <c r="A5" s="210" t="s">
        <v>0</v>
      </c>
      <c r="B5" s="218">
        <v>100</v>
      </c>
      <c r="C5" s="219">
        <v>0.04</v>
      </c>
      <c r="D5" s="220">
        <v>4.4000000000000004</v>
      </c>
      <c r="E5" s="220">
        <v>8.6</v>
      </c>
      <c r="F5" s="220">
        <v>48.9</v>
      </c>
      <c r="G5" s="220">
        <v>38.1</v>
      </c>
      <c r="H5" s="216"/>
      <c r="I5" s="213"/>
      <c r="J5" s="213"/>
      <c r="K5" s="213"/>
    </row>
    <row r="6" spans="1:19">
      <c r="A6" s="207" t="s">
        <v>6</v>
      </c>
      <c r="B6" s="217">
        <v>100</v>
      </c>
      <c r="C6" s="221">
        <v>5.9234148030692406E-3</v>
      </c>
      <c r="D6" s="221">
        <v>4.1012812801866332</v>
      </c>
      <c r="E6" s="221">
        <v>11.611259955893342</v>
      </c>
      <c r="F6" s="221">
        <v>41.313995662237772</v>
      </c>
      <c r="G6" s="221">
        <v>42.967539686879178</v>
      </c>
      <c r="H6" s="158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</row>
    <row r="7" spans="1:19">
      <c r="A7" s="206" t="s">
        <v>7</v>
      </c>
      <c r="B7" s="217">
        <v>100</v>
      </c>
      <c r="C7" s="221">
        <v>8.475039641314451E-2</v>
      </c>
      <c r="D7" s="221">
        <v>5.8851404304955617</v>
      </c>
      <c r="E7" s="221">
        <v>7.6585196930759842</v>
      </c>
      <c r="F7" s="221">
        <v>75.662966810651213</v>
      </c>
      <c r="G7" s="221">
        <v>55.033079993438683</v>
      </c>
      <c r="H7" s="158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</row>
    <row r="8" spans="1:19">
      <c r="A8" s="206" t="s">
        <v>8</v>
      </c>
      <c r="B8" s="217">
        <v>100</v>
      </c>
      <c r="C8" s="221">
        <v>3.235095777060893E-2</v>
      </c>
      <c r="D8" s="221">
        <v>3.2273497730876484</v>
      </c>
      <c r="E8" s="221">
        <v>8.9229409298849944</v>
      </c>
      <c r="F8" s="221">
        <v>62.976379244354533</v>
      </c>
      <c r="G8" s="221">
        <v>38.303989647693513</v>
      </c>
      <c r="H8" s="158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</row>
    <row r="9" spans="1:19">
      <c r="A9" s="206" t="s">
        <v>9</v>
      </c>
      <c r="B9" s="217">
        <v>100</v>
      </c>
      <c r="C9" s="221">
        <v>4.6020376546922558E-2</v>
      </c>
      <c r="D9" s="221">
        <v>5.7789746113328588</v>
      </c>
      <c r="E9" s="221">
        <v>9.6879727340660136</v>
      </c>
      <c r="F9" s="221">
        <v>94.064282720032082</v>
      </c>
      <c r="G9" s="221">
        <v>65.784989155594445</v>
      </c>
      <c r="H9" s="158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</row>
    <row r="10" spans="1:19">
      <c r="A10" s="206" t="s">
        <v>10</v>
      </c>
      <c r="B10" s="217">
        <v>100</v>
      </c>
      <c r="C10" s="221">
        <v>1.4580713361401208E-2</v>
      </c>
      <c r="D10" s="221">
        <v>8.2066633860061611</v>
      </c>
      <c r="E10" s="221">
        <v>10.558259062824648</v>
      </c>
      <c r="F10" s="221">
        <v>86.928846118796372</v>
      </c>
      <c r="G10" s="221">
        <v>72.884429620719189</v>
      </c>
      <c r="H10" s="158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</row>
    <row r="11" spans="1:19">
      <c r="A11" s="206" t="s">
        <v>11</v>
      </c>
      <c r="B11" s="217">
        <v>100</v>
      </c>
      <c r="C11" s="221">
        <v>1.8681538994295296E-2</v>
      </c>
      <c r="D11" s="221">
        <v>5.5976269889004318</v>
      </c>
      <c r="E11" s="221">
        <v>8.209397269761423</v>
      </c>
      <c r="F11" s="221">
        <v>64.225764120509595</v>
      </c>
      <c r="G11" s="221">
        <v>34.882989775274751</v>
      </c>
      <c r="H11" s="158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</row>
    <row r="12" spans="1:19">
      <c r="A12" s="206" t="s">
        <v>12</v>
      </c>
      <c r="B12" s="217">
        <v>100</v>
      </c>
      <c r="C12" s="221">
        <v>2.1871070042101808E-2</v>
      </c>
      <c r="D12" s="221">
        <v>4.6517032095795292</v>
      </c>
      <c r="E12" s="221">
        <v>9.7007308582572414</v>
      </c>
      <c r="F12" s="221">
        <v>61.583465471048171</v>
      </c>
      <c r="G12" s="221">
        <v>59.042320520531469</v>
      </c>
      <c r="H12" s="158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</row>
    <row r="13" spans="1:19">
      <c r="A13" s="206" t="s">
        <v>14</v>
      </c>
      <c r="B13" s="217">
        <v>100</v>
      </c>
      <c r="C13" s="221">
        <v>0</v>
      </c>
      <c r="D13" s="221">
        <v>4.1655275484353069</v>
      </c>
      <c r="E13" s="221">
        <v>7.7177538411066768</v>
      </c>
      <c r="F13" s="221">
        <v>55.140157107186468</v>
      </c>
      <c r="G13" s="221">
        <v>40.370805766672134</v>
      </c>
      <c r="H13" s="158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</row>
    <row r="14" spans="1:19">
      <c r="A14" s="206" t="s">
        <v>15</v>
      </c>
      <c r="B14" s="217">
        <v>100</v>
      </c>
      <c r="C14" s="221">
        <v>5.2399438642535587E-2</v>
      </c>
      <c r="D14" s="221">
        <v>4.3523429383782597</v>
      </c>
      <c r="E14" s="221">
        <v>13.056117520549693</v>
      </c>
      <c r="F14" s="221">
        <v>32.659886634953615</v>
      </c>
      <c r="G14" s="221">
        <v>25.420106803725375</v>
      </c>
      <c r="H14" s="158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</row>
    <row r="15" spans="1:19">
      <c r="A15" s="206" t="s">
        <v>16</v>
      </c>
      <c r="B15" s="217">
        <v>100</v>
      </c>
      <c r="C15" s="221">
        <v>0</v>
      </c>
      <c r="D15" s="221">
        <v>4.8544662547615145</v>
      </c>
      <c r="E15" s="221">
        <v>9.8242112745366068</v>
      </c>
      <c r="F15" s="221">
        <v>42.780724296936228</v>
      </c>
      <c r="G15" s="221">
        <v>39.569777826380154</v>
      </c>
      <c r="H15" s="158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</row>
    <row r="16" spans="1:19">
      <c r="A16" s="206" t="s">
        <v>17</v>
      </c>
      <c r="B16" s="217">
        <v>100</v>
      </c>
      <c r="C16" s="221">
        <v>1.2302476898682269E-2</v>
      </c>
      <c r="D16" s="221">
        <v>4.377403539468169</v>
      </c>
      <c r="E16" s="221">
        <v>9.1849381230976732</v>
      </c>
      <c r="F16" s="221">
        <v>71.620464031202729</v>
      </c>
      <c r="G16" s="221">
        <v>57.594729072119854</v>
      </c>
      <c r="H16" s="158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</row>
    <row r="17" spans="1:19">
      <c r="A17" s="206" t="s">
        <v>18</v>
      </c>
      <c r="B17" s="217">
        <v>100</v>
      </c>
      <c r="C17" s="221">
        <v>9.1129458508757543E-3</v>
      </c>
      <c r="D17" s="221">
        <v>4.0967248072611957</v>
      </c>
      <c r="E17" s="221">
        <v>8.4262853810122671</v>
      </c>
      <c r="F17" s="221">
        <v>56.45743342993056</v>
      </c>
      <c r="G17" s="221">
        <v>74.854648513678541</v>
      </c>
      <c r="H17" s="158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</row>
    <row r="18" spans="1:19">
      <c r="A18" s="206" t="s">
        <v>19</v>
      </c>
      <c r="B18" s="217">
        <v>100</v>
      </c>
      <c r="C18" s="221">
        <v>5.6044616982885889E-2</v>
      </c>
      <c r="D18" s="221">
        <v>3.7326626205187092</v>
      </c>
      <c r="E18" s="221">
        <v>8.9224852825924508</v>
      </c>
      <c r="F18" s="221">
        <v>46.606338965133872</v>
      </c>
      <c r="G18" s="221">
        <v>44.878980079100373</v>
      </c>
      <c r="H18" s="158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</row>
    <row r="19" spans="1:19">
      <c r="A19" s="206" t="s">
        <v>133</v>
      </c>
      <c r="B19" s="217">
        <v>100</v>
      </c>
      <c r="C19" s="221">
        <v>4.5109081961834982E-2</v>
      </c>
      <c r="D19" s="221">
        <v>4.3022217361984438</v>
      </c>
      <c r="E19" s="221">
        <v>11.002059525762299</v>
      </c>
      <c r="F19" s="221">
        <v>31.971403575919954</v>
      </c>
      <c r="G19" s="221">
        <v>26.598410702243608</v>
      </c>
      <c r="H19" s="158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</row>
    <row r="20" spans="1:19">
      <c r="A20" s="206" t="s">
        <v>201</v>
      </c>
      <c r="B20" s="217">
        <v>100</v>
      </c>
      <c r="C20" s="221">
        <v>0</v>
      </c>
      <c r="D20" s="221">
        <v>1.7628993748519144</v>
      </c>
      <c r="E20" s="221">
        <v>7.5350392767966179</v>
      </c>
      <c r="F20" s="221">
        <v>4.6626387446005797</v>
      </c>
      <c r="G20" s="221">
        <v>5.450452913408788</v>
      </c>
      <c r="H20" s="158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</row>
    <row r="21" spans="1:19">
      <c r="A21" s="206" t="s">
        <v>20</v>
      </c>
      <c r="B21" s="217">
        <v>100</v>
      </c>
      <c r="C21" s="221">
        <v>0.32533216687626443</v>
      </c>
      <c r="D21" s="221">
        <v>9.1808372974647785</v>
      </c>
      <c r="E21" s="221">
        <v>9.7658884210910006</v>
      </c>
      <c r="F21" s="221">
        <v>100.42375198206572</v>
      </c>
      <c r="G21" s="221">
        <v>62.653780961233529</v>
      </c>
      <c r="H21" s="158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</row>
    <row r="22" spans="1:19">
      <c r="A22" s="206" t="s">
        <v>200</v>
      </c>
      <c r="B22" s="217">
        <v>100</v>
      </c>
      <c r="C22" s="221">
        <v>0</v>
      </c>
      <c r="D22" s="221">
        <v>1.8517505968979533</v>
      </c>
      <c r="E22" s="221">
        <v>6.8383545664971663</v>
      </c>
      <c r="F22" s="221">
        <v>2.6436655913390563</v>
      </c>
      <c r="G22" s="221">
        <v>1.8212222282975195</v>
      </c>
      <c r="H22" s="158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</row>
    <row r="23" spans="1:19">
      <c r="A23" s="206" t="s">
        <v>21</v>
      </c>
      <c r="B23" s="217">
        <v>100</v>
      </c>
      <c r="C23" s="221">
        <v>0.17223467658155175</v>
      </c>
      <c r="D23" s="221">
        <v>8.2540507044307141</v>
      </c>
      <c r="E23" s="221">
        <v>8.6932946944429261</v>
      </c>
      <c r="F23" s="221">
        <v>64.056263327683311</v>
      </c>
      <c r="G23" s="221">
        <v>43.550312574042685</v>
      </c>
      <c r="H23" s="158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</row>
    <row r="24" spans="1:19">
      <c r="A24" s="206" t="s">
        <v>199</v>
      </c>
      <c r="B24" s="217">
        <v>100</v>
      </c>
      <c r="C24" s="221">
        <v>0</v>
      </c>
      <c r="D24" s="221">
        <v>1.7829478557238414</v>
      </c>
      <c r="E24" s="221">
        <v>8.4764065831920821</v>
      </c>
      <c r="F24" s="221">
        <v>6.7321887473344635</v>
      </c>
      <c r="G24" s="221">
        <v>9.8911914265405443</v>
      </c>
      <c r="H24" s="158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</row>
    <row r="25" spans="1:19">
      <c r="A25" s="206" t="s">
        <v>22</v>
      </c>
      <c r="B25" s="217">
        <v>100</v>
      </c>
      <c r="C25" s="221">
        <v>5.5133322397798321E-2</v>
      </c>
      <c r="D25" s="221">
        <v>4.2730603094756408</v>
      </c>
      <c r="E25" s="221">
        <v>6.5303369967375655</v>
      </c>
      <c r="F25" s="221">
        <v>69.376856762717125</v>
      </c>
      <c r="G25" s="221">
        <v>26.485410173692749</v>
      </c>
      <c r="H25" s="158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</row>
    <row r="26" spans="1:19">
      <c r="A26" s="206" t="s">
        <v>13</v>
      </c>
      <c r="B26" s="217">
        <v>100</v>
      </c>
      <c r="C26" s="221">
        <v>3.1895310478065137E-3</v>
      </c>
      <c r="D26" s="221">
        <v>3.9732443909818289</v>
      </c>
      <c r="E26" s="221">
        <v>6.6948256693458736</v>
      </c>
      <c r="F26" s="221">
        <v>47.198680445440793</v>
      </c>
      <c r="G26" s="221">
        <v>39.723330963967413</v>
      </c>
      <c r="H26" s="158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</row>
    <row r="27" spans="1:19">
      <c r="A27" s="206" t="s">
        <v>23</v>
      </c>
      <c r="B27" s="217">
        <v>100</v>
      </c>
      <c r="C27" s="221">
        <v>0</v>
      </c>
      <c r="D27" s="221">
        <v>2.6582463047004574</v>
      </c>
      <c r="E27" s="221">
        <v>8.0567554267592545</v>
      </c>
      <c r="F27" s="221">
        <v>12.339839976670859</v>
      </c>
      <c r="G27" s="221">
        <v>12.939016166365938</v>
      </c>
      <c r="H27" s="158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</row>
    <row r="28" spans="1:19">
      <c r="A28" s="206" t="s">
        <v>198</v>
      </c>
      <c r="B28" s="217">
        <v>100</v>
      </c>
      <c r="C28" s="221">
        <v>4.5564729254378775E-4</v>
      </c>
      <c r="D28" s="221">
        <v>0.72311225326699113</v>
      </c>
      <c r="E28" s="221">
        <v>1.8822789654983869</v>
      </c>
      <c r="F28" s="221">
        <v>2.8145333260429766</v>
      </c>
      <c r="G28" s="221">
        <v>2.3210673082180544</v>
      </c>
      <c r="H28" s="158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</row>
  </sheetData>
  <mergeCells count="3">
    <mergeCell ref="A1:G1"/>
    <mergeCell ref="A3:A4"/>
    <mergeCell ref="B3:G3"/>
  </mergeCells>
  <pageMargins left="0.7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16" workbookViewId="0">
      <selection activeCell="G5" sqref="G5"/>
    </sheetView>
  </sheetViews>
  <sheetFormatPr defaultRowHeight="12.75"/>
  <cols>
    <col min="1" max="1" width="16.85546875" style="246" customWidth="1"/>
    <col min="2" max="10" width="9.28515625" style="246" customWidth="1"/>
    <col min="11" max="16384" width="9.140625" style="246"/>
  </cols>
  <sheetData>
    <row r="1" spans="1:1" ht="15">
      <c r="A1" s="253" t="s">
        <v>258</v>
      </c>
    </row>
    <row r="26" spans="1:10" ht="17.100000000000001" customHeight="1">
      <c r="A26" s="243" t="s">
        <v>257</v>
      </c>
    </row>
    <row r="28" spans="1:10">
      <c r="A28" s="357" t="s">
        <v>252</v>
      </c>
      <c r="B28" s="359">
        <v>2014</v>
      </c>
      <c r="C28" s="360"/>
      <c r="D28" s="361"/>
      <c r="E28" s="362">
        <v>2015</v>
      </c>
      <c r="F28" s="360"/>
      <c r="G28" s="361"/>
      <c r="H28" s="362">
        <v>2016</v>
      </c>
      <c r="I28" s="360"/>
      <c r="J28" s="360"/>
    </row>
    <row r="29" spans="1:10" ht="25.5" customHeight="1">
      <c r="A29" s="358"/>
      <c r="B29" s="252" t="s">
        <v>256</v>
      </c>
      <c r="C29" s="251" t="s">
        <v>255</v>
      </c>
      <c r="D29" s="251" t="s">
        <v>254</v>
      </c>
      <c r="E29" s="250" t="s">
        <v>256</v>
      </c>
      <c r="F29" s="248" t="s">
        <v>255</v>
      </c>
      <c r="G29" s="249" t="s">
        <v>254</v>
      </c>
      <c r="H29" s="249" t="s">
        <v>256</v>
      </c>
      <c r="I29" s="249" t="s">
        <v>255</v>
      </c>
      <c r="J29" s="248" t="s">
        <v>254</v>
      </c>
    </row>
    <row r="30" spans="1:10">
      <c r="A30" s="245" t="s">
        <v>0</v>
      </c>
      <c r="B30" s="246">
        <v>39967</v>
      </c>
      <c r="C30" s="246">
        <v>25117</v>
      </c>
      <c r="D30" s="246">
        <v>60945</v>
      </c>
      <c r="E30" s="246">
        <v>41280</v>
      </c>
      <c r="F30" s="246">
        <v>23358</v>
      </c>
      <c r="G30" s="246">
        <v>63521</v>
      </c>
      <c r="H30" s="246">
        <f>SUM(H31:H54)</f>
        <v>41729</v>
      </c>
      <c r="I30" s="246">
        <f>SUM(I31:I54)</f>
        <v>24524</v>
      </c>
      <c r="J30" s="246">
        <f>SUM(J31:J54)</f>
        <v>63704</v>
      </c>
    </row>
    <row r="31" spans="1:10">
      <c r="A31" s="247" t="s">
        <v>6</v>
      </c>
      <c r="C31" s="246">
        <v>853</v>
      </c>
      <c r="D31" s="246">
        <v>2223</v>
      </c>
      <c r="F31" s="246">
        <v>886</v>
      </c>
      <c r="G31" s="246">
        <v>2268</v>
      </c>
      <c r="I31" s="246">
        <v>973</v>
      </c>
      <c r="J31" s="246">
        <v>2319</v>
      </c>
    </row>
    <row r="32" spans="1:10">
      <c r="A32" s="247" t="s">
        <v>7</v>
      </c>
      <c r="C32" s="246">
        <v>720</v>
      </c>
      <c r="D32" s="246">
        <v>3232</v>
      </c>
      <c r="F32" s="246">
        <v>711</v>
      </c>
      <c r="G32" s="246">
        <v>3237</v>
      </c>
      <c r="I32" s="246">
        <v>735</v>
      </c>
      <c r="J32" s="246">
        <v>3278</v>
      </c>
    </row>
    <row r="33" spans="1:10">
      <c r="A33" s="247" t="s">
        <v>38</v>
      </c>
      <c r="C33" s="246">
        <v>846</v>
      </c>
      <c r="D33" s="246">
        <v>3076</v>
      </c>
      <c r="F33" s="246">
        <v>870</v>
      </c>
      <c r="G33" s="246">
        <v>3104</v>
      </c>
      <c r="I33" s="246">
        <v>864</v>
      </c>
      <c r="J33" s="246">
        <v>3133</v>
      </c>
    </row>
    <row r="34" spans="1:10">
      <c r="A34" s="247" t="s">
        <v>9</v>
      </c>
      <c r="C34" s="246">
        <v>679</v>
      </c>
      <c r="D34" s="246">
        <v>3434</v>
      </c>
      <c r="F34" s="246">
        <v>709</v>
      </c>
      <c r="G34" s="246">
        <v>3551</v>
      </c>
      <c r="I34" s="246">
        <v>729</v>
      </c>
      <c r="J34" s="246">
        <v>3624</v>
      </c>
    </row>
    <row r="35" spans="1:10">
      <c r="A35" s="247" t="s">
        <v>10</v>
      </c>
      <c r="C35" s="246">
        <v>877</v>
      </c>
      <c r="D35" s="246">
        <v>4317</v>
      </c>
      <c r="F35" s="246">
        <v>877</v>
      </c>
      <c r="G35" s="246">
        <v>4377</v>
      </c>
      <c r="I35" s="246">
        <v>895</v>
      </c>
      <c r="J35" s="246">
        <v>4452</v>
      </c>
    </row>
    <row r="36" spans="1:10">
      <c r="A36" s="247" t="s">
        <v>11</v>
      </c>
      <c r="C36" s="246">
        <v>1289</v>
      </c>
      <c r="D36" s="246">
        <v>3892</v>
      </c>
      <c r="F36" s="246">
        <v>1224</v>
      </c>
      <c r="G36" s="246">
        <v>3974</v>
      </c>
      <c r="I36" s="246">
        <v>1210</v>
      </c>
      <c r="J36" s="246">
        <v>4031</v>
      </c>
    </row>
    <row r="37" spans="1:10">
      <c r="A37" s="247" t="s">
        <v>61</v>
      </c>
      <c r="C37" s="246">
        <v>1239</v>
      </c>
      <c r="D37" s="246">
        <v>2808</v>
      </c>
      <c r="F37" s="246">
        <v>1192</v>
      </c>
      <c r="G37" s="246">
        <v>2823</v>
      </c>
      <c r="I37" s="246">
        <v>1196</v>
      </c>
      <c r="J37" s="246">
        <v>2886</v>
      </c>
    </row>
    <row r="38" spans="1:10">
      <c r="A38" s="247" t="s">
        <v>34</v>
      </c>
      <c r="C38" s="246">
        <v>1057</v>
      </c>
      <c r="D38" s="246">
        <v>2605</v>
      </c>
      <c r="F38" s="246">
        <v>1019</v>
      </c>
      <c r="G38" s="246">
        <v>2630</v>
      </c>
      <c r="I38" s="246">
        <v>1013</v>
      </c>
      <c r="J38" s="246">
        <v>2675</v>
      </c>
    </row>
    <row r="39" spans="1:10">
      <c r="A39" s="247" t="s">
        <v>132</v>
      </c>
      <c r="C39" s="246">
        <v>1724</v>
      </c>
      <c r="D39" s="246">
        <v>3117</v>
      </c>
      <c r="F39" s="246">
        <v>775</v>
      </c>
      <c r="G39" s="246">
        <v>4084</v>
      </c>
      <c r="I39" s="246">
        <v>784</v>
      </c>
      <c r="J39" s="246">
        <v>4101</v>
      </c>
    </row>
    <row r="40" spans="1:10">
      <c r="A40" s="247" t="s">
        <v>33</v>
      </c>
      <c r="C40" s="246">
        <v>3045</v>
      </c>
      <c r="D40" s="246">
        <v>2708</v>
      </c>
      <c r="F40" s="246">
        <v>3016</v>
      </c>
      <c r="G40" s="246">
        <v>2763</v>
      </c>
      <c r="I40" s="246">
        <v>3036</v>
      </c>
      <c r="J40" s="246">
        <v>2840</v>
      </c>
    </row>
    <row r="41" spans="1:10">
      <c r="A41" s="247" t="s">
        <v>17</v>
      </c>
      <c r="C41" s="246">
        <v>1083</v>
      </c>
      <c r="D41" s="246">
        <v>2964</v>
      </c>
      <c r="F41" s="246">
        <v>1197</v>
      </c>
      <c r="G41" s="246">
        <v>2973</v>
      </c>
      <c r="I41" s="246">
        <v>1225</v>
      </c>
      <c r="J41" s="246">
        <v>3036</v>
      </c>
    </row>
    <row r="42" spans="1:10">
      <c r="A42" s="247" t="s">
        <v>31</v>
      </c>
      <c r="C42" s="246">
        <v>817</v>
      </c>
      <c r="D42" s="246">
        <v>3421</v>
      </c>
      <c r="F42" s="246">
        <v>807</v>
      </c>
      <c r="G42" s="246">
        <v>3408</v>
      </c>
      <c r="I42" s="246">
        <v>811</v>
      </c>
      <c r="J42" s="246">
        <v>3471</v>
      </c>
    </row>
    <row r="43" spans="1:10">
      <c r="A43" s="247" t="s">
        <v>19</v>
      </c>
      <c r="C43" s="246">
        <v>1446</v>
      </c>
      <c r="D43" s="246">
        <v>2381</v>
      </c>
      <c r="F43" s="246">
        <v>1546</v>
      </c>
      <c r="G43" s="246">
        <v>2515</v>
      </c>
      <c r="I43" s="246">
        <v>1548</v>
      </c>
      <c r="J43" s="246">
        <v>2568</v>
      </c>
    </row>
    <row r="44" spans="1:10">
      <c r="A44" s="247" t="s">
        <v>133</v>
      </c>
      <c r="C44" s="246">
        <v>1423</v>
      </c>
      <c r="D44" s="246">
        <v>2787</v>
      </c>
      <c r="F44" s="246">
        <v>1411</v>
      </c>
      <c r="G44" s="246">
        <v>2819</v>
      </c>
      <c r="I44" s="246">
        <v>1425</v>
      </c>
      <c r="J44" s="246">
        <v>2838</v>
      </c>
    </row>
    <row r="45" spans="1:10">
      <c r="A45" s="247" t="s">
        <v>201</v>
      </c>
      <c r="C45" s="246">
        <v>1538</v>
      </c>
      <c r="D45" s="246">
        <v>1093</v>
      </c>
      <c r="F45" s="246">
        <v>1553</v>
      </c>
      <c r="G45" s="246">
        <v>1142</v>
      </c>
      <c r="I45" s="246">
        <v>1573</v>
      </c>
      <c r="J45" s="246">
        <v>1156</v>
      </c>
    </row>
    <row r="46" spans="1:10">
      <c r="A46" s="247" t="s">
        <v>58</v>
      </c>
      <c r="C46" s="246">
        <v>922</v>
      </c>
      <c r="D46" s="246">
        <v>4425</v>
      </c>
      <c r="F46" s="246">
        <v>913</v>
      </c>
      <c r="G46" s="246">
        <v>4529</v>
      </c>
      <c r="I46" s="246">
        <v>885</v>
      </c>
      <c r="J46" s="246">
        <v>4651</v>
      </c>
    </row>
    <row r="47" spans="1:10">
      <c r="A47" s="247" t="s">
        <v>57</v>
      </c>
      <c r="C47" s="246">
        <v>970</v>
      </c>
      <c r="D47" s="246">
        <v>1539</v>
      </c>
      <c r="F47" s="246">
        <v>1013</v>
      </c>
      <c r="G47" s="246">
        <v>1562</v>
      </c>
      <c r="I47" s="246">
        <v>1014</v>
      </c>
      <c r="J47" s="246">
        <v>1593</v>
      </c>
    </row>
    <row r="48" spans="1:10">
      <c r="A48" s="247" t="s">
        <v>21</v>
      </c>
      <c r="C48" s="246">
        <v>804</v>
      </c>
      <c r="D48" s="246">
        <v>3930</v>
      </c>
      <c r="F48" s="246">
        <v>720</v>
      </c>
      <c r="G48" s="246">
        <v>3799</v>
      </c>
      <c r="I48" s="246">
        <v>716</v>
      </c>
      <c r="J48" s="246">
        <v>3804</v>
      </c>
    </row>
    <row r="49" spans="1:10" ht="12.75" customHeight="1">
      <c r="A49" s="247" t="s">
        <v>199</v>
      </c>
      <c r="C49" s="246">
        <v>984</v>
      </c>
      <c r="D49" s="246">
        <v>2028</v>
      </c>
      <c r="F49" s="246">
        <v>990</v>
      </c>
      <c r="G49" s="246">
        <v>2053</v>
      </c>
      <c r="I49" s="246">
        <v>996</v>
      </c>
      <c r="J49" s="246">
        <v>2074</v>
      </c>
    </row>
    <row r="50" spans="1:10">
      <c r="A50" s="247" t="s">
        <v>55</v>
      </c>
      <c r="C50" s="246">
        <v>773</v>
      </c>
      <c r="D50" s="246">
        <v>2445</v>
      </c>
      <c r="F50" s="246">
        <v>761</v>
      </c>
      <c r="G50" s="246">
        <v>2440</v>
      </c>
      <c r="I50" s="246">
        <v>777</v>
      </c>
      <c r="J50" s="246">
        <v>2497</v>
      </c>
    </row>
    <row r="51" spans="1:10">
      <c r="A51" s="247" t="s">
        <v>134</v>
      </c>
      <c r="B51" s="246">
        <v>2998</v>
      </c>
      <c r="E51" s="246">
        <v>3079</v>
      </c>
      <c r="H51" s="246">
        <v>3147</v>
      </c>
    </row>
    <row r="52" spans="1:10">
      <c r="A52" s="247" t="s">
        <v>27</v>
      </c>
      <c r="B52" s="246">
        <v>36969</v>
      </c>
      <c r="E52" s="246">
        <v>38201</v>
      </c>
      <c r="H52" s="246">
        <v>38582</v>
      </c>
    </row>
    <row r="53" spans="1:10">
      <c r="A53" s="247" t="s">
        <v>26</v>
      </c>
      <c r="C53" s="246">
        <v>1181</v>
      </c>
      <c r="D53" s="246">
        <v>1589</v>
      </c>
      <c r="F53" s="246">
        <v>561</v>
      </c>
      <c r="G53" s="246">
        <v>2520</v>
      </c>
      <c r="I53" s="246">
        <v>1220</v>
      </c>
      <c r="J53" s="246">
        <v>1683</v>
      </c>
    </row>
    <row r="54" spans="1:10">
      <c r="A54" s="247" t="s">
        <v>54</v>
      </c>
      <c r="C54" s="246">
        <v>847</v>
      </c>
      <c r="D54" s="246">
        <v>931</v>
      </c>
      <c r="F54" s="246">
        <v>881</v>
      </c>
      <c r="G54" s="246">
        <v>950</v>
      </c>
      <c r="I54" s="246">
        <v>899</v>
      </c>
      <c r="J54" s="246">
        <v>994</v>
      </c>
    </row>
  </sheetData>
  <mergeCells count="4">
    <mergeCell ref="A28:A29"/>
    <mergeCell ref="B28:D28"/>
    <mergeCell ref="E28:G28"/>
    <mergeCell ref="H28:J28"/>
  </mergeCell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8"/>
  <sheetViews>
    <sheetView workbookViewId="0">
      <selection activeCell="O15" sqref="O15"/>
    </sheetView>
  </sheetViews>
  <sheetFormatPr defaultRowHeight="14.25"/>
  <cols>
    <col min="1" max="1" width="18.5703125" style="109" customWidth="1"/>
    <col min="2" max="7" width="12.28515625" style="109" customWidth="1"/>
    <col min="8" max="16384" width="9.140625" style="109"/>
  </cols>
  <sheetData>
    <row r="1" spans="1:8" ht="15.75" customHeight="1">
      <c r="A1" s="418" t="s">
        <v>204</v>
      </c>
      <c r="B1" s="418"/>
      <c r="C1" s="418"/>
      <c r="D1" s="418"/>
      <c r="E1" s="418"/>
      <c r="F1" s="418"/>
      <c r="G1" s="418"/>
    </row>
    <row r="2" spans="1:8" ht="15.75" customHeight="1">
      <c r="A2" s="190"/>
      <c r="B2" s="190"/>
      <c r="C2" s="190"/>
      <c r="D2" s="190"/>
      <c r="E2" s="190"/>
      <c r="F2" s="190"/>
      <c r="G2" s="190"/>
    </row>
    <row r="3" spans="1:8">
      <c r="A3" s="419" t="s">
        <v>24</v>
      </c>
      <c r="B3" s="420" t="s">
        <v>203</v>
      </c>
      <c r="C3" s="420"/>
      <c r="D3" s="420"/>
      <c r="E3" s="420" t="s">
        <v>202</v>
      </c>
      <c r="F3" s="420"/>
      <c r="G3" s="421"/>
      <c r="H3" s="191"/>
    </row>
    <row r="4" spans="1:8">
      <c r="A4" s="419"/>
      <c r="B4" s="192">
        <v>2014</v>
      </c>
      <c r="C4" s="192">
        <v>2015</v>
      </c>
      <c r="D4" s="192">
        <v>2016</v>
      </c>
      <c r="E4" s="192">
        <v>2014</v>
      </c>
      <c r="F4" s="193">
        <v>2015</v>
      </c>
      <c r="G4" s="193">
        <v>2016</v>
      </c>
      <c r="H4" s="191"/>
    </row>
    <row r="5" spans="1:8" ht="15">
      <c r="A5" s="194" t="s">
        <v>0</v>
      </c>
      <c r="B5" s="195">
        <v>18801</v>
      </c>
      <c r="C5" s="195">
        <v>19012</v>
      </c>
      <c r="D5" s="196">
        <v>19391</v>
      </c>
      <c r="E5" s="195">
        <v>14500</v>
      </c>
      <c r="F5" s="195">
        <v>14794</v>
      </c>
      <c r="G5" s="196">
        <v>15267</v>
      </c>
    </row>
    <row r="6" spans="1:8">
      <c r="A6" s="197" t="s">
        <v>6</v>
      </c>
      <c r="B6" s="198">
        <v>992</v>
      </c>
      <c r="C6" s="198">
        <v>981</v>
      </c>
      <c r="D6" s="199">
        <v>992</v>
      </c>
      <c r="E6" s="198">
        <v>778</v>
      </c>
      <c r="F6" s="198">
        <v>771</v>
      </c>
      <c r="G6" s="199">
        <v>786</v>
      </c>
    </row>
    <row r="7" spans="1:8">
      <c r="A7" s="197" t="s">
        <v>7</v>
      </c>
      <c r="B7" s="198">
        <v>817</v>
      </c>
      <c r="C7" s="198">
        <v>835</v>
      </c>
      <c r="D7" s="199">
        <v>841</v>
      </c>
      <c r="E7" s="198">
        <v>686</v>
      </c>
      <c r="F7" s="198">
        <v>738</v>
      </c>
      <c r="G7" s="199">
        <v>715</v>
      </c>
    </row>
    <row r="8" spans="1:8">
      <c r="A8" s="197" t="s">
        <v>8</v>
      </c>
      <c r="B8" s="198">
        <v>852</v>
      </c>
      <c r="C8" s="198">
        <v>839</v>
      </c>
      <c r="D8" s="199">
        <v>845</v>
      </c>
      <c r="E8" s="198">
        <v>592</v>
      </c>
      <c r="F8" s="198">
        <v>624</v>
      </c>
      <c r="G8" s="199">
        <v>634</v>
      </c>
    </row>
    <row r="9" spans="1:8">
      <c r="A9" s="197" t="s">
        <v>9</v>
      </c>
      <c r="B9" s="198">
        <v>913</v>
      </c>
      <c r="C9" s="198">
        <v>937</v>
      </c>
      <c r="D9" s="199">
        <v>997</v>
      </c>
      <c r="E9" s="198">
        <v>754</v>
      </c>
      <c r="F9" s="198">
        <v>772</v>
      </c>
      <c r="G9" s="199">
        <v>849</v>
      </c>
    </row>
    <row r="10" spans="1:8">
      <c r="A10" s="197" t="s">
        <v>10</v>
      </c>
      <c r="B10" s="198">
        <v>1200</v>
      </c>
      <c r="C10" s="198">
        <v>1227</v>
      </c>
      <c r="D10" s="199">
        <v>1230</v>
      </c>
      <c r="E10" s="198">
        <v>913</v>
      </c>
      <c r="F10" s="198">
        <v>936</v>
      </c>
      <c r="G10" s="199">
        <v>1009</v>
      </c>
    </row>
    <row r="11" spans="1:8">
      <c r="A11" s="197" t="s">
        <v>11</v>
      </c>
      <c r="B11" s="198">
        <v>1015</v>
      </c>
      <c r="C11" s="198">
        <v>1038</v>
      </c>
      <c r="D11" s="199">
        <v>1068</v>
      </c>
      <c r="E11" s="198">
        <v>796</v>
      </c>
      <c r="F11" s="198">
        <v>824</v>
      </c>
      <c r="G11" s="199">
        <v>866</v>
      </c>
    </row>
    <row r="12" spans="1:8">
      <c r="A12" s="197" t="s">
        <v>12</v>
      </c>
      <c r="B12" s="198">
        <v>795</v>
      </c>
      <c r="C12" s="198">
        <v>794</v>
      </c>
      <c r="D12" s="199">
        <v>821</v>
      </c>
      <c r="E12" s="198">
        <v>638</v>
      </c>
      <c r="F12" s="198">
        <v>652</v>
      </c>
      <c r="G12" s="199">
        <v>678</v>
      </c>
    </row>
    <row r="13" spans="1:8">
      <c r="A13" s="197" t="s">
        <v>14</v>
      </c>
      <c r="B13" s="198">
        <v>749</v>
      </c>
      <c r="C13" s="198">
        <v>735</v>
      </c>
      <c r="D13" s="199">
        <v>762</v>
      </c>
      <c r="E13" s="198">
        <v>545</v>
      </c>
      <c r="F13" s="198">
        <v>562</v>
      </c>
      <c r="G13" s="199">
        <v>579</v>
      </c>
    </row>
    <row r="14" spans="1:8">
      <c r="A14" s="197" t="s">
        <v>15</v>
      </c>
      <c r="B14" s="198">
        <v>1117</v>
      </c>
      <c r="C14" s="198">
        <v>1129</v>
      </c>
      <c r="D14" s="199">
        <v>1126</v>
      </c>
      <c r="E14" s="198">
        <v>910</v>
      </c>
      <c r="F14" s="198">
        <v>884</v>
      </c>
      <c r="G14" s="199">
        <v>870</v>
      </c>
    </row>
    <row r="15" spans="1:8">
      <c r="A15" s="197" t="s">
        <v>16</v>
      </c>
      <c r="B15" s="198">
        <v>851</v>
      </c>
      <c r="C15" s="198">
        <v>863</v>
      </c>
      <c r="D15" s="199">
        <v>897</v>
      </c>
      <c r="E15" s="198">
        <v>679</v>
      </c>
      <c r="F15" s="198">
        <v>687</v>
      </c>
      <c r="G15" s="199">
        <v>747</v>
      </c>
    </row>
    <row r="16" spans="1:8">
      <c r="A16" s="197" t="s">
        <v>17</v>
      </c>
      <c r="B16" s="198">
        <v>808</v>
      </c>
      <c r="C16" s="198">
        <v>814</v>
      </c>
      <c r="D16" s="199">
        <v>837</v>
      </c>
      <c r="E16" s="198">
        <v>658</v>
      </c>
      <c r="F16" s="198">
        <v>661</v>
      </c>
      <c r="G16" s="199">
        <v>674</v>
      </c>
    </row>
    <row r="17" spans="1:7">
      <c r="A17" s="197" t="s">
        <v>18</v>
      </c>
      <c r="B17" s="198">
        <v>815</v>
      </c>
      <c r="C17" s="198">
        <v>819</v>
      </c>
      <c r="D17" s="199">
        <v>843</v>
      </c>
      <c r="E17" s="198">
        <v>644</v>
      </c>
      <c r="F17" s="198">
        <v>665</v>
      </c>
      <c r="G17" s="199">
        <v>712</v>
      </c>
    </row>
    <row r="18" spans="1:7">
      <c r="A18" s="197" t="s">
        <v>19</v>
      </c>
      <c r="B18" s="198">
        <v>749</v>
      </c>
      <c r="C18" s="198">
        <v>771</v>
      </c>
      <c r="D18" s="199">
        <v>809</v>
      </c>
      <c r="E18" s="198">
        <v>618</v>
      </c>
      <c r="F18" s="198">
        <v>657</v>
      </c>
      <c r="G18" s="199">
        <v>682</v>
      </c>
    </row>
    <row r="19" spans="1:7">
      <c r="A19" s="197" t="s">
        <v>133</v>
      </c>
      <c r="B19" s="198">
        <v>912</v>
      </c>
      <c r="C19" s="198">
        <v>927</v>
      </c>
      <c r="D19" s="199">
        <v>916</v>
      </c>
      <c r="E19" s="198">
        <v>718</v>
      </c>
      <c r="F19" s="198">
        <v>680</v>
      </c>
      <c r="G19" s="199">
        <v>677</v>
      </c>
    </row>
    <row r="20" spans="1:7">
      <c r="A20" s="197" t="s">
        <v>201</v>
      </c>
      <c r="B20" s="198">
        <v>444</v>
      </c>
      <c r="C20" s="198">
        <v>457</v>
      </c>
      <c r="D20" s="199">
        <v>472</v>
      </c>
      <c r="E20" s="198">
        <v>304</v>
      </c>
      <c r="F20" s="198">
        <v>338</v>
      </c>
      <c r="G20" s="199">
        <v>348</v>
      </c>
    </row>
    <row r="21" spans="1:7">
      <c r="A21" s="197" t="s">
        <v>20</v>
      </c>
      <c r="B21" s="198">
        <v>1184</v>
      </c>
      <c r="C21" s="198">
        <v>1197</v>
      </c>
      <c r="D21" s="199">
        <v>1241</v>
      </c>
      <c r="E21" s="198">
        <v>1034</v>
      </c>
      <c r="F21" s="198">
        <v>1061</v>
      </c>
      <c r="G21" s="199">
        <v>1068</v>
      </c>
    </row>
    <row r="22" spans="1:7">
      <c r="A22" s="197" t="s">
        <v>200</v>
      </c>
      <c r="B22" s="198">
        <v>487</v>
      </c>
      <c r="C22" s="198">
        <v>487</v>
      </c>
      <c r="D22" s="199">
        <v>488</v>
      </c>
      <c r="E22" s="198">
        <v>312</v>
      </c>
      <c r="F22" s="198">
        <v>312</v>
      </c>
      <c r="G22" s="199">
        <v>315</v>
      </c>
    </row>
    <row r="23" spans="1:7">
      <c r="A23" s="197" t="s">
        <v>21</v>
      </c>
      <c r="B23" s="198">
        <v>1056</v>
      </c>
      <c r="C23" s="198">
        <v>1070</v>
      </c>
      <c r="D23" s="199">
        <v>1060</v>
      </c>
      <c r="E23" s="198">
        <v>830</v>
      </c>
      <c r="F23" s="198">
        <v>856</v>
      </c>
      <c r="G23" s="199">
        <v>861</v>
      </c>
    </row>
    <row r="24" spans="1:7">
      <c r="A24" s="197" t="s">
        <v>199</v>
      </c>
      <c r="B24" s="198">
        <v>598</v>
      </c>
      <c r="C24" s="198">
        <v>601</v>
      </c>
      <c r="D24" s="199">
        <v>617</v>
      </c>
      <c r="E24" s="198">
        <v>447</v>
      </c>
      <c r="F24" s="198">
        <v>467</v>
      </c>
      <c r="G24" s="199">
        <v>471</v>
      </c>
    </row>
    <row r="25" spans="1:7">
      <c r="A25" s="197" t="s">
        <v>22</v>
      </c>
      <c r="B25" s="198">
        <v>746</v>
      </c>
      <c r="C25" s="198">
        <v>745</v>
      </c>
      <c r="D25" s="199">
        <v>749</v>
      </c>
      <c r="E25" s="198">
        <v>591</v>
      </c>
      <c r="F25" s="198">
        <v>532</v>
      </c>
      <c r="G25" s="199">
        <v>554</v>
      </c>
    </row>
    <row r="26" spans="1:7">
      <c r="A26" s="197" t="s">
        <v>13</v>
      </c>
      <c r="B26" s="198">
        <v>867</v>
      </c>
      <c r="C26" s="198">
        <v>875</v>
      </c>
      <c r="D26" s="199">
        <v>884</v>
      </c>
      <c r="E26" s="198">
        <v>510</v>
      </c>
      <c r="F26" s="198">
        <v>539</v>
      </c>
      <c r="G26" s="199">
        <v>574</v>
      </c>
    </row>
    <row r="27" spans="1:7">
      <c r="A27" s="200" t="s">
        <v>23</v>
      </c>
      <c r="B27" s="201">
        <v>511</v>
      </c>
      <c r="C27" s="201">
        <v>536</v>
      </c>
      <c r="D27" s="202">
        <v>549</v>
      </c>
      <c r="E27" s="201">
        <v>415</v>
      </c>
      <c r="F27" s="201">
        <v>429</v>
      </c>
      <c r="G27" s="202">
        <v>453</v>
      </c>
    </row>
    <row r="28" spans="1:7">
      <c r="A28" s="200" t="s">
        <v>198</v>
      </c>
      <c r="B28" s="201">
        <v>323</v>
      </c>
      <c r="C28" s="201">
        <v>335</v>
      </c>
      <c r="D28" s="202">
        <v>347</v>
      </c>
      <c r="E28" s="201">
        <v>128</v>
      </c>
      <c r="F28" s="201">
        <v>147</v>
      </c>
      <c r="G28" s="202">
        <v>145</v>
      </c>
    </row>
  </sheetData>
  <mergeCells count="4">
    <mergeCell ref="A1:G1"/>
    <mergeCell ref="A3:A4"/>
    <mergeCell ref="B3:D3"/>
    <mergeCell ref="E3:G3"/>
  </mergeCells>
  <pageMargins left="0.7" right="0.2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9"/>
  <sheetViews>
    <sheetView topLeftCell="A22" workbookViewId="0">
      <selection activeCell="A54" sqref="A54"/>
    </sheetView>
  </sheetViews>
  <sheetFormatPr defaultRowHeight="12.75"/>
  <cols>
    <col min="1" max="1" width="16.7109375" style="165" customWidth="1"/>
    <col min="2" max="13" width="8.28515625" style="165" customWidth="1"/>
    <col min="14" max="16384" width="9.140625" style="165"/>
  </cols>
  <sheetData>
    <row r="1" spans="1:13" ht="15.75" customHeight="1">
      <c r="A1" s="422" t="s">
        <v>221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</row>
    <row r="2" spans="1:13" ht="14.2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>
      <c r="A3" s="423" t="s">
        <v>24</v>
      </c>
      <c r="B3" s="424" t="s">
        <v>220</v>
      </c>
      <c r="C3" s="424"/>
      <c r="D3" s="424"/>
      <c r="E3" s="424" t="s">
        <v>219</v>
      </c>
      <c r="F3" s="424"/>
      <c r="G3" s="425"/>
      <c r="H3" s="424" t="s">
        <v>218</v>
      </c>
      <c r="I3" s="424"/>
      <c r="J3" s="424"/>
      <c r="K3" s="424" t="s">
        <v>217</v>
      </c>
      <c r="L3" s="424"/>
      <c r="M3" s="426"/>
    </row>
    <row r="4" spans="1:13">
      <c r="A4" s="423"/>
      <c r="B4" s="184">
        <v>2014</v>
      </c>
      <c r="C4" s="183">
        <v>2015</v>
      </c>
      <c r="D4" s="181">
        <v>2016</v>
      </c>
      <c r="E4" s="183">
        <v>2014</v>
      </c>
      <c r="F4" s="183">
        <v>2015</v>
      </c>
      <c r="G4" s="188">
        <v>2016</v>
      </c>
      <c r="H4" s="183">
        <v>2014</v>
      </c>
      <c r="I4" s="183">
        <v>2015</v>
      </c>
      <c r="J4" s="181">
        <v>2016</v>
      </c>
      <c r="K4" s="183">
        <v>2014</v>
      </c>
      <c r="L4" s="182">
        <v>2015</v>
      </c>
      <c r="M4" s="181">
        <v>2016</v>
      </c>
    </row>
    <row r="5" spans="1:13">
      <c r="A5" s="187" t="s">
        <v>0</v>
      </c>
      <c r="B5" s="178">
        <v>1062</v>
      </c>
      <c r="C5" s="178">
        <v>1008</v>
      </c>
      <c r="D5" s="186">
        <v>920</v>
      </c>
      <c r="E5" s="178">
        <v>1686</v>
      </c>
      <c r="F5" s="178">
        <v>1677</v>
      </c>
      <c r="G5" s="186">
        <v>1517</v>
      </c>
      <c r="H5" s="178">
        <v>1440</v>
      </c>
      <c r="I5" s="178">
        <v>1404</v>
      </c>
      <c r="J5" s="186">
        <v>1309</v>
      </c>
      <c r="K5" s="178">
        <v>2703</v>
      </c>
      <c r="L5" s="178">
        <v>2801</v>
      </c>
      <c r="M5" s="186">
        <v>2550</v>
      </c>
    </row>
    <row r="6" spans="1:13">
      <c r="A6" s="175" t="s">
        <v>6</v>
      </c>
      <c r="B6" s="173">
        <v>104</v>
      </c>
      <c r="C6" s="173">
        <v>92</v>
      </c>
      <c r="D6" s="185">
        <v>84</v>
      </c>
      <c r="E6" s="173">
        <v>109</v>
      </c>
      <c r="F6" s="173">
        <v>97</v>
      </c>
      <c r="G6" s="185">
        <v>104</v>
      </c>
      <c r="H6" s="173">
        <v>77</v>
      </c>
      <c r="I6" s="173">
        <v>87</v>
      </c>
      <c r="J6" s="185">
        <v>75</v>
      </c>
      <c r="K6" s="173">
        <v>155</v>
      </c>
      <c r="L6" s="173">
        <v>146</v>
      </c>
      <c r="M6" s="185">
        <v>119</v>
      </c>
    </row>
    <row r="7" spans="1:13">
      <c r="A7" s="175" t="s">
        <v>7</v>
      </c>
      <c r="B7" s="173">
        <v>11</v>
      </c>
      <c r="C7" s="173">
        <v>12</v>
      </c>
      <c r="D7" s="185">
        <v>8</v>
      </c>
      <c r="E7" s="173">
        <v>34</v>
      </c>
      <c r="F7" s="173">
        <v>28</v>
      </c>
      <c r="G7" s="185">
        <v>19</v>
      </c>
      <c r="H7" s="173">
        <v>26</v>
      </c>
      <c r="I7" s="173">
        <v>38</v>
      </c>
      <c r="J7" s="185">
        <v>37</v>
      </c>
      <c r="K7" s="173">
        <v>81</v>
      </c>
      <c r="L7" s="173">
        <v>94</v>
      </c>
      <c r="M7" s="185">
        <v>73</v>
      </c>
    </row>
    <row r="8" spans="1:13">
      <c r="A8" s="175" t="s">
        <v>8</v>
      </c>
      <c r="B8" s="173">
        <v>26</v>
      </c>
      <c r="C8" s="173">
        <v>14</v>
      </c>
      <c r="D8" s="185">
        <v>9</v>
      </c>
      <c r="E8" s="173">
        <v>47</v>
      </c>
      <c r="F8" s="173">
        <v>36</v>
      </c>
      <c r="G8" s="185">
        <v>34</v>
      </c>
      <c r="H8" s="173">
        <v>46</v>
      </c>
      <c r="I8" s="173">
        <v>53</v>
      </c>
      <c r="J8" s="185">
        <v>39</v>
      </c>
      <c r="K8" s="173">
        <v>121</v>
      </c>
      <c r="L8" s="173">
        <v>112</v>
      </c>
      <c r="M8" s="185">
        <v>105</v>
      </c>
    </row>
    <row r="9" spans="1:13">
      <c r="A9" s="175" t="s">
        <v>9</v>
      </c>
      <c r="B9" s="173">
        <v>8</v>
      </c>
      <c r="C9" s="173">
        <v>11</v>
      </c>
      <c r="D9" s="185">
        <v>9</v>
      </c>
      <c r="E9" s="173">
        <v>38</v>
      </c>
      <c r="F9" s="173">
        <v>38</v>
      </c>
      <c r="G9" s="185">
        <v>39</v>
      </c>
      <c r="H9" s="173">
        <v>35</v>
      </c>
      <c r="I9" s="173">
        <v>30</v>
      </c>
      <c r="J9" s="185">
        <v>27</v>
      </c>
      <c r="K9" s="173">
        <v>89</v>
      </c>
      <c r="L9" s="173">
        <v>96</v>
      </c>
      <c r="M9" s="185">
        <v>86</v>
      </c>
    </row>
    <row r="10" spans="1:13">
      <c r="A10" s="175" t="s">
        <v>10</v>
      </c>
      <c r="B10" s="173">
        <v>40</v>
      </c>
      <c r="C10" s="173">
        <v>41</v>
      </c>
      <c r="D10" s="185">
        <v>38</v>
      </c>
      <c r="E10" s="173">
        <v>75</v>
      </c>
      <c r="F10" s="173">
        <v>80</v>
      </c>
      <c r="G10" s="185">
        <v>69</v>
      </c>
      <c r="H10" s="173">
        <v>72</v>
      </c>
      <c r="I10" s="173">
        <v>75</v>
      </c>
      <c r="J10" s="185">
        <v>52</v>
      </c>
      <c r="K10" s="173">
        <v>151</v>
      </c>
      <c r="L10" s="173">
        <v>139</v>
      </c>
      <c r="M10" s="185">
        <v>134</v>
      </c>
    </row>
    <row r="11" spans="1:13">
      <c r="A11" s="175" t="s">
        <v>11</v>
      </c>
      <c r="B11" s="173">
        <v>31</v>
      </c>
      <c r="C11" s="173">
        <v>29</v>
      </c>
      <c r="D11" s="185">
        <v>27</v>
      </c>
      <c r="E11" s="173">
        <v>97</v>
      </c>
      <c r="F11" s="173">
        <v>101</v>
      </c>
      <c r="G11" s="185">
        <v>89</v>
      </c>
      <c r="H11" s="173">
        <v>90</v>
      </c>
      <c r="I11" s="173">
        <v>104</v>
      </c>
      <c r="J11" s="185">
        <v>107</v>
      </c>
      <c r="K11" s="173">
        <v>152</v>
      </c>
      <c r="L11" s="173">
        <v>168</v>
      </c>
      <c r="M11" s="185">
        <v>165</v>
      </c>
    </row>
    <row r="12" spans="1:13">
      <c r="A12" s="175" t="s">
        <v>216</v>
      </c>
      <c r="B12" s="173">
        <v>15</v>
      </c>
      <c r="C12" s="173">
        <v>16</v>
      </c>
      <c r="D12" s="185">
        <v>20</v>
      </c>
      <c r="E12" s="173">
        <v>38</v>
      </c>
      <c r="F12" s="173">
        <v>37</v>
      </c>
      <c r="G12" s="185">
        <v>33</v>
      </c>
      <c r="H12" s="173">
        <v>31</v>
      </c>
      <c r="I12" s="173">
        <v>29</v>
      </c>
      <c r="J12" s="185">
        <v>34</v>
      </c>
      <c r="K12" s="173">
        <v>99</v>
      </c>
      <c r="L12" s="173">
        <v>94</v>
      </c>
      <c r="M12" s="185">
        <v>63</v>
      </c>
    </row>
    <row r="13" spans="1:13">
      <c r="A13" s="175" t="s">
        <v>14</v>
      </c>
      <c r="B13" s="173">
        <v>32</v>
      </c>
      <c r="C13" s="173">
        <v>37</v>
      </c>
      <c r="D13" s="185">
        <v>33</v>
      </c>
      <c r="E13" s="173">
        <v>41</v>
      </c>
      <c r="F13" s="173">
        <v>38</v>
      </c>
      <c r="G13" s="185">
        <v>30</v>
      </c>
      <c r="H13" s="173">
        <v>46</v>
      </c>
      <c r="I13" s="173">
        <v>39</v>
      </c>
      <c r="J13" s="185">
        <v>36</v>
      </c>
      <c r="K13" s="173">
        <v>92</v>
      </c>
      <c r="L13" s="173">
        <v>103</v>
      </c>
      <c r="M13" s="185">
        <v>95</v>
      </c>
    </row>
    <row r="14" spans="1:13">
      <c r="A14" s="175" t="s">
        <v>132</v>
      </c>
      <c r="B14" s="173">
        <v>98</v>
      </c>
      <c r="C14" s="173">
        <v>98</v>
      </c>
      <c r="D14" s="185">
        <v>84</v>
      </c>
      <c r="E14" s="173">
        <v>150</v>
      </c>
      <c r="F14" s="173">
        <v>135</v>
      </c>
      <c r="G14" s="185">
        <v>120</v>
      </c>
      <c r="H14" s="173">
        <v>139</v>
      </c>
      <c r="I14" s="173">
        <v>114</v>
      </c>
      <c r="J14" s="185">
        <v>98</v>
      </c>
      <c r="K14" s="173">
        <v>268</v>
      </c>
      <c r="L14" s="173">
        <v>273</v>
      </c>
      <c r="M14" s="185">
        <v>253</v>
      </c>
    </row>
    <row r="15" spans="1:13">
      <c r="A15" s="175" t="s">
        <v>16</v>
      </c>
      <c r="B15" s="173">
        <v>63</v>
      </c>
      <c r="C15" s="173">
        <v>51</v>
      </c>
      <c r="D15" s="185">
        <v>55</v>
      </c>
      <c r="E15" s="173">
        <v>86</v>
      </c>
      <c r="F15" s="173">
        <v>92</v>
      </c>
      <c r="G15" s="185">
        <v>75</v>
      </c>
      <c r="H15" s="173">
        <v>68</v>
      </c>
      <c r="I15" s="173">
        <v>62</v>
      </c>
      <c r="J15" s="185">
        <v>69</v>
      </c>
      <c r="K15" s="173">
        <v>124</v>
      </c>
      <c r="L15" s="173">
        <v>115</v>
      </c>
      <c r="M15" s="185">
        <v>117</v>
      </c>
    </row>
    <row r="16" spans="1:13">
      <c r="A16" s="175" t="s">
        <v>17</v>
      </c>
      <c r="B16" s="173">
        <v>12</v>
      </c>
      <c r="C16" s="173">
        <v>21</v>
      </c>
      <c r="D16" s="185">
        <v>17</v>
      </c>
      <c r="E16" s="173">
        <v>31</v>
      </c>
      <c r="F16" s="173">
        <v>28</v>
      </c>
      <c r="G16" s="185">
        <v>33</v>
      </c>
      <c r="H16" s="173">
        <v>37</v>
      </c>
      <c r="I16" s="173">
        <v>30</v>
      </c>
      <c r="J16" s="185">
        <v>28</v>
      </c>
      <c r="K16" s="173">
        <v>75</v>
      </c>
      <c r="L16" s="173">
        <v>78</v>
      </c>
      <c r="M16" s="185">
        <v>64</v>
      </c>
    </row>
    <row r="17" spans="1:13">
      <c r="A17" s="175" t="s">
        <v>18</v>
      </c>
      <c r="B17" s="173">
        <v>13</v>
      </c>
      <c r="C17" s="173">
        <v>12</v>
      </c>
      <c r="D17" s="185">
        <v>10</v>
      </c>
      <c r="E17" s="173">
        <v>39</v>
      </c>
      <c r="F17" s="173">
        <v>35</v>
      </c>
      <c r="G17" s="185">
        <v>29</v>
      </c>
      <c r="H17" s="173">
        <v>32</v>
      </c>
      <c r="I17" s="173">
        <v>43</v>
      </c>
      <c r="J17" s="185">
        <v>21</v>
      </c>
      <c r="K17" s="173">
        <v>98</v>
      </c>
      <c r="L17" s="173">
        <v>84</v>
      </c>
      <c r="M17" s="185">
        <v>67</v>
      </c>
    </row>
    <row r="18" spans="1:13">
      <c r="A18" s="175" t="s">
        <v>19</v>
      </c>
      <c r="B18" s="173">
        <v>29</v>
      </c>
      <c r="C18" s="173">
        <v>24</v>
      </c>
      <c r="D18" s="185">
        <v>15</v>
      </c>
      <c r="E18" s="173">
        <v>42</v>
      </c>
      <c r="F18" s="173">
        <v>52</v>
      </c>
      <c r="G18" s="185">
        <v>40</v>
      </c>
      <c r="H18" s="173">
        <v>59</v>
      </c>
      <c r="I18" s="173">
        <v>54</v>
      </c>
      <c r="J18" s="185">
        <v>48</v>
      </c>
      <c r="K18" s="173">
        <v>101</v>
      </c>
      <c r="L18" s="173">
        <v>105</v>
      </c>
      <c r="M18" s="185">
        <v>102</v>
      </c>
    </row>
    <row r="19" spans="1:13">
      <c r="A19" s="175" t="s">
        <v>133</v>
      </c>
      <c r="B19" s="173">
        <v>54</v>
      </c>
      <c r="C19" s="173">
        <v>47</v>
      </c>
      <c r="D19" s="185">
        <v>47</v>
      </c>
      <c r="E19" s="173">
        <v>105</v>
      </c>
      <c r="F19" s="173">
        <v>103</v>
      </c>
      <c r="G19" s="185">
        <v>89</v>
      </c>
      <c r="H19" s="173">
        <v>90</v>
      </c>
      <c r="I19" s="173">
        <v>83</v>
      </c>
      <c r="J19" s="185">
        <v>80</v>
      </c>
      <c r="K19" s="173">
        <v>145</v>
      </c>
      <c r="L19" s="173">
        <v>157</v>
      </c>
      <c r="M19" s="185">
        <v>124</v>
      </c>
    </row>
    <row r="20" spans="1:13">
      <c r="A20" s="175" t="s">
        <v>201</v>
      </c>
      <c r="B20" s="173">
        <v>76</v>
      </c>
      <c r="C20" s="173">
        <v>76</v>
      </c>
      <c r="D20" s="185">
        <v>57</v>
      </c>
      <c r="E20" s="173">
        <v>107</v>
      </c>
      <c r="F20" s="173">
        <v>94</v>
      </c>
      <c r="G20" s="185">
        <v>99</v>
      </c>
      <c r="H20" s="173">
        <v>65</v>
      </c>
      <c r="I20" s="173">
        <v>62</v>
      </c>
      <c r="J20" s="185">
        <v>65</v>
      </c>
      <c r="K20" s="173">
        <v>78</v>
      </c>
      <c r="L20" s="173">
        <v>103</v>
      </c>
      <c r="M20" s="185">
        <v>109</v>
      </c>
    </row>
    <row r="21" spans="1:13">
      <c r="A21" s="175" t="s">
        <v>20</v>
      </c>
      <c r="B21" s="173">
        <v>29</v>
      </c>
      <c r="C21" s="173">
        <v>17</v>
      </c>
      <c r="D21" s="185">
        <v>20</v>
      </c>
      <c r="E21" s="173">
        <v>62</v>
      </c>
      <c r="F21" s="173">
        <v>69</v>
      </c>
      <c r="G21" s="185">
        <v>51</v>
      </c>
      <c r="H21" s="173">
        <v>58</v>
      </c>
      <c r="I21" s="173">
        <v>53</v>
      </c>
      <c r="J21" s="185">
        <v>64</v>
      </c>
      <c r="K21" s="173">
        <v>146</v>
      </c>
      <c r="L21" s="173">
        <v>152</v>
      </c>
      <c r="M21" s="185">
        <v>123</v>
      </c>
    </row>
    <row r="22" spans="1:13">
      <c r="A22" s="175" t="s">
        <v>215</v>
      </c>
      <c r="B22" s="173">
        <v>82</v>
      </c>
      <c r="C22" s="173">
        <v>67</v>
      </c>
      <c r="D22" s="185">
        <v>64</v>
      </c>
      <c r="E22" s="173">
        <v>125</v>
      </c>
      <c r="F22" s="173">
        <v>126</v>
      </c>
      <c r="G22" s="185">
        <v>126</v>
      </c>
      <c r="H22" s="173">
        <v>90</v>
      </c>
      <c r="I22" s="173">
        <v>91</v>
      </c>
      <c r="J22" s="185">
        <v>82</v>
      </c>
      <c r="K22" s="173">
        <v>116</v>
      </c>
      <c r="L22" s="173">
        <v>126</v>
      </c>
      <c r="M22" s="185">
        <v>122</v>
      </c>
    </row>
    <row r="23" spans="1:13">
      <c r="A23" s="175" t="s">
        <v>21</v>
      </c>
      <c r="B23" s="173">
        <v>24</v>
      </c>
      <c r="C23" s="173">
        <v>24</v>
      </c>
      <c r="D23" s="185">
        <v>21</v>
      </c>
      <c r="E23" s="173">
        <v>54</v>
      </c>
      <c r="F23" s="173">
        <v>61</v>
      </c>
      <c r="G23" s="185">
        <v>51</v>
      </c>
      <c r="H23" s="173">
        <v>59</v>
      </c>
      <c r="I23" s="173">
        <v>51</v>
      </c>
      <c r="J23" s="185">
        <v>50</v>
      </c>
      <c r="K23" s="173">
        <v>116</v>
      </c>
      <c r="L23" s="173">
        <v>123</v>
      </c>
      <c r="M23" s="185">
        <v>104</v>
      </c>
    </row>
    <row r="24" spans="1:13">
      <c r="A24" s="175" t="s">
        <v>199</v>
      </c>
      <c r="B24" s="173">
        <v>78</v>
      </c>
      <c r="C24" s="173">
        <v>77</v>
      </c>
      <c r="D24" s="185">
        <v>73</v>
      </c>
      <c r="E24" s="173">
        <v>131</v>
      </c>
      <c r="F24" s="173">
        <v>129</v>
      </c>
      <c r="G24" s="185">
        <v>123</v>
      </c>
      <c r="H24" s="173">
        <v>103</v>
      </c>
      <c r="I24" s="173">
        <v>103</v>
      </c>
      <c r="J24" s="185">
        <v>92</v>
      </c>
      <c r="K24" s="173">
        <v>128</v>
      </c>
      <c r="L24" s="173">
        <v>130</v>
      </c>
      <c r="M24" s="185">
        <v>133</v>
      </c>
    </row>
    <row r="25" spans="1:13">
      <c r="A25" s="175" t="s">
        <v>225</v>
      </c>
      <c r="B25" s="173">
        <v>26</v>
      </c>
      <c r="C25" s="173">
        <v>28</v>
      </c>
      <c r="D25" s="185">
        <v>23</v>
      </c>
      <c r="E25" s="173">
        <v>48</v>
      </c>
      <c r="F25" s="173">
        <v>48</v>
      </c>
      <c r="G25" s="185">
        <v>44</v>
      </c>
      <c r="H25" s="173">
        <v>44</v>
      </c>
      <c r="I25" s="173">
        <v>43</v>
      </c>
      <c r="J25" s="185">
        <v>37</v>
      </c>
      <c r="K25" s="173">
        <v>92</v>
      </c>
      <c r="L25" s="173">
        <v>82</v>
      </c>
      <c r="M25" s="185">
        <v>82</v>
      </c>
    </row>
    <row r="26" spans="1:13">
      <c r="A26" s="175" t="s">
        <v>13</v>
      </c>
      <c r="B26" s="173">
        <v>18</v>
      </c>
      <c r="C26" s="173">
        <v>21</v>
      </c>
      <c r="D26" s="185">
        <v>23</v>
      </c>
      <c r="E26" s="173">
        <v>82</v>
      </c>
      <c r="F26" s="173">
        <v>88</v>
      </c>
      <c r="G26" s="185">
        <v>69</v>
      </c>
      <c r="H26" s="173">
        <v>73</v>
      </c>
      <c r="I26" s="173">
        <v>63</v>
      </c>
      <c r="J26" s="185">
        <v>65</v>
      </c>
      <c r="K26" s="173">
        <v>132</v>
      </c>
      <c r="L26" s="173">
        <v>158</v>
      </c>
      <c r="M26" s="185">
        <v>138</v>
      </c>
    </row>
    <row r="27" spans="1:13">
      <c r="A27" s="175" t="s">
        <v>23</v>
      </c>
      <c r="B27" s="173">
        <v>55</v>
      </c>
      <c r="C27" s="173">
        <v>52</v>
      </c>
      <c r="D27" s="185">
        <v>48</v>
      </c>
      <c r="E27" s="173">
        <v>78</v>
      </c>
      <c r="F27" s="173">
        <v>95</v>
      </c>
      <c r="G27" s="185">
        <v>87</v>
      </c>
      <c r="H27" s="173">
        <v>59</v>
      </c>
      <c r="I27" s="173">
        <v>56</v>
      </c>
      <c r="J27" s="185">
        <v>62</v>
      </c>
      <c r="K27" s="173">
        <v>103</v>
      </c>
      <c r="L27" s="173">
        <v>116</v>
      </c>
      <c r="M27" s="185">
        <v>113</v>
      </c>
    </row>
    <row r="28" spans="1:13">
      <c r="A28" s="175" t="s">
        <v>205</v>
      </c>
      <c r="B28" s="173">
        <v>138</v>
      </c>
      <c r="C28" s="173">
        <v>141</v>
      </c>
      <c r="D28" s="185">
        <v>135</v>
      </c>
      <c r="E28" s="173">
        <v>67</v>
      </c>
      <c r="F28" s="173">
        <v>67</v>
      </c>
      <c r="G28" s="185">
        <v>64</v>
      </c>
      <c r="H28" s="173">
        <v>41</v>
      </c>
      <c r="I28" s="173">
        <v>41</v>
      </c>
      <c r="J28" s="185">
        <v>41</v>
      </c>
      <c r="K28" s="173">
        <v>41</v>
      </c>
      <c r="L28" s="173">
        <v>47</v>
      </c>
      <c r="M28" s="185">
        <v>59</v>
      </c>
    </row>
    <row r="29" spans="1:13" ht="15.75" customHeight="1"/>
    <row r="31" spans="1:13">
      <c r="A31" s="423" t="s">
        <v>24</v>
      </c>
      <c r="B31" s="424" t="s">
        <v>214</v>
      </c>
      <c r="C31" s="424"/>
      <c r="D31" s="424"/>
      <c r="E31" s="424" t="s">
        <v>213</v>
      </c>
      <c r="F31" s="424"/>
      <c r="G31" s="424"/>
      <c r="H31" s="424" t="s">
        <v>212</v>
      </c>
      <c r="I31" s="424"/>
      <c r="J31" s="424"/>
      <c r="K31" s="424" t="s">
        <v>211</v>
      </c>
      <c r="L31" s="424"/>
      <c r="M31" s="426"/>
    </row>
    <row r="32" spans="1:13">
      <c r="A32" s="423"/>
      <c r="B32" s="184">
        <v>2014</v>
      </c>
      <c r="C32" s="183">
        <v>2015</v>
      </c>
      <c r="D32" s="181">
        <v>2016</v>
      </c>
      <c r="E32" s="183">
        <v>2014</v>
      </c>
      <c r="F32" s="183">
        <v>2015</v>
      </c>
      <c r="G32" s="181">
        <v>2016</v>
      </c>
      <c r="H32" s="183">
        <v>2014</v>
      </c>
      <c r="I32" s="183">
        <v>2015</v>
      </c>
      <c r="J32" s="181">
        <v>2016</v>
      </c>
      <c r="K32" s="183">
        <v>2014</v>
      </c>
      <c r="L32" s="182">
        <v>2015</v>
      </c>
      <c r="M32" s="181">
        <v>2016</v>
      </c>
    </row>
    <row r="33" spans="1:13">
      <c r="A33" s="180" t="s">
        <v>25</v>
      </c>
      <c r="B33" s="178">
        <v>4584</v>
      </c>
      <c r="C33" s="178">
        <v>4395</v>
      </c>
      <c r="D33" s="165">
        <v>4299</v>
      </c>
      <c r="E33" s="178">
        <v>5310</v>
      </c>
      <c r="F33" s="178">
        <v>5504</v>
      </c>
      <c r="G33" s="165">
        <v>5846</v>
      </c>
      <c r="H33" s="179">
        <v>1703</v>
      </c>
      <c r="I33" s="179">
        <v>1779</v>
      </c>
      <c r="J33" s="165">
        <v>2320</v>
      </c>
      <c r="K33" s="178">
        <v>314</v>
      </c>
      <c r="L33" s="178">
        <v>441</v>
      </c>
      <c r="M33" s="165">
        <v>581</v>
      </c>
    </row>
    <row r="34" spans="1:13">
      <c r="A34" s="175" t="s">
        <v>210</v>
      </c>
      <c r="B34" s="173">
        <v>235</v>
      </c>
      <c r="C34" s="173">
        <v>239</v>
      </c>
      <c r="D34" s="165">
        <v>236</v>
      </c>
      <c r="E34" s="173">
        <v>254</v>
      </c>
      <c r="F34" s="173">
        <v>247</v>
      </c>
      <c r="G34" s="165">
        <v>268</v>
      </c>
      <c r="H34" s="174">
        <v>44</v>
      </c>
      <c r="I34" s="174">
        <v>56</v>
      </c>
      <c r="J34" s="165">
        <v>81</v>
      </c>
      <c r="K34" s="173">
        <v>14</v>
      </c>
      <c r="L34" s="173">
        <v>17</v>
      </c>
      <c r="M34" s="165">
        <v>25</v>
      </c>
    </row>
    <row r="35" spans="1:13">
      <c r="A35" s="175" t="s">
        <v>7</v>
      </c>
      <c r="B35" s="173">
        <v>192</v>
      </c>
      <c r="C35" s="173">
        <v>175</v>
      </c>
      <c r="D35" s="165">
        <v>147</v>
      </c>
      <c r="E35" s="173">
        <v>321</v>
      </c>
      <c r="F35" s="173">
        <v>324</v>
      </c>
      <c r="G35" s="165">
        <v>338</v>
      </c>
      <c r="H35" s="174">
        <v>122</v>
      </c>
      <c r="I35" s="174">
        <v>121</v>
      </c>
      <c r="J35" s="165">
        <v>164</v>
      </c>
      <c r="K35" s="173">
        <v>29</v>
      </c>
      <c r="L35" s="173">
        <v>42</v>
      </c>
      <c r="M35" s="165">
        <v>55</v>
      </c>
    </row>
    <row r="36" spans="1:13">
      <c r="A36" s="175" t="s">
        <v>8</v>
      </c>
      <c r="B36" s="173">
        <v>262</v>
      </c>
      <c r="C36" s="173">
        <v>242</v>
      </c>
      <c r="D36" s="165">
        <v>222</v>
      </c>
      <c r="E36" s="173">
        <v>257</v>
      </c>
      <c r="F36" s="173">
        <v>269</v>
      </c>
      <c r="G36" s="165">
        <v>285</v>
      </c>
      <c r="H36" s="174">
        <v>83</v>
      </c>
      <c r="I36" s="174">
        <v>96</v>
      </c>
      <c r="J36" s="165">
        <v>123</v>
      </c>
      <c r="K36" s="173">
        <v>10</v>
      </c>
      <c r="L36" s="173">
        <v>17</v>
      </c>
      <c r="M36" s="165">
        <v>28</v>
      </c>
    </row>
    <row r="37" spans="1:13">
      <c r="A37" s="175" t="s">
        <v>9</v>
      </c>
      <c r="B37" s="173">
        <v>224</v>
      </c>
      <c r="C37" s="173">
        <v>219</v>
      </c>
      <c r="D37" s="165">
        <v>193</v>
      </c>
      <c r="E37" s="173">
        <v>327</v>
      </c>
      <c r="F37" s="173">
        <v>340</v>
      </c>
      <c r="G37" s="165">
        <v>367</v>
      </c>
      <c r="H37" s="174">
        <v>156</v>
      </c>
      <c r="I37" s="174">
        <v>150</v>
      </c>
      <c r="J37" s="165">
        <v>208</v>
      </c>
      <c r="K37" s="173">
        <v>37</v>
      </c>
      <c r="L37" s="173">
        <v>52</v>
      </c>
      <c r="M37" s="165">
        <v>68</v>
      </c>
    </row>
    <row r="38" spans="1:13">
      <c r="A38" s="175" t="s">
        <v>10</v>
      </c>
      <c r="B38" s="173">
        <v>278</v>
      </c>
      <c r="C38" s="173">
        <v>268</v>
      </c>
      <c r="D38" s="165">
        <v>235</v>
      </c>
      <c r="E38" s="173">
        <v>404</v>
      </c>
      <c r="F38" s="173">
        <v>438</v>
      </c>
      <c r="G38" s="165">
        <v>434</v>
      </c>
      <c r="H38" s="174">
        <v>157</v>
      </c>
      <c r="I38" s="174">
        <v>150</v>
      </c>
      <c r="J38" s="165">
        <v>212</v>
      </c>
      <c r="K38" s="173">
        <v>23</v>
      </c>
      <c r="L38" s="173">
        <v>36</v>
      </c>
      <c r="M38" s="165">
        <v>56</v>
      </c>
    </row>
    <row r="39" spans="1:13">
      <c r="A39" s="175" t="s">
        <v>11</v>
      </c>
      <c r="B39" s="173">
        <v>258</v>
      </c>
      <c r="C39" s="173">
        <v>255</v>
      </c>
      <c r="D39" s="165">
        <v>262</v>
      </c>
      <c r="E39" s="173">
        <v>306</v>
      </c>
      <c r="F39" s="173">
        <v>292</v>
      </c>
      <c r="G39" s="165">
        <v>292</v>
      </c>
      <c r="H39" s="174">
        <v>66</v>
      </c>
      <c r="I39" s="174">
        <v>66</v>
      </c>
      <c r="J39" s="165">
        <v>94</v>
      </c>
      <c r="K39" s="173">
        <v>15</v>
      </c>
      <c r="L39" s="173">
        <v>23</v>
      </c>
      <c r="M39" s="165">
        <v>32</v>
      </c>
    </row>
    <row r="40" spans="1:13">
      <c r="A40" s="175" t="s">
        <v>209</v>
      </c>
      <c r="B40" s="173">
        <v>161</v>
      </c>
      <c r="C40" s="173">
        <v>141</v>
      </c>
      <c r="D40" s="165">
        <v>142</v>
      </c>
      <c r="E40" s="173">
        <v>295</v>
      </c>
      <c r="F40" s="173">
        <v>313</v>
      </c>
      <c r="G40" s="165">
        <v>324</v>
      </c>
      <c r="H40" s="174">
        <v>130</v>
      </c>
      <c r="I40" s="174">
        <v>129</v>
      </c>
      <c r="J40" s="165">
        <v>151</v>
      </c>
      <c r="K40" s="173">
        <v>25</v>
      </c>
      <c r="L40" s="173">
        <v>35</v>
      </c>
      <c r="M40" s="165">
        <v>54</v>
      </c>
    </row>
    <row r="41" spans="1:13">
      <c r="A41" s="175" t="s">
        <v>14</v>
      </c>
      <c r="B41" s="173">
        <v>163</v>
      </c>
      <c r="C41" s="173">
        <v>155</v>
      </c>
      <c r="D41" s="165">
        <v>155</v>
      </c>
      <c r="E41" s="173">
        <v>256</v>
      </c>
      <c r="F41" s="173">
        <v>235</v>
      </c>
      <c r="G41" s="165">
        <v>250</v>
      </c>
      <c r="H41" s="174">
        <v>109</v>
      </c>
      <c r="I41" s="174">
        <v>112</v>
      </c>
      <c r="J41" s="165">
        <v>135</v>
      </c>
      <c r="K41" s="173">
        <v>12</v>
      </c>
      <c r="L41" s="173">
        <v>16</v>
      </c>
      <c r="M41" s="165">
        <v>28</v>
      </c>
    </row>
    <row r="42" spans="1:13">
      <c r="A42" s="175" t="s">
        <v>132</v>
      </c>
      <c r="B42" s="173">
        <v>274</v>
      </c>
      <c r="C42" s="173">
        <v>304</v>
      </c>
      <c r="D42" s="165">
        <v>314</v>
      </c>
      <c r="E42" s="173">
        <v>166</v>
      </c>
      <c r="F42" s="173">
        <v>174</v>
      </c>
      <c r="G42" s="165">
        <v>210</v>
      </c>
      <c r="H42" s="174">
        <v>20</v>
      </c>
      <c r="I42" s="174">
        <v>28</v>
      </c>
      <c r="J42" s="165">
        <v>41</v>
      </c>
      <c r="K42" s="173">
        <v>2</v>
      </c>
      <c r="L42" s="173">
        <v>3</v>
      </c>
      <c r="M42" s="165">
        <v>6</v>
      </c>
    </row>
    <row r="43" spans="1:13">
      <c r="A43" s="175" t="s">
        <v>16</v>
      </c>
      <c r="B43" s="173">
        <v>203</v>
      </c>
      <c r="C43" s="173">
        <v>206</v>
      </c>
      <c r="D43" s="165">
        <v>213</v>
      </c>
      <c r="E43" s="173">
        <v>231</v>
      </c>
      <c r="F43" s="173">
        <v>254</v>
      </c>
      <c r="G43" s="165">
        <v>265</v>
      </c>
      <c r="H43" s="174">
        <v>66</v>
      </c>
      <c r="I43" s="174">
        <v>68</v>
      </c>
      <c r="J43" s="165">
        <v>80</v>
      </c>
      <c r="K43" s="173">
        <v>10</v>
      </c>
      <c r="L43" s="173">
        <v>15</v>
      </c>
      <c r="M43" s="165">
        <v>23</v>
      </c>
    </row>
    <row r="44" spans="1:13">
      <c r="A44" s="175" t="s">
        <v>17</v>
      </c>
      <c r="B44" s="173">
        <v>175</v>
      </c>
      <c r="C44" s="173">
        <v>160</v>
      </c>
      <c r="D44" s="165">
        <v>155</v>
      </c>
      <c r="E44" s="173">
        <v>312</v>
      </c>
      <c r="F44" s="173">
        <v>318</v>
      </c>
      <c r="G44" s="165">
        <v>315</v>
      </c>
      <c r="H44" s="174">
        <v>150</v>
      </c>
      <c r="I44" s="174">
        <v>161</v>
      </c>
      <c r="J44" s="165">
        <v>186</v>
      </c>
      <c r="K44" s="173">
        <v>16</v>
      </c>
      <c r="L44" s="173">
        <v>17</v>
      </c>
      <c r="M44" s="165">
        <v>39</v>
      </c>
    </row>
    <row r="45" spans="1:13">
      <c r="A45" s="175" t="s">
        <v>18</v>
      </c>
      <c r="B45" s="173">
        <v>180</v>
      </c>
      <c r="C45" s="173">
        <v>153</v>
      </c>
      <c r="D45" s="165">
        <v>157</v>
      </c>
      <c r="E45" s="173">
        <v>304</v>
      </c>
      <c r="F45" s="173">
        <v>334</v>
      </c>
      <c r="G45" s="165">
        <v>351</v>
      </c>
      <c r="H45" s="174">
        <v>112</v>
      </c>
      <c r="I45" s="174">
        <v>113</v>
      </c>
      <c r="J45" s="165">
        <v>148</v>
      </c>
      <c r="K45" s="173">
        <v>37</v>
      </c>
      <c r="L45" s="173">
        <v>45</v>
      </c>
      <c r="M45" s="165">
        <v>60</v>
      </c>
    </row>
    <row r="46" spans="1:13">
      <c r="A46" s="175" t="s">
        <v>19</v>
      </c>
      <c r="B46" s="173">
        <v>207</v>
      </c>
      <c r="C46" s="173">
        <v>187</v>
      </c>
      <c r="D46" s="165">
        <v>190</v>
      </c>
      <c r="E46" s="173">
        <v>249</v>
      </c>
      <c r="F46" s="173">
        <v>276</v>
      </c>
      <c r="G46" s="165">
        <v>287</v>
      </c>
      <c r="H46" s="174">
        <v>49</v>
      </c>
      <c r="I46" s="174">
        <v>55</v>
      </c>
      <c r="J46" s="165">
        <v>100</v>
      </c>
      <c r="K46" s="173">
        <v>12</v>
      </c>
      <c r="L46" s="173">
        <v>18</v>
      </c>
      <c r="M46" s="165">
        <v>27</v>
      </c>
    </row>
    <row r="47" spans="1:13">
      <c r="A47" s="175" t="s">
        <v>208</v>
      </c>
      <c r="B47" s="173">
        <v>312</v>
      </c>
      <c r="C47" s="173">
        <v>313</v>
      </c>
      <c r="D47" s="165">
        <v>296</v>
      </c>
      <c r="E47" s="173">
        <v>175</v>
      </c>
      <c r="F47" s="173">
        <v>189</v>
      </c>
      <c r="G47" s="165">
        <v>231</v>
      </c>
      <c r="H47" s="174">
        <v>31</v>
      </c>
      <c r="I47" s="174">
        <v>32</v>
      </c>
      <c r="J47" s="165">
        <v>45</v>
      </c>
      <c r="K47" s="173"/>
      <c r="L47" s="173">
        <v>3</v>
      </c>
      <c r="M47" s="165">
        <v>4</v>
      </c>
    </row>
    <row r="48" spans="1:13">
      <c r="A48" s="175" t="s">
        <v>201</v>
      </c>
      <c r="B48" s="173">
        <v>78</v>
      </c>
      <c r="C48" s="173">
        <v>79</v>
      </c>
      <c r="D48" s="165">
        <v>83</v>
      </c>
      <c r="E48" s="173">
        <v>38</v>
      </c>
      <c r="F48" s="173">
        <v>41</v>
      </c>
      <c r="G48" s="165">
        <v>55</v>
      </c>
      <c r="H48" s="174">
        <v>2</v>
      </c>
      <c r="I48" s="174">
        <v>2</v>
      </c>
      <c r="J48" s="165">
        <v>4</v>
      </c>
      <c r="K48" s="176"/>
      <c r="L48" s="176"/>
      <c r="M48" s="165">
        <v>0</v>
      </c>
    </row>
    <row r="49" spans="1:13">
      <c r="A49" s="175" t="s">
        <v>207</v>
      </c>
      <c r="B49" s="173">
        <v>299</v>
      </c>
      <c r="C49" s="173">
        <v>289</v>
      </c>
      <c r="D49" s="165">
        <v>293</v>
      </c>
      <c r="E49" s="173">
        <v>410</v>
      </c>
      <c r="F49" s="173">
        <v>411</v>
      </c>
      <c r="G49" s="165">
        <v>431</v>
      </c>
      <c r="H49" s="174">
        <v>154</v>
      </c>
      <c r="I49" s="174">
        <v>165</v>
      </c>
      <c r="J49" s="165">
        <v>203</v>
      </c>
      <c r="K49" s="173">
        <v>27</v>
      </c>
      <c r="L49" s="173">
        <v>41</v>
      </c>
      <c r="M49" s="166">
        <v>56</v>
      </c>
    </row>
    <row r="50" spans="1:13">
      <c r="A50" s="175" t="s">
        <v>206</v>
      </c>
      <c r="B50" s="173">
        <v>66</v>
      </c>
      <c r="C50" s="173">
        <v>66</v>
      </c>
      <c r="D50" s="165">
        <v>82</v>
      </c>
      <c r="E50" s="173">
        <v>8</v>
      </c>
      <c r="F50" s="173">
        <v>11</v>
      </c>
      <c r="G50" s="165">
        <v>12</v>
      </c>
      <c r="H50" s="177"/>
      <c r="I50" s="177"/>
      <c r="K50" s="176"/>
      <c r="L50" s="176"/>
      <c r="M50" s="166">
        <v>0</v>
      </c>
    </row>
    <row r="51" spans="1:13">
      <c r="A51" s="175" t="s">
        <v>21</v>
      </c>
      <c r="B51" s="173">
        <v>337</v>
      </c>
      <c r="C51" s="173">
        <v>302</v>
      </c>
      <c r="D51" s="165">
        <v>284</v>
      </c>
      <c r="E51" s="173">
        <v>385</v>
      </c>
      <c r="F51" s="173">
        <v>410</v>
      </c>
      <c r="G51" s="165">
        <v>432</v>
      </c>
      <c r="H51" s="174">
        <v>68</v>
      </c>
      <c r="I51" s="174">
        <v>79</v>
      </c>
      <c r="J51" s="165">
        <v>101</v>
      </c>
      <c r="K51" s="173">
        <v>13</v>
      </c>
      <c r="L51" s="173">
        <v>20</v>
      </c>
      <c r="M51" s="165">
        <v>17</v>
      </c>
    </row>
    <row r="52" spans="1:13">
      <c r="A52" s="175" t="s">
        <v>226</v>
      </c>
      <c r="B52" s="173">
        <v>114</v>
      </c>
      <c r="C52" s="173">
        <v>107</v>
      </c>
      <c r="D52" s="165">
        <v>121</v>
      </c>
      <c r="E52" s="173">
        <v>39</v>
      </c>
      <c r="F52" s="173">
        <v>49</v>
      </c>
      <c r="G52" s="165">
        <v>63</v>
      </c>
      <c r="H52" s="174">
        <v>5</v>
      </c>
      <c r="I52" s="174">
        <v>6</v>
      </c>
      <c r="J52" s="165">
        <v>11</v>
      </c>
      <c r="K52" s="176"/>
      <c r="L52" s="176"/>
      <c r="M52" s="165">
        <v>1</v>
      </c>
    </row>
    <row r="53" spans="1:13">
      <c r="A53" s="175" t="s">
        <v>225</v>
      </c>
      <c r="B53" s="173">
        <v>199</v>
      </c>
      <c r="C53" s="173">
        <v>194</v>
      </c>
      <c r="D53" s="165">
        <v>165</v>
      </c>
      <c r="E53" s="173">
        <v>222</v>
      </c>
      <c r="F53" s="173">
        <v>222</v>
      </c>
      <c r="G53" s="165">
        <v>244</v>
      </c>
      <c r="H53" s="174">
        <v>90</v>
      </c>
      <c r="I53" s="174">
        <v>99</v>
      </c>
      <c r="J53" s="165">
        <v>120</v>
      </c>
      <c r="K53" s="173">
        <v>25</v>
      </c>
      <c r="L53" s="173">
        <v>29</v>
      </c>
      <c r="M53" s="165">
        <v>34</v>
      </c>
    </row>
    <row r="54" spans="1:13">
      <c r="A54" s="175" t="s">
        <v>13</v>
      </c>
      <c r="B54" s="173">
        <v>222</v>
      </c>
      <c r="C54" s="173">
        <v>203</v>
      </c>
      <c r="D54" s="165">
        <v>211</v>
      </c>
      <c r="E54" s="173">
        <v>263</v>
      </c>
      <c r="F54" s="173">
        <v>258</v>
      </c>
      <c r="G54" s="165">
        <v>279</v>
      </c>
      <c r="H54" s="174">
        <v>72</v>
      </c>
      <c r="I54" s="174">
        <v>75</v>
      </c>
      <c r="J54" s="165">
        <v>86</v>
      </c>
      <c r="K54" s="173">
        <v>5</v>
      </c>
      <c r="L54" s="173">
        <v>9</v>
      </c>
      <c r="M54" s="165">
        <v>13</v>
      </c>
    </row>
    <row r="55" spans="1:13">
      <c r="A55" s="175" t="s">
        <v>23</v>
      </c>
      <c r="B55" s="173">
        <v>118</v>
      </c>
      <c r="C55" s="173">
        <v>108</v>
      </c>
      <c r="D55" s="165">
        <v>109</v>
      </c>
      <c r="E55" s="173">
        <v>79</v>
      </c>
      <c r="F55" s="173">
        <v>91</v>
      </c>
      <c r="G55" s="165">
        <v>101</v>
      </c>
      <c r="H55" s="174">
        <v>17</v>
      </c>
      <c r="I55" s="174">
        <v>15</v>
      </c>
      <c r="J55" s="165">
        <v>26</v>
      </c>
      <c r="K55" s="173">
        <v>2</v>
      </c>
      <c r="L55" s="173">
        <v>3</v>
      </c>
      <c r="M55" s="165">
        <v>3</v>
      </c>
    </row>
    <row r="56" spans="1:13">
      <c r="A56" s="172" t="s">
        <v>205</v>
      </c>
      <c r="B56" s="171">
        <v>27</v>
      </c>
      <c r="C56" s="171">
        <v>30</v>
      </c>
      <c r="D56" s="168">
        <v>34</v>
      </c>
      <c r="E56" s="171">
        <v>9</v>
      </c>
      <c r="F56" s="171">
        <v>8</v>
      </c>
      <c r="G56" s="168">
        <v>12</v>
      </c>
      <c r="H56" s="170"/>
      <c r="I56" s="170">
        <v>1</v>
      </c>
      <c r="J56" s="168">
        <v>1</v>
      </c>
      <c r="K56" s="169"/>
      <c r="L56" s="169"/>
      <c r="M56" s="168">
        <v>1</v>
      </c>
    </row>
    <row r="57" spans="1:13">
      <c r="J57" s="167"/>
      <c r="M57" s="167"/>
    </row>
    <row r="59" spans="1:13">
      <c r="J59" s="166"/>
    </row>
  </sheetData>
  <mergeCells count="11">
    <mergeCell ref="A31:A32"/>
    <mergeCell ref="B31:D31"/>
    <mergeCell ref="E31:G31"/>
    <mergeCell ref="H31:J31"/>
    <mergeCell ref="K31:M31"/>
    <mergeCell ref="A1:M1"/>
    <mergeCell ref="A3:A4"/>
    <mergeCell ref="B3:D3"/>
    <mergeCell ref="E3:G3"/>
    <mergeCell ref="H3:J3"/>
    <mergeCell ref="K3:M3"/>
  </mergeCells>
  <pageMargins left="0.2" right="0.2" top="0.75" bottom="0.75" header="0.3" footer="0.3"/>
  <pageSetup paperSize="9" scale="8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F23"/>
  <sheetViews>
    <sheetView workbookViewId="0">
      <selection activeCell="B17" sqref="B17"/>
    </sheetView>
  </sheetViews>
  <sheetFormatPr defaultRowHeight="15"/>
  <cols>
    <col min="2" max="6" width="25.85546875" customWidth="1"/>
  </cols>
  <sheetData>
    <row r="3" spans="1:6" ht="15.75" thickBot="1"/>
    <row r="4" spans="1:6" ht="38.25" customHeight="1" thickBot="1">
      <c r="A4" s="2" t="s">
        <v>40</v>
      </c>
      <c r="B4" s="108" t="s">
        <v>118</v>
      </c>
      <c r="C4" s="108" t="s">
        <v>119</v>
      </c>
      <c r="D4" s="108" t="s">
        <v>120</v>
      </c>
      <c r="E4" s="108" t="s">
        <v>121</v>
      </c>
      <c r="F4" s="108" t="s">
        <v>122</v>
      </c>
    </row>
    <row r="5" spans="1:6" ht="28.5" customHeight="1" thickBot="1">
      <c r="A5" s="5" t="s">
        <v>0</v>
      </c>
      <c r="B5" s="133" t="s">
        <v>137</v>
      </c>
      <c r="C5" s="6" t="s">
        <v>138</v>
      </c>
      <c r="D5" s="6" t="s">
        <v>139</v>
      </c>
      <c r="E5" s="133" t="s">
        <v>140</v>
      </c>
      <c r="F5" s="133" t="s">
        <v>141</v>
      </c>
    </row>
    <row r="6" spans="1:6" ht="28.5" customHeight="1" thickBot="1">
      <c r="A6" s="3" t="s">
        <v>41</v>
      </c>
      <c r="B6" s="134" t="s">
        <v>146</v>
      </c>
      <c r="C6" s="134" t="s">
        <v>142</v>
      </c>
      <c r="D6" s="134" t="s">
        <v>143</v>
      </c>
      <c r="E6" s="134" t="s">
        <v>144</v>
      </c>
      <c r="F6" s="134" t="s">
        <v>145</v>
      </c>
    </row>
    <row r="7" spans="1:6" ht="28.5" customHeight="1" thickBot="1">
      <c r="A7" s="4" t="s">
        <v>42</v>
      </c>
      <c r="B7" s="135" t="s">
        <v>147</v>
      </c>
      <c r="C7" s="135" t="s">
        <v>148</v>
      </c>
      <c r="D7" s="135" t="s">
        <v>149</v>
      </c>
      <c r="E7" s="135" t="s">
        <v>150</v>
      </c>
      <c r="F7" s="135" t="s">
        <v>151</v>
      </c>
    </row>
    <row r="8" spans="1:6" ht="28.5" customHeight="1" thickBot="1">
      <c r="A8" s="3" t="s">
        <v>43</v>
      </c>
      <c r="B8" s="134" t="s">
        <v>152</v>
      </c>
      <c r="C8" s="134" t="s">
        <v>153</v>
      </c>
      <c r="D8" s="134" t="s">
        <v>154</v>
      </c>
      <c r="E8" s="134" t="s">
        <v>155</v>
      </c>
      <c r="F8" s="134" t="s">
        <v>156</v>
      </c>
    </row>
    <row r="9" spans="1:6" ht="28.5" customHeight="1" thickBot="1">
      <c r="A9" s="4" t="s">
        <v>44</v>
      </c>
      <c r="B9" s="135" t="s">
        <v>157</v>
      </c>
      <c r="C9" s="135" t="s">
        <v>158</v>
      </c>
      <c r="D9" s="135" t="s">
        <v>159</v>
      </c>
      <c r="E9" s="135" t="s">
        <v>160</v>
      </c>
      <c r="F9" s="135" t="s">
        <v>161</v>
      </c>
    </row>
    <row r="10" spans="1:6" ht="12.75" customHeight="1">
      <c r="A10" s="427" t="s">
        <v>45</v>
      </c>
      <c r="B10" s="429" t="s">
        <v>162</v>
      </c>
      <c r="C10" s="429" t="s">
        <v>163</v>
      </c>
      <c r="D10" s="429" t="s">
        <v>164</v>
      </c>
      <c r="E10" s="429" t="s">
        <v>165</v>
      </c>
      <c r="F10" s="429" t="s">
        <v>166</v>
      </c>
    </row>
    <row r="11" spans="1:6" ht="17.25" customHeight="1" thickBot="1">
      <c r="A11" s="428"/>
      <c r="B11" s="430"/>
      <c r="C11" s="430"/>
      <c r="D11" s="430"/>
      <c r="E11" s="430"/>
      <c r="F11" s="430"/>
    </row>
    <row r="15" spans="1:6" ht="15.75" thickBot="1"/>
    <row r="16" spans="1:6" ht="26.25" customHeight="1" thickBot="1">
      <c r="A16" s="2" t="s">
        <v>40</v>
      </c>
      <c r="B16" s="108" t="s">
        <v>118</v>
      </c>
      <c r="C16" s="108" t="s">
        <v>119</v>
      </c>
      <c r="D16" s="108" t="s">
        <v>120</v>
      </c>
      <c r="E16" s="108" t="s">
        <v>121</v>
      </c>
      <c r="F16" s="108" t="s">
        <v>122</v>
      </c>
    </row>
    <row r="17" spans="1:6" s="106" customFormat="1" ht="30.75" customHeight="1" thickBot="1">
      <c r="A17" s="107" t="s">
        <v>0</v>
      </c>
      <c r="B17" s="135" t="s">
        <v>167</v>
      </c>
      <c r="C17" s="135" t="s">
        <v>168</v>
      </c>
      <c r="D17" s="135" t="s">
        <v>169</v>
      </c>
      <c r="E17" s="135" t="s">
        <v>170</v>
      </c>
      <c r="F17" s="135" t="s">
        <v>171</v>
      </c>
    </row>
    <row r="18" spans="1:6" ht="30.75" customHeight="1" thickBot="1">
      <c r="A18" s="3" t="s">
        <v>42</v>
      </c>
      <c r="B18" s="134" t="s">
        <v>172</v>
      </c>
      <c r="C18" s="134" t="s">
        <v>173</v>
      </c>
      <c r="D18" s="134" t="s">
        <v>174</v>
      </c>
      <c r="E18" s="134" t="s">
        <v>175</v>
      </c>
      <c r="F18" s="134" t="s">
        <v>176</v>
      </c>
    </row>
    <row r="19" spans="1:6" ht="30.75" customHeight="1" thickBot="1">
      <c r="A19" s="4" t="s">
        <v>43</v>
      </c>
      <c r="B19" s="135" t="s">
        <v>177</v>
      </c>
      <c r="C19" s="135" t="s">
        <v>178</v>
      </c>
      <c r="D19" s="135" t="s">
        <v>179</v>
      </c>
      <c r="E19" s="135" t="s">
        <v>180</v>
      </c>
      <c r="F19" s="135" t="s">
        <v>181</v>
      </c>
    </row>
    <row r="20" spans="1:6" ht="30.75" customHeight="1" thickBot="1">
      <c r="A20" s="3" t="s">
        <v>41</v>
      </c>
      <c r="B20" s="134" t="s">
        <v>182</v>
      </c>
      <c r="C20" s="134" t="s">
        <v>183</v>
      </c>
      <c r="D20" s="134" t="s">
        <v>184</v>
      </c>
      <c r="E20" s="134" t="s">
        <v>185</v>
      </c>
      <c r="F20" s="134" t="s">
        <v>186</v>
      </c>
    </row>
    <row r="21" spans="1:6" ht="30.75" customHeight="1" thickBot="1">
      <c r="A21" s="4" t="s">
        <v>44</v>
      </c>
      <c r="B21" s="135" t="s">
        <v>187</v>
      </c>
      <c r="C21" s="135" t="s">
        <v>188</v>
      </c>
      <c r="D21" s="135" t="s">
        <v>189</v>
      </c>
      <c r="E21" s="135" t="s">
        <v>190</v>
      </c>
      <c r="F21" s="135" t="s">
        <v>191</v>
      </c>
    </row>
    <row r="22" spans="1:6" ht="18" customHeight="1">
      <c r="A22" s="427" t="s">
        <v>45</v>
      </c>
      <c r="B22" s="429" t="s">
        <v>192</v>
      </c>
      <c r="C22" s="431" t="s">
        <v>193</v>
      </c>
      <c r="D22" s="429" t="s">
        <v>194</v>
      </c>
      <c r="E22" s="429" t="s">
        <v>195</v>
      </c>
      <c r="F22" s="429" t="s">
        <v>196</v>
      </c>
    </row>
    <row r="23" spans="1:6" ht="21.75" customHeight="1" thickBot="1">
      <c r="A23" s="428"/>
      <c r="B23" s="430"/>
      <c r="C23" s="432"/>
      <c r="D23" s="430"/>
      <c r="E23" s="430"/>
      <c r="F23" s="430"/>
    </row>
  </sheetData>
  <mergeCells count="12">
    <mergeCell ref="A22:A23"/>
    <mergeCell ref="B22:B23"/>
    <mergeCell ref="D22:D23"/>
    <mergeCell ref="E22:E23"/>
    <mergeCell ref="F22:F23"/>
    <mergeCell ref="C22:C23"/>
    <mergeCell ref="A10:A11"/>
    <mergeCell ref="B10:B11"/>
    <mergeCell ref="D10:D11"/>
    <mergeCell ref="E10:E11"/>
    <mergeCell ref="F10:F11"/>
    <mergeCell ref="C10:C11"/>
  </mergeCells>
  <pageMargins left="0.2" right="0.19" top="0.32" bottom="0.31" header="0.3" footer="0.3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34"/>
  <sheetViews>
    <sheetView workbookViewId="0">
      <selection activeCell="P29" sqref="P29"/>
    </sheetView>
  </sheetViews>
  <sheetFormatPr defaultRowHeight="12.75"/>
  <cols>
    <col min="1" max="1" width="16" style="10" customWidth="1"/>
    <col min="2" max="4" width="8" style="10" bestFit="1" customWidth="1"/>
    <col min="5" max="5" width="6.42578125" style="10" bestFit="1" customWidth="1"/>
    <col min="6" max="6" width="6" style="10" bestFit="1" customWidth="1"/>
    <col min="7" max="7" width="7" style="10" bestFit="1" customWidth="1"/>
    <col min="8" max="8" width="8" style="10" customWidth="1"/>
    <col min="9" max="10" width="7" style="10" bestFit="1" customWidth="1"/>
    <col min="11" max="255" width="9.140625" style="10"/>
    <col min="256" max="256" width="16.7109375" style="10" customWidth="1"/>
    <col min="257" max="265" width="8.5703125" style="10" customWidth="1"/>
    <col min="266" max="511" width="9.140625" style="10"/>
    <col min="512" max="512" width="16.7109375" style="10" customWidth="1"/>
    <col min="513" max="521" width="8.5703125" style="10" customWidth="1"/>
    <col min="522" max="767" width="9.140625" style="10"/>
    <col min="768" max="768" width="16.7109375" style="10" customWidth="1"/>
    <col min="769" max="777" width="8.5703125" style="10" customWidth="1"/>
    <col min="778" max="1023" width="9.140625" style="10"/>
    <col min="1024" max="1024" width="16.7109375" style="10" customWidth="1"/>
    <col min="1025" max="1033" width="8.5703125" style="10" customWidth="1"/>
    <col min="1034" max="1279" width="9.140625" style="10"/>
    <col min="1280" max="1280" width="16.7109375" style="10" customWidth="1"/>
    <col min="1281" max="1289" width="8.5703125" style="10" customWidth="1"/>
    <col min="1290" max="1535" width="9.140625" style="10"/>
    <col min="1536" max="1536" width="16.7109375" style="10" customWidth="1"/>
    <col min="1537" max="1545" width="8.5703125" style="10" customWidth="1"/>
    <col min="1546" max="1791" width="9.140625" style="10"/>
    <col min="1792" max="1792" width="16.7109375" style="10" customWidth="1"/>
    <col min="1793" max="1801" width="8.5703125" style="10" customWidth="1"/>
    <col min="1802" max="2047" width="9.140625" style="10"/>
    <col min="2048" max="2048" width="16.7109375" style="10" customWidth="1"/>
    <col min="2049" max="2057" width="8.5703125" style="10" customWidth="1"/>
    <col min="2058" max="2303" width="9.140625" style="10"/>
    <col min="2304" max="2304" width="16.7109375" style="10" customWidth="1"/>
    <col min="2305" max="2313" width="8.5703125" style="10" customWidth="1"/>
    <col min="2314" max="2559" width="9.140625" style="10"/>
    <col min="2560" max="2560" width="16.7109375" style="10" customWidth="1"/>
    <col min="2561" max="2569" width="8.5703125" style="10" customWidth="1"/>
    <col min="2570" max="2815" width="9.140625" style="10"/>
    <col min="2816" max="2816" width="16.7109375" style="10" customWidth="1"/>
    <col min="2817" max="2825" width="8.5703125" style="10" customWidth="1"/>
    <col min="2826" max="3071" width="9.140625" style="10"/>
    <col min="3072" max="3072" width="16.7109375" style="10" customWidth="1"/>
    <col min="3073" max="3081" width="8.5703125" style="10" customWidth="1"/>
    <col min="3082" max="3327" width="9.140625" style="10"/>
    <col min="3328" max="3328" width="16.7109375" style="10" customWidth="1"/>
    <col min="3329" max="3337" width="8.5703125" style="10" customWidth="1"/>
    <col min="3338" max="3583" width="9.140625" style="10"/>
    <col min="3584" max="3584" width="16.7109375" style="10" customWidth="1"/>
    <col min="3585" max="3593" width="8.5703125" style="10" customWidth="1"/>
    <col min="3594" max="3839" width="9.140625" style="10"/>
    <col min="3840" max="3840" width="16.7109375" style="10" customWidth="1"/>
    <col min="3841" max="3849" width="8.5703125" style="10" customWidth="1"/>
    <col min="3850" max="4095" width="9.140625" style="10"/>
    <col min="4096" max="4096" width="16.7109375" style="10" customWidth="1"/>
    <col min="4097" max="4105" width="8.5703125" style="10" customWidth="1"/>
    <col min="4106" max="4351" width="9.140625" style="10"/>
    <col min="4352" max="4352" width="16.7109375" style="10" customWidth="1"/>
    <col min="4353" max="4361" width="8.5703125" style="10" customWidth="1"/>
    <col min="4362" max="4607" width="9.140625" style="10"/>
    <col min="4608" max="4608" width="16.7109375" style="10" customWidth="1"/>
    <col min="4609" max="4617" width="8.5703125" style="10" customWidth="1"/>
    <col min="4618" max="4863" width="9.140625" style="10"/>
    <col min="4864" max="4864" width="16.7109375" style="10" customWidth="1"/>
    <col min="4865" max="4873" width="8.5703125" style="10" customWidth="1"/>
    <col min="4874" max="5119" width="9.140625" style="10"/>
    <col min="5120" max="5120" width="16.7109375" style="10" customWidth="1"/>
    <col min="5121" max="5129" width="8.5703125" style="10" customWidth="1"/>
    <col min="5130" max="5375" width="9.140625" style="10"/>
    <col min="5376" max="5376" width="16.7109375" style="10" customWidth="1"/>
    <col min="5377" max="5385" width="8.5703125" style="10" customWidth="1"/>
    <col min="5386" max="5631" width="9.140625" style="10"/>
    <col min="5632" max="5632" width="16.7109375" style="10" customWidth="1"/>
    <col min="5633" max="5641" width="8.5703125" style="10" customWidth="1"/>
    <col min="5642" max="5887" width="9.140625" style="10"/>
    <col min="5888" max="5888" width="16.7109375" style="10" customWidth="1"/>
    <col min="5889" max="5897" width="8.5703125" style="10" customWidth="1"/>
    <col min="5898" max="6143" width="9.140625" style="10"/>
    <col min="6144" max="6144" width="16.7109375" style="10" customWidth="1"/>
    <col min="6145" max="6153" width="8.5703125" style="10" customWidth="1"/>
    <col min="6154" max="6399" width="9.140625" style="10"/>
    <col min="6400" max="6400" width="16.7109375" style="10" customWidth="1"/>
    <col min="6401" max="6409" width="8.5703125" style="10" customWidth="1"/>
    <col min="6410" max="6655" width="9.140625" style="10"/>
    <col min="6656" max="6656" width="16.7109375" style="10" customWidth="1"/>
    <col min="6657" max="6665" width="8.5703125" style="10" customWidth="1"/>
    <col min="6666" max="6911" width="9.140625" style="10"/>
    <col min="6912" max="6912" width="16.7109375" style="10" customWidth="1"/>
    <col min="6913" max="6921" width="8.5703125" style="10" customWidth="1"/>
    <col min="6922" max="7167" width="9.140625" style="10"/>
    <col min="7168" max="7168" width="16.7109375" style="10" customWidth="1"/>
    <col min="7169" max="7177" width="8.5703125" style="10" customWidth="1"/>
    <col min="7178" max="7423" width="9.140625" style="10"/>
    <col min="7424" max="7424" width="16.7109375" style="10" customWidth="1"/>
    <col min="7425" max="7433" width="8.5703125" style="10" customWidth="1"/>
    <col min="7434" max="7679" width="9.140625" style="10"/>
    <col min="7680" max="7680" width="16.7109375" style="10" customWidth="1"/>
    <col min="7681" max="7689" width="8.5703125" style="10" customWidth="1"/>
    <col min="7690" max="7935" width="9.140625" style="10"/>
    <col min="7936" max="7936" width="16.7109375" style="10" customWidth="1"/>
    <col min="7937" max="7945" width="8.5703125" style="10" customWidth="1"/>
    <col min="7946" max="8191" width="9.140625" style="10"/>
    <col min="8192" max="8192" width="16.7109375" style="10" customWidth="1"/>
    <col min="8193" max="8201" width="8.5703125" style="10" customWidth="1"/>
    <col min="8202" max="8447" width="9.140625" style="10"/>
    <col min="8448" max="8448" width="16.7109375" style="10" customWidth="1"/>
    <col min="8449" max="8457" width="8.5703125" style="10" customWidth="1"/>
    <col min="8458" max="8703" width="9.140625" style="10"/>
    <col min="8704" max="8704" width="16.7109375" style="10" customWidth="1"/>
    <col min="8705" max="8713" width="8.5703125" style="10" customWidth="1"/>
    <col min="8714" max="8959" width="9.140625" style="10"/>
    <col min="8960" max="8960" width="16.7109375" style="10" customWidth="1"/>
    <col min="8961" max="8969" width="8.5703125" style="10" customWidth="1"/>
    <col min="8970" max="9215" width="9.140625" style="10"/>
    <col min="9216" max="9216" width="16.7109375" style="10" customWidth="1"/>
    <col min="9217" max="9225" width="8.5703125" style="10" customWidth="1"/>
    <col min="9226" max="9471" width="9.140625" style="10"/>
    <col min="9472" max="9472" width="16.7109375" style="10" customWidth="1"/>
    <col min="9473" max="9481" width="8.5703125" style="10" customWidth="1"/>
    <col min="9482" max="9727" width="9.140625" style="10"/>
    <col min="9728" max="9728" width="16.7109375" style="10" customWidth="1"/>
    <col min="9729" max="9737" width="8.5703125" style="10" customWidth="1"/>
    <col min="9738" max="9983" width="9.140625" style="10"/>
    <col min="9984" max="9984" width="16.7109375" style="10" customWidth="1"/>
    <col min="9985" max="9993" width="8.5703125" style="10" customWidth="1"/>
    <col min="9994" max="10239" width="9.140625" style="10"/>
    <col min="10240" max="10240" width="16.7109375" style="10" customWidth="1"/>
    <col min="10241" max="10249" width="8.5703125" style="10" customWidth="1"/>
    <col min="10250" max="10495" width="9.140625" style="10"/>
    <col min="10496" max="10496" width="16.7109375" style="10" customWidth="1"/>
    <col min="10497" max="10505" width="8.5703125" style="10" customWidth="1"/>
    <col min="10506" max="10751" width="9.140625" style="10"/>
    <col min="10752" max="10752" width="16.7109375" style="10" customWidth="1"/>
    <col min="10753" max="10761" width="8.5703125" style="10" customWidth="1"/>
    <col min="10762" max="11007" width="9.140625" style="10"/>
    <col min="11008" max="11008" width="16.7109375" style="10" customWidth="1"/>
    <col min="11009" max="11017" width="8.5703125" style="10" customWidth="1"/>
    <col min="11018" max="11263" width="9.140625" style="10"/>
    <col min="11264" max="11264" width="16.7109375" style="10" customWidth="1"/>
    <col min="11265" max="11273" width="8.5703125" style="10" customWidth="1"/>
    <col min="11274" max="11519" width="9.140625" style="10"/>
    <col min="11520" max="11520" width="16.7109375" style="10" customWidth="1"/>
    <col min="11521" max="11529" width="8.5703125" style="10" customWidth="1"/>
    <col min="11530" max="11775" width="9.140625" style="10"/>
    <col min="11776" max="11776" width="16.7109375" style="10" customWidth="1"/>
    <col min="11777" max="11785" width="8.5703125" style="10" customWidth="1"/>
    <col min="11786" max="12031" width="9.140625" style="10"/>
    <col min="12032" max="12032" width="16.7109375" style="10" customWidth="1"/>
    <col min="12033" max="12041" width="8.5703125" style="10" customWidth="1"/>
    <col min="12042" max="12287" width="9.140625" style="10"/>
    <col min="12288" max="12288" width="16.7109375" style="10" customWidth="1"/>
    <col min="12289" max="12297" width="8.5703125" style="10" customWidth="1"/>
    <col min="12298" max="12543" width="9.140625" style="10"/>
    <col min="12544" max="12544" width="16.7109375" style="10" customWidth="1"/>
    <col min="12545" max="12553" width="8.5703125" style="10" customWidth="1"/>
    <col min="12554" max="12799" width="9.140625" style="10"/>
    <col min="12800" max="12800" width="16.7109375" style="10" customWidth="1"/>
    <col min="12801" max="12809" width="8.5703125" style="10" customWidth="1"/>
    <col min="12810" max="13055" width="9.140625" style="10"/>
    <col min="13056" max="13056" width="16.7109375" style="10" customWidth="1"/>
    <col min="13057" max="13065" width="8.5703125" style="10" customWidth="1"/>
    <col min="13066" max="13311" width="9.140625" style="10"/>
    <col min="13312" max="13312" width="16.7109375" style="10" customWidth="1"/>
    <col min="13313" max="13321" width="8.5703125" style="10" customWidth="1"/>
    <col min="13322" max="13567" width="9.140625" style="10"/>
    <col min="13568" max="13568" width="16.7109375" style="10" customWidth="1"/>
    <col min="13569" max="13577" width="8.5703125" style="10" customWidth="1"/>
    <col min="13578" max="13823" width="9.140625" style="10"/>
    <col min="13824" max="13824" width="16.7109375" style="10" customWidth="1"/>
    <col min="13825" max="13833" width="8.5703125" style="10" customWidth="1"/>
    <col min="13834" max="14079" width="9.140625" style="10"/>
    <col min="14080" max="14080" width="16.7109375" style="10" customWidth="1"/>
    <col min="14081" max="14089" width="8.5703125" style="10" customWidth="1"/>
    <col min="14090" max="14335" width="9.140625" style="10"/>
    <col min="14336" max="14336" width="16.7109375" style="10" customWidth="1"/>
    <col min="14337" max="14345" width="8.5703125" style="10" customWidth="1"/>
    <col min="14346" max="14591" width="9.140625" style="10"/>
    <col min="14592" max="14592" width="16.7109375" style="10" customWidth="1"/>
    <col min="14593" max="14601" width="8.5703125" style="10" customWidth="1"/>
    <col min="14602" max="14847" width="9.140625" style="10"/>
    <col min="14848" max="14848" width="16.7109375" style="10" customWidth="1"/>
    <col min="14849" max="14857" width="8.5703125" style="10" customWidth="1"/>
    <col min="14858" max="15103" width="9.140625" style="10"/>
    <col min="15104" max="15104" width="16.7109375" style="10" customWidth="1"/>
    <col min="15105" max="15113" width="8.5703125" style="10" customWidth="1"/>
    <col min="15114" max="15359" width="9.140625" style="10"/>
    <col min="15360" max="15360" width="16.7109375" style="10" customWidth="1"/>
    <col min="15361" max="15369" width="8.5703125" style="10" customWidth="1"/>
    <col min="15370" max="15615" width="9.140625" style="10"/>
    <col min="15616" max="15616" width="16.7109375" style="10" customWidth="1"/>
    <col min="15617" max="15625" width="8.5703125" style="10" customWidth="1"/>
    <col min="15626" max="15871" width="9.140625" style="10"/>
    <col min="15872" max="15872" width="16.7109375" style="10" customWidth="1"/>
    <col min="15873" max="15881" width="8.5703125" style="10" customWidth="1"/>
    <col min="15882" max="16127" width="9.140625" style="10"/>
    <col min="16128" max="16128" width="16.7109375" style="10" customWidth="1"/>
    <col min="16129" max="16137" width="8.5703125" style="10" customWidth="1"/>
    <col min="16138" max="16384" width="9.140625" style="10"/>
  </cols>
  <sheetData>
    <row r="2" spans="1:10" s="222" customFormat="1">
      <c r="A2" s="433"/>
      <c r="B2" s="433"/>
      <c r="C2" s="433"/>
      <c r="D2" s="433"/>
      <c r="E2" s="433"/>
      <c r="F2" s="433"/>
      <c r="G2" s="433"/>
      <c r="H2" s="433"/>
      <c r="I2" s="433"/>
      <c r="J2" s="433"/>
    </row>
    <row r="3" spans="1:10" s="222" customFormat="1">
      <c r="A3" s="433" t="s">
        <v>229</v>
      </c>
      <c r="B3" s="433"/>
      <c r="C3" s="433"/>
      <c r="D3" s="433"/>
      <c r="E3" s="433"/>
      <c r="F3" s="433"/>
      <c r="G3" s="433"/>
      <c r="H3" s="433"/>
      <c r="I3" s="433"/>
      <c r="J3" s="433"/>
    </row>
    <row r="4" spans="1:10" s="222" customFormat="1" ht="13.5" thickBot="1">
      <c r="A4" s="223"/>
      <c r="B4" s="223"/>
      <c r="C4" s="223"/>
      <c r="D4" s="223"/>
      <c r="E4" s="223"/>
      <c r="F4" s="223"/>
      <c r="G4" s="223"/>
      <c r="H4" s="223"/>
      <c r="I4" s="223"/>
      <c r="J4" s="224"/>
    </row>
    <row r="5" spans="1:10" s="222" customFormat="1" ht="27" customHeight="1">
      <c r="A5" s="232"/>
      <c r="B5" s="434">
        <v>2014</v>
      </c>
      <c r="C5" s="434">
        <v>2015</v>
      </c>
      <c r="D5" s="436">
        <v>2016</v>
      </c>
      <c r="E5" s="438" t="s">
        <v>228</v>
      </c>
      <c r="F5" s="438"/>
      <c r="G5" s="438"/>
      <c r="H5" s="438"/>
      <c r="I5" s="438"/>
      <c r="J5" s="439" t="s">
        <v>227</v>
      </c>
    </row>
    <row r="6" spans="1:10" s="222" customFormat="1" ht="30.75" customHeight="1" thickBot="1">
      <c r="A6" s="233"/>
      <c r="B6" s="435"/>
      <c r="C6" s="435"/>
      <c r="D6" s="437"/>
      <c r="E6" s="225" t="s">
        <v>1</v>
      </c>
      <c r="F6" s="13" t="s">
        <v>2</v>
      </c>
      <c r="G6" s="13" t="s">
        <v>3</v>
      </c>
      <c r="H6" s="13" t="s">
        <v>4</v>
      </c>
      <c r="I6" s="13" t="s">
        <v>5</v>
      </c>
      <c r="J6" s="440"/>
    </row>
    <row r="7" spans="1:10" s="222" customFormat="1" ht="9.9499999999999993" customHeight="1">
      <c r="A7" s="139"/>
      <c r="B7" s="139"/>
      <c r="C7" s="139"/>
      <c r="D7" s="139"/>
      <c r="E7" s="139"/>
      <c r="F7" s="139"/>
      <c r="G7" s="226"/>
      <c r="H7" s="226"/>
      <c r="I7" s="226"/>
      <c r="J7" s="226"/>
    </row>
    <row r="8" spans="1:10" s="222" customFormat="1" ht="18" customHeight="1">
      <c r="A8" s="207" t="s">
        <v>6</v>
      </c>
      <c r="B8" s="222">
        <v>76586</v>
      </c>
      <c r="C8" s="12">
        <v>80725</v>
      </c>
      <c r="D8" s="222">
        <f>SUM(E8:I8)</f>
        <v>94284</v>
      </c>
      <c r="E8" s="226">
        <v>4</v>
      </c>
      <c r="F8" s="226">
        <v>2505</v>
      </c>
      <c r="G8" s="227">
        <v>10033</v>
      </c>
      <c r="H8" s="227">
        <v>40775</v>
      </c>
      <c r="I8" s="227">
        <v>40967</v>
      </c>
      <c r="J8" s="226">
        <f>D8-C8</f>
        <v>13559</v>
      </c>
    </row>
    <row r="9" spans="1:10" s="222" customFormat="1" ht="18" customHeight="1">
      <c r="A9" s="206" t="s">
        <v>7</v>
      </c>
      <c r="B9" s="222">
        <v>112213</v>
      </c>
      <c r="C9" s="12">
        <v>120312</v>
      </c>
      <c r="D9" s="222">
        <f t="shared" ref="D9:D31" si="0">SUM(E9:I9)</f>
        <v>138708</v>
      </c>
      <c r="E9" s="226">
        <v>59</v>
      </c>
      <c r="F9" s="226">
        <v>3967</v>
      </c>
      <c r="G9" s="227">
        <v>6508</v>
      </c>
      <c r="H9" s="227">
        <v>75966</v>
      </c>
      <c r="I9" s="227">
        <v>52208</v>
      </c>
      <c r="J9" s="226">
        <f t="shared" ref="J9:J31" si="1">D9-C9</f>
        <v>18396</v>
      </c>
    </row>
    <row r="10" spans="1:10" s="222" customFormat="1" ht="18" customHeight="1">
      <c r="A10" s="206" t="s">
        <v>8</v>
      </c>
      <c r="B10" s="222">
        <v>81950</v>
      </c>
      <c r="C10" s="12">
        <v>87025</v>
      </c>
      <c r="D10" s="222">
        <f t="shared" si="0"/>
        <v>102357</v>
      </c>
      <c r="E10" s="226">
        <v>24</v>
      </c>
      <c r="F10" s="226">
        <v>1832</v>
      </c>
      <c r="G10" s="227">
        <v>7025</v>
      </c>
      <c r="H10" s="227">
        <v>59051</v>
      </c>
      <c r="I10" s="227">
        <v>34425</v>
      </c>
      <c r="J10" s="226">
        <f t="shared" si="1"/>
        <v>15332</v>
      </c>
    </row>
    <row r="11" spans="1:10" s="222" customFormat="1" ht="18" customHeight="1">
      <c r="A11" s="206" t="s">
        <v>9</v>
      </c>
      <c r="B11" s="222">
        <v>134492</v>
      </c>
      <c r="C11" s="12">
        <v>146814</v>
      </c>
      <c r="D11" s="222">
        <f t="shared" si="0"/>
        <v>172271</v>
      </c>
      <c r="E11" s="227">
        <v>34</v>
      </c>
      <c r="F11" s="227">
        <v>3746</v>
      </c>
      <c r="G11" s="227">
        <v>8307</v>
      </c>
      <c r="H11" s="227">
        <v>97322</v>
      </c>
      <c r="I11" s="227">
        <v>62862</v>
      </c>
      <c r="J11" s="226">
        <f t="shared" si="1"/>
        <v>25457</v>
      </c>
    </row>
    <row r="12" spans="1:10" s="222" customFormat="1" ht="18" customHeight="1">
      <c r="A12" s="206" t="s">
        <v>10</v>
      </c>
      <c r="B12" s="222">
        <v>141665</v>
      </c>
      <c r="C12" s="12">
        <v>152838</v>
      </c>
      <c r="D12" s="222">
        <f t="shared" si="0"/>
        <v>173220</v>
      </c>
      <c r="E12" s="227">
        <v>11</v>
      </c>
      <c r="F12" s="227">
        <v>5367</v>
      </c>
      <c r="G12" s="227">
        <v>8875</v>
      </c>
      <c r="H12" s="227">
        <v>88375</v>
      </c>
      <c r="I12" s="227">
        <v>70592</v>
      </c>
      <c r="J12" s="226">
        <f t="shared" si="1"/>
        <v>20382</v>
      </c>
    </row>
    <row r="13" spans="1:10" s="222" customFormat="1" ht="18" customHeight="1">
      <c r="A13" s="206" t="s">
        <v>11</v>
      </c>
      <c r="B13" s="222">
        <v>94721</v>
      </c>
      <c r="C13" s="12">
        <v>93517</v>
      </c>
      <c r="D13" s="222">
        <f t="shared" si="0"/>
        <v>103054</v>
      </c>
      <c r="E13" s="227">
        <v>12</v>
      </c>
      <c r="F13" s="227">
        <v>3388</v>
      </c>
      <c r="G13" s="227">
        <v>6500</v>
      </c>
      <c r="H13" s="227">
        <v>60983</v>
      </c>
      <c r="I13" s="227">
        <v>32171</v>
      </c>
      <c r="J13" s="226">
        <f t="shared" si="1"/>
        <v>9537</v>
      </c>
    </row>
    <row r="14" spans="1:10" s="222" customFormat="1" ht="18" customHeight="1">
      <c r="A14" s="206" t="s">
        <v>12</v>
      </c>
      <c r="B14" s="222">
        <v>105676</v>
      </c>
      <c r="C14" s="12">
        <v>113581</v>
      </c>
      <c r="D14" s="222">
        <f t="shared" si="0"/>
        <v>127340</v>
      </c>
      <c r="E14" s="226">
        <v>21</v>
      </c>
      <c r="F14" s="227">
        <v>3032</v>
      </c>
      <c r="G14" s="227">
        <v>8203</v>
      </c>
      <c r="H14" s="227">
        <v>60103</v>
      </c>
      <c r="I14" s="227">
        <v>55981</v>
      </c>
      <c r="J14" s="226">
        <f t="shared" si="1"/>
        <v>13759</v>
      </c>
    </row>
    <row r="15" spans="1:10" s="222" customFormat="1" ht="18" customHeight="1">
      <c r="A15" s="206" t="s">
        <v>14</v>
      </c>
      <c r="B15" s="222">
        <v>93488</v>
      </c>
      <c r="C15" s="12">
        <v>94479</v>
      </c>
      <c r="D15" s="222">
        <f t="shared" si="0"/>
        <v>106655</v>
      </c>
      <c r="E15" s="226"/>
      <c r="F15" s="227">
        <v>2772</v>
      </c>
      <c r="G15" s="227">
        <v>6724</v>
      </c>
      <c r="H15" s="227">
        <v>57567</v>
      </c>
      <c r="I15" s="227">
        <v>39592</v>
      </c>
      <c r="J15" s="226">
        <f t="shared" si="1"/>
        <v>12176</v>
      </c>
    </row>
    <row r="16" spans="1:10" s="222" customFormat="1" ht="18" customHeight="1">
      <c r="A16" s="206" t="s">
        <v>15</v>
      </c>
      <c r="B16" s="222">
        <v>57878</v>
      </c>
      <c r="C16" s="12">
        <v>63219</v>
      </c>
      <c r="D16" s="222">
        <f t="shared" si="0"/>
        <v>71636</v>
      </c>
      <c r="E16" s="227">
        <v>44</v>
      </c>
      <c r="F16" s="227">
        <v>2442</v>
      </c>
      <c r="G16" s="227">
        <v>11619</v>
      </c>
      <c r="H16" s="227">
        <v>33190</v>
      </c>
      <c r="I16" s="227">
        <v>24341</v>
      </c>
      <c r="J16" s="226">
        <f t="shared" si="1"/>
        <v>8417</v>
      </c>
    </row>
    <row r="17" spans="1:10" s="222" customFormat="1" ht="18" customHeight="1">
      <c r="A17" s="206" t="s">
        <v>16</v>
      </c>
      <c r="B17" s="222">
        <v>77462</v>
      </c>
      <c r="C17" s="12">
        <v>83164</v>
      </c>
      <c r="D17" s="222">
        <f t="shared" si="0"/>
        <v>94328</v>
      </c>
      <c r="E17" s="227"/>
      <c r="F17" s="227">
        <v>3198</v>
      </c>
      <c r="G17" s="227">
        <v>8637</v>
      </c>
      <c r="H17" s="227">
        <v>43758</v>
      </c>
      <c r="I17" s="227">
        <v>38735</v>
      </c>
      <c r="J17" s="226">
        <f t="shared" si="1"/>
        <v>11164</v>
      </c>
    </row>
    <row r="18" spans="1:10" s="222" customFormat="1" ht="18" customHeight="1">
      <c r="A18" s="206" t="s">
        <v>17</v>
      </c>
      <c r="B18" s="222">
        <v>117177</v>
      </c>
      <c r="C18" s="12">
        <v>121266</v>
      </c>
      <c r="D18" s="222">
        <f t="shared" si="0"/>
        <v>139388</v>
      </c>
      <c r="E18" s="227">
        <v>10</v>
      </c>
      <c r="F18" s="227">
        <v>2863</v>
      </c>
      <c r="G18" s="227">
        <v>8116</v>
      </c>
      <c r="H18" s="227">
        <v>74499</v>
      </c>
      <c r="I18" s="227">
        <v>53900</v>
      </c>
      <c r="J18" s="226">
        <f t="shared" si="1"/>
        <v>18122</v>
      </c>
    </row>
    <row r="19" spans="1:10" s="222" customFormat="1" ht="18" customHeight="1">
      <c r="A19" s="206" t="s">
        <v>18</v>
      </c>
      <c r="B19" s="222">
        <v>114127</v>
      </c>
      <c r="C19" s="12">
        <v>122776</v>
      </c>
      <c r="D19" s="222">
        <f t="shared" si="0"/>
        <v>139559</v>
      </c>
      <c r="E19" s="227">
        <v>10</v>
      </c>
      <c r="F19" s="227">
        <v>2574</v>
      </c>
      <c r="G19" s="227">
        <v>7126</v>
      </c>
      <c r="H19" s="227">
        <v>58187</v>
      </c>
      <c r="I19" s="227">
        <v>71662</v>
      </c>
      <c r="J19" s="226">
        <f t="shared" si="1"/>
        <v>16783</v>
      </c>
    </row>
    <row r="20" spans="1:10" s="222" customFormat="1" ht="18" customHeight="1">
      <c r="A20" s="206" t="s">
        <v>19</v>
      </c>
      <c r="B20" s="222">
        <v>71402</v>
      </c>
      <c r="C20" s="12">
        <v>77710</v>
      </c>
      <c r="D20" s="222">
        <f t="shared" si="0"/>
        <v>95461</v>
      </c>
      <c r="E20" s="227">
        <v>34</v>
      </c>
      <c r="F20" s="227">
        <v>2199</v>
      </c>
      <c r="G20" s="227">
        <v>7134</v>
      </c>
      <c r="H20" s="227">
        <v>44953</v>
      </c>
      <c r="I20" s="227">
        <v>41141</v>
      </c>
      <c r="J20" s="226">
        <f t="shared" si="1"/>
        <v>17751</v>
      </c>
    </row>
    <row r="21" spans="1:10" s="222" customFormat="1" ht="18" customHeight="1">
      <c r="A21" s="206" t="s">
        <v>133</v>
      </c>
      <c r="B21" s="222">
        <v>54809</v>
      </c>
      <c r="C21" s="12">
        <v>60278</v>
      </c>
      <c r="D21" s="222">
        <f t="shared" si="0"/>
        <v>67670</v>
      </c>
      <c r="E21" s="227">
        <v>33</v>
      </c>
      <c r="F21" s="227">
        <v>2686</v>
      </c>
      <c r="G21" s="227">
        <v>9610</v>
      </c>
      <c r="H21" s="227">
        <v>30346</v>
      </c>
      <c r="I21" s="227">
        <v>24995</v>
      </c>
      <c r="J21" s="226">
        <f t="shared" si="1"/>
        <v>7392</v>
      </c>
    </row>
    <row r="22" spans="1:10" s="222" customFormat="1" ht="18" customHeight="1">
      <c r="A22" s="206" t="s">
        <v>201</v>
      </c>
      <c r="B22" s="222">
        <v>14138</v>
      </c>
      <c r="C22" s="12">
        <v>15378</v>
      </c>
      <c r="D22" s="222">
        <f t="shared" si="0"/>
        <v>17062</v>
      </c>
      <c r="E22" s="227"/>
      <c r="F22" s="227">
        <v>1157</v>
      </c>
      <c r="G22" s="227">
        <v>6435</v>
      </c>
      <c r="H22" s="227">
        <v>4460</v>
      </c>
      <c r="I22" s="227">
        <v>5010</v>
      </c>
      <c r="J22" s="226">
        <f t="shared" si="1"/>
        <v>1684</v>
      </c>
    </row>
    <row r="23" spans="1:10" s="222" customFormat="1" ht="18" customHeight="1">
      <c r="A23" s="206" t="s">
        <v>20</v>
      </c>
      <c r="B23" s="222">
        <v>140159</v>
      </c>
      <c r="C23" s="12">
        <v>152149</v>
      </c>
      <c r="D23" s="222">
        <f t="shared" si="0"/>
        <v>171383</v>
      </c>
      <c r="E23" s="227">
        <v>220</v>
      </c>
      <c r="F23" s="227">
        <v>6054</v>
      </c>
      <c r="G23" s="227">
        <v>8450</v>
      </c>
      <c r="H23" s="227">
        <v>100028</v>
      </c>
      <c r="I23" s="227">
        <v>56631</v>
      </c>
      <c r="J23" s="226">
        <f t="shared" si="1"/>
        <v>19234</v>
      </c>
    </row>
    <row r="24" spans="1:10" s="222" customFormat="1" ht="18" customHeight="1">
      <c r="A24" s="206" t="s">
        <v>200</v>
      </c>
      <c r="B24" s="222">
        <v>11044</v>
      </c>
      <c r="C24" s="12">
        <v>11113</v>
      </c>
      <c r="D24" s="222">
        <f t="shared" si="0"/>
        <v>11862</v>
      </c>
      <c r="E24" s="226"/>
      <c r="F24" s="227">
        <v>1146</v>
      </c>
      <c r="G24" s="227">
        <v>5920</v>
      </c>
      <c r="H24" s="227">
        <v>2854</v>
      </c>
      <c r="I24" s="227">
        <v>1942</v>
      </c>
      <c r="J24" s="226">
        <f t="shared" si="1"/>
        <v>749</v>
      </c>
    </row>
    <row r="25" spans="1:10" s="222" customFormat="1" ht="18" customHeight="1">
      <c r="A25" s="206" t="s">
        <v>21</v>
      </c>
      <c r="B25" s="222">
        <v>99635</v>
      </c>
      <c r="C25" s="12">
        <v>108535</v>
      </c>
      <c r="D25" s="222">
        <f t="shared" si="0"/>
        <v>109512</v>
      </c>
      <c r="E25" s="226">
        <v>113</v>
      </c>
      <c r="F25" s="226">
        <v>4894</v>
      </c>
      <c r="G25" s="227">
        <v>6938</v>
      </c>
      <c r="H25" s="227">
        <v>59118</v>
      </c>
      <c r="I25" s="227">
        <v>38449</v>
      </c>
      <c r="J25" s="226">
        <f t="shared" si="1"/>
        <v>977</v>
      </c>
    </row>
    <row r="26" spans="1:10" s="222" customFormat="1" ht="18" customHeight="1">
      <c r="A26" s="206" t="s">
        <v>199</v>
      </c>
      <c r="B26" s="222">
        <v>19571</v>
      </c>
      <c r="C26" s="12">
        <v>20986</v>
      </c>
      <c r="D26" s="222">
        <f t="shared" si="0"/>
        <v>24719</v>
      </c>
      <c r="E26" s="226"/>
      <c r="F26" s="227">
        <v>1019</v>
      </c>
      <c r="G26" s="227">
        <v>7130</v>
      </c>
      <c r="H26" s="227">
        <v>6767</v>
      </c>
      <c r="I26" s="227">
        <v>9803</v>
      </c>
      <c r="J26" s="226">
        <f t="shared" si="1"/>
        <v>3733</v>
      </c>
    </row>
    <row r="27" spans="1:10" s="222" customFormat="1" ht="18" customHeight="1">
      <c r="A27" s="206" t="s">
        <v>22</v>
      </c>
      <c r="B27" s="222">
        <v>88217</v>
      </c>
      <c r="C27" s="12">
        <v>94178</v>
      </c>
      <c r="D27" s="222">
        <f t="shared" si="0"/>
        <v>105236</v>
      </c>
      <c r="E27" s="227">
        <v>44</v>
      </c>
      <c r="F27" s="227">
        <v>2697</v>
      </c>
      <c r="G27" s="227">
        <v>5705</v>
      </c>
      <c r="H27" s="227">
        <v>71792</v>
      </c>
      <c r="I27" s="227">
        <v>24998</v>
      </c>
      <c r="J27" s="226">
        <f t="shared" si="1"/>
        <v>11058</v>
      </c>
    </row>
    <row r="28" spans="1:10" s="222" customFormat="1" ht="18" customHeight="1">
      <c r="A28" s="206" t="s">
        <v>13</v>
      </c>
      <c r="B28" s="222">
        <v>86170</v>
      </c>
      <c r="C28" s="12">
        <v>87048</v>
      </c>
      <c r="D28" s="222">
        <f t="shared" si="0"/>
        <v>95035</v>
      </c>
      <c r="E28" s="226">
        <v>2</v>
      </c>
      <c r="F28" s="227">
        <v>2423</v>
      </c>
      <c r="G28" s="227">
        <v>5615</v>
      </c>
      <c r="H28" s="227">
        <v>48095</v>
      </c>
      <c r="I28" s="227">
        <v>38900</v>
      </c>
      <c r="J28" s="226">
        <f t="shared" si="1"/>
        <v>7987</v>
      </c>
    </row>
    <row r="29" spans="1:10" s="222" customFormat="1" ht="18" customHeight="1">
      <c r="A29" s="206" t="s">
        <v>23</v>
      </c>
      <c r="B29" s="222">
        <v>27456</v>
      </c>
      <c r="C29" s="12">
        <v>28562</v>
      </c>
      <c r="D29" s="222">
        <f t="shared" si="0"/>
        <v>32792</v>
      </c>
      <c r="E29" s="226"/>
      <c r="F29" s="226">
        <v>1635</v>
      </c>
      <c r="G29" s="227">
        <v>6480</v>
      </c>
      <c r="H29" s="227">
        <v>12050</v>
      </c>
      <c r="I29" s="227">
        <v>12627</v>
      </c>
      <c r="J29" s="226">
        <f t="shared" si="1"/>
        <v>4230</v>
      </c>
    </row>
    <row r="30" spans="1:10" s="222" customFormat="1" ht="18" customHeight="1">
      <c r="A30" s="206" t="s">
        <v>198</v>
      </c>
      <c r="B30" s="222">
        <v>5678</v>
      </c>
      <c r="C30" s="12">
        <v>6010</v>
      </c>
      <c r="D30" s="222">
        <f t="shared" si="0"/>
        <v>7618</v>
      </c>
      <c r="E30" s="226"/>
      <c r="F30" s="227">
        <v>405</v>
      </c>
      <c r="G30" s="227">
        <v>1793</v>
      </c>
      <c r="H30" s="227">
        <v>3014</v>
      </c>
      <c r="I30" s="227">
        <v>2406</v>
      </c>
      <c r="J30" s="226">
        <f t="shared" si="1"/>
        <v>1608</v>
      </c>
    </row>
    <row r="31" spans="1:10" s="230" customFormat="1" ht="18" customHeight="1">
      <c r="A31" s="228"/>
      <c r="B31" s="229">
        <f>SUM(B8:B30)</f>
        <v>1825714</v>
      </c>
      <c r="C31" s="229">
        <f>SUM(C8:C30)</f>
        <v>1941663</v>
      </c>
      <c r="D31" s="229">
        <f t="shared" si="0"/>
        <v>2201150</v>
      </c>
      <c r="E31" s="229">
        <f t="shared" ref="E31:I31" si="2">SUM(E8:E30)</f>
        <v>675</v>
      </c>
      <c r="F31" s="229">
        <f t="shared" si="2"/>
        <v>64001</v>
      </c>
      <c r="G31" s="229">
        <f t="shared" si="2"/>
        <v>168883</v>
      </c>
      <c r="H31" s="229">
        <f t="shared" si="2"/>
        <v>1133253</v>
      </c>
      <c r="I31" s="229">
        <f t="shared" si="2"/>
        <v>834338</v>
      </c>
      <c r="J31" s="231">
        <f t="shared" si="1"/>
        <v>259487</v>
      </c>
    </row>
    <row r="34" spans="5:5">
      <c r="E34" s="11"/>
    </row>
  </sheetData>
  <mergeCells count="7">
    <mergeCell ref="A2:J2"/>
    <mergeCell ref="A3:J3"/>
    <mergeCell ref="B5:B6"/>
    <mergeCell ref="C5:C6"/>
    <mergeCell ref="D5:D6"/>
    <mergeCell ref="E5:I5"/>
    <mergeCell ref="J5:J6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8"/>
  <sheetViews>
    <sheetView workbookViewId="0">
      <selection activeCell="I15" sqref="I15"/>
    </sheetView>
  </sheetViews>
  <sheetFormatPr defaultRowHeight="12.75"/>
  <cols>
    <col min="1" max="1" width="15.7109375" style="14" customWidth="1"/>
    <col min="2" max="7" width="9.7109375" style="14" customWidth="1"/>
    <col min="8" max="8" width="11.28515625" style="14" customWidth="1"/>
    <col min="9" max="256" width="9.140625" style="14"/>
    <col min="257" max="257" width="15.7109375" style="14" customWidth="1"/>
    <col min="258" max="263" width="9.7109375" style="14" customWidth="1"/>
    <col min="264" max="264" width="11.28515625" style="14" customWidth="1"/>
    <col min="265" max="512" width="9.140625" style="14"/>
    <col min="513" max="513" width="15.7109375" style="14" customWidth="1"/>
    <col min="514" max="519" width="9.7109375" style="14" customWidth="1"/>
    <col min="520" max="520" width="11.28515625" style="14" customWidth="1"/>
    <col min="521" max="768" width="9.140625" style="14"/>
    <col min="769" max="769" width="15.7109375" style="14" customWidth="1"/>
    <col min="770" max="775" width="9.7109375" style="14" customWidth="1"/>
    <col min="776" max="776" width="11.28515625" style="14" customWidth="1"/>
    <col min="777" max="1024" width="9.140625" style="14"/>
    <col min="1025" max="1025" width="15.7109375" style="14" customWidth="1"/>
    <col min="1026" max="1031" width="9.7109375" style="14" customWidth="1"/>
    <col min="1032" max="1032" width="11.28515625" style="14" customWidth="1"/>
    <col min="1033" max="1280" width="9.140625" style="14"/>
    <col min="1281" max="1281" width="15.7109375" style="14" customWidth="1"/>
    <col min="1282" max="1287" width="9.7109375" style="14" customWidth="1"/>
    <col min="1288" max="1288" width="11.28515625" style="14" customWidth="1"/>
    <col min="1289" max="1536" width="9.140625" style="14"/>
    <col min="1537" max="1537" width="15.7109375" style="14" customWidth="1"/>
    <col min="1538" max="1543" width="9.7109375" style="14" customWidth="1"/>
    <col min="1544" max="1544" width="11.28515625" style="14" customWidth="1"/>
    <col min="1545" max="1792" width="9.140625" style="14"/>
    <col min="1793" max="1793" width="15.7109375" style="14" customWidth="1"/>
    <col min="1794" max="1799" width="9.7109375" style="14" customWidth="1"/>
    <col min="1800" max="1800" width="11.28515625" style="14" customWidth="1"/>
    <col min="1801" max="2048" width="9.140625" style="14"/>
    <col min="2049" max="2049" width="15.7109375" style="14" customWidth="1"/>
    <col min="2050" max="2055" width="9.7109375" style="14" customWidth="1"/>
    <col min="2056" max="2056" width="11.28515625" style="14" customWidth="1"/>
    <col min="2057" max="2304" width="9.140625" style="14"/>
    <col min="2305" max="2305" width="15.7109375" style="14" customWidth="1"/>
    <col min="2306" max="2311" width="9.7109375" style="14" customWidth="1"/>
    <col min="2312" max="2312" width="11.28515625" style="14" customWidth="1"/>
    <col min="2313" max="2560" width="9.140625" style="14"/>
    <col min="2561" max="2561" width="15.7109375" style="14" customWidth="1"/>
    <col min="2562" max="2567" width="9.7109375" style="14" customWidth="1"/>
    <col min="2568" max="2568" width="11.28515625" style="14" customWidth="1"/>
    <col min="2569" max="2816" width="9.140625" style="14"/>
    <col min="2817" max="2817" width="15.7109375" style="14" customWidth="1"/>
    <col min="2818" max="2823" width="9.7109375" style="14" customWidth="1"/>
    <col min="2824" max="2824" width="11.28515625" style="14" customWidth="1"/>
    <col min="2825" max="3072" width="9.140625" style="14"/>
    <col min="3073" max="3073" width="15.7109375" style="14" customWidth="1"/>
    <col min="3074" max="3079" width="9.7109375" style="14" customWidth="1"/>
    <col min="3080" max="3080" width="11.28515625" style="14" customWidth="1"/>
    <col min="3081" max="3328" width="9.140625" style="14"/>
    <col min="3329" max="3329" width="15.7109375" style="14" customWidth="1"/>
    <col min="3330" max="3335" width="9.7109375" style="14" customWidth="1"/>
    <col min="3336" max="3336" width="11.28515625" style="14" customWidth="1"/>
    <col min="3337" max="3584" width="9.140625" style="14"/>
    <col min="3585" max="3585" width="15.7109375" style="14" customWidth="1"/>
    <col min="3586" max="3591" width="9.7109375" style="14" customWidth="1"/>
    <col min="3592" max="3592" width="11.28515625" style="14" customWidth="1"/>
    <col min="3593" max="3840" width="9.140625" style="14"/>
    <col min="3841" max="3841" width="15.7109375" style="14" customWidth="1"/>
    <col min="3842" max="3847" width="9.7109375" style="14" customWidth="1"/>
    <col min="3848" max="3848" width="11.28515625" style="14" customWidth="1"/>
    <col min="3849" max="4096" width="9.140625" style="14"/>
    <col min="4097" max="4097" width="15.7109375" style="14" customWidth="1"/>
    <col min="4098" max="4103" width="9.7109375" style="14" customWidth="1"/>
    <col min="4104" max="4104" width="11.28515625" style="14" customWidth="1"/>
    <col min="4105" max="4352" width="9.140625" style="14"/>
    <col min="4353" max="4353" width="15.7109375" style="14" customWidth="1"/>
    <col min="4354" max="4359" width="9.7109375" style="14" customWidth="1"/>
    <col min="4360" max="4360" width="11.28515625" style="14" customWidth="1"/>
    <col min="4361" max="4608" width="9.140625" style="14"/>
    <col min="4609" max="4609" width="15.7109375" style="14" customWidth="1"/>
    <col min="4610" max="4615" width="9.7109375" style="14" customWidth="1"/>
    <col min="4616" max="4616" width="11.28515625" style="14" customWidth="1"/>
    <col min="4617" max="4864" width="9.140625" style="14"/>
    <col min="4865" max="4865" width="15.7109375" style="14" customWidth="1"/>
    <col min="4866" max="4871" width="9.7109375" style="14" customWidth="1"/>
    <col min="4872" max="4872" width="11.28515625" style="14" customWidth="1"/>
    <col min="4873" max="5120" width="9.140625" style="14"/>
    <col min="5121" max="5121" width="15.7109375" style="14" customWidth="1"/>
    <col min="5122" max="5127" width="9.7109375" style="14" customWidth="1"/>
    <col min="5128" max="5128" width="11.28515625" style="14" customWidth="1"/>
    <col min="5129" max="5376" width="9.140625" style="14"/>
    <col min="5377" max="5377" width="15.7109375" style="14" customWidth="1"/>
    <col min="5378" max="5383" width="9.7109375" style="14" customWidth="1"/>
    <col min="5384" max="5384" width="11.28515625" style="14" customWidth="1"/>
    <col min="5385" max="5632" width="9.140625" style="14"/>
    <col min="5633" max="5633" width="15.7109375" style="14" customWidth="1"/>
    <col min="5634" max="5639" width="9.7109375" style="14" customWidth="1"/>
    <col min="5640" max="5640" width="11.28515625" style="14" customWidth="1"/>
    <col min="5641" max="5888" width="9.140625" style="14"/>
    <col min="5889" max="5889" width="15.7109375" style="14" customWidth="1"/>
    <col min="5890" max="5895" width="9.7109375" style="14" customWidth="1"/>
    <col min="5896" max="5896" width="11.28515625" style="14" customWidth="1"/>
    <col min="5897" max="6144" width="9.140625" style="14"/>
    <col min="6145" max="6145" width="15.7109375" style="14" customWidth="1"/>
    <col min="6146" max="6151" width="9.7109375" style="14" customWidth="1"/>
    <col min="6152" max="6152" width="11.28515625" style="14" customWidth="1"/>
    <col min="6153" max="6400" width="9.140625" style="14"/>
    <col min="6401" max="6401" width="15.7109375" style="14" customWidth="1"/>
    <col min="6402" max="6407" width="9.7109375" style="14" customWidth="1"/>
    <col min="6408" max="6408" width="11.28515625" style="14" customWidth="1"/>
    <col min="6409" max="6656" width="9.140625" style="14"/>
    <col min="6657" max="6657" width="15.7109375" style="14" customWidth="1"/>
    <col min="6658" max="6663" width="9.7109375" style="14" customWidth="1"/>
    <col min="6664" max="6664" width="11.28515625" style="14" customWidth="1"/>
    <col min="6665" max="6912" width="9.140625" style="14"/>
    <col min="6913" max="6913" width="15.7109375" style="14" customWidth="1"/>
    <col min="6914" max="6919" width="9.7109375" style="14" customWidth="1"/>
    <col min="6920" max="6920" width="11.28515625" style="14" customWidth="1"/>
    <col min="6921" max="7168" width="9.140625" style="14"/>
    <col min="7169" max="7169" width="15.7109375" style="14" customWidth="1"/>
    <col min="7170" max="7175" width="9.7109375" style="14" customWidth="1"/>
    <col min="7176" max="7176" width="11.28515625" style="14" customWidth="1"/>
    <col min="7177" max="7424" width="9.140625" style="14"/>
    <col min="7425" max="7425" width="15.7109375" style="14" customWidth="1"/>
    <col min="7426" max="7431" width="9.7109375" style="14" customWidth="1"/>
    <col min="7432" max="7432" width="11.28515625" style="14" customWidth="1"/>
    <col min="7433" max="7680" width="9.140625" style="14"/>
    <col min="7681" max="7681" width="15.7109375" style="14" customWidth="1"/>
    <col min="7682" max="7687" width="9.7109375" style="14" customWidth="1"/>
    <col min="7688" max="7688" width="11.28515625" style="14" customWidth="1"/>
    <col min="7689" max="7936" width="9.140625" style="14"/>
    <col min="7937" max="7937" width="15.7109375" style="14" customWidth="1"/>
    <col min="7938" max="7943" width="9.7109375" style="14" customWidth="1"/>
    <col min="7944" max="7944" width="11.28515625" style="14" customWidth="1"/>
    <col min="7945" max="8192" width="9.140625" style="14"/>
    <col min="8193" max="8193" width="15.7109375" style="14" customWidth="1"/>
    <col min="8194" max="8199" width="9.7109375" style="14" customWidth="1"/>
    <col min="8200" max="8200" width="11.28515625" style="14" customWidth="1"/>
    <col min="8201" max="8448" width="9.140625" style="14"/>
    <col min="8449" max="8449" width="15.7109375" style="14" customWidth="1"/>
    <col min="8450" max="8455" width="9.7109375" style="14" customWidth="1"/>
    <col min="8456" max="8456" width="11.28515625" style="14" customWidth="1"/>
    <col min="8457" max="8704" width="9.140625" style="14"/>
    <col min="8705" max="8705" width="15.7109375" style="14" customWidth="1"/>
    <col min="8706" max="8711" width="9.7109375" style="14" customWidth="1"/>
    <col min="8712" max="8712" width="11.28515625" style="14" customWidth="1"/>
    <col min="8713" max="8960" width="9.140625" style="14"/>
    <col min="8961" max="8961" width="15.7109375" style="14" customWidth="1"/>
    <col min="8962" max="8967" width="9.7109375" style="14" customWidth="1"/>
    <col min="8968" max="8968" width="11.28515625" style="14" customWidth="1"/>
    <col min="8969" max="9216" width="9.140625" style="14"/>
    <col min="9217" max="9217" width="15.7109375" style="14" customWidth="1"/>
    <col min="9218" max="9223" width="9.7109375" style="14" customWidth="1"/>
    <col min="9224" max="9224" width="11.28515625" style="14" customWidth="1"/>
    <col min="9225" max="9472" width="9.140625" style="14"/>
    <col min="9473" max="9473" width="15.7109375" style="14" customWidth="1"/>
    <col min="9474" max="9479" width="9.7109375" style="14" customWidth="1"/>
    <col min="9480" max="9480" width="11.28515625" style="14" customWidth="1"/>
    <col min="9481" max="9728" width="9.140625" style="14"/>
    <col min="9729" max="9729" width="15.7109375" style="14" customWidth="1"/>
    <col min="9730" max="9735" width="9.7109375" style="14" customWidth="1"/>
    <col min="9736" max="9736" width="11.28515625" style="14" customWidth="1"/>
    <col min="9737" max="9984" width="9.140625" style="14"/>
    <col min="9985" max="9985" width="15.7109375" style="14" customWidth="1"/>
    <col min="9986" max="9991" width="9.7109375" style="14" customWidth="1"/>
    <col min="9992" max="9992" width="11.28515625" style="14" customWidth="1"/>
    <col min="9993" max="10240" width="9.140625" style="14"/>
    <col min="10241" max="10241" width="15.7109375" style="14" customWidth="1"/>
    <col min="10242" max="10247" width="9.7109375" style="14" customWidth="1"/>
    <col min="10248" max="10248" width="11.28515625" style="14" customWidth="1"/>
    <col min="10249" max="10496" width="9.140625" style="14"/>
    <col min="10497" max="10497" width="15.7109375" style="14" customWidth="1"/>
    <col min="10498" max="10503" width="9.7109375" style="14" customWidth="1"/>
    <col min="10504" max="10504" width="11.28515625" style="14" customWidth="1"/>
    <col min="10505" max="10752" width="9.140625" style="14"/>
    <col min="10753" max="10753" width="15.7109375" style="14" customWidth="1"/>
    <col min="10754" max="10759" width="9.7109375" style="14" customWidth="1"/>
    <col min="10760" max="10760" width="11.28515625" style="14" customWidth="1"/>
    <col min="10761" max="11008" width="9.140625" style="14"/>
    <col min="11009" max="11009" width="15.7109375" style="14" customWidth="1"/>
    <col min="11010" max="11015" width="9.7109375" style="14" customWidth="1"/>
    <col min="11016" max="11016" width="11.28515625" style="14" customWidth="1"/>
    <col min="11017" max="11264" width="9.140625" style="14"/>
    <col min="11265" max="11265" width="15.7109375" style="14" customWidth="1"/>
    <col min="11266" max="11271" width="9.7109375" style="14" customWidth="1"/>
    <col min="11272" max="11272" width="11.28515625" style="14" customWidth="1"/>
    <col min="11273" max="11520" width="9.140625" style="14"/>
    <col min="11521" max="11521" width="15.7109375" style="14" customWidth="1"/>
    <col min="11522" max="11527" width="9.7109375" style="14" customWidth="1"/>
    <col min="11528" max="11528" width="11.28515625" style="14" customWidth="1"/>
    <col min="11529" max="11776" width="9.140625" style="14"/>
    <col min="11777" max="11777" width="15.7109375" style="14" customWidth="1"/>
    <col min="11778" max="11783" width="9.7109375" style="14" customWidth="1"/>
    <col min="11784" max="11784" width="11.28515625" style="14" customWidth="1"/>
    <col min="11785" max="12032" width="9.140625" style="14"/>
    <col min="12033" max="12033" width="15.7109375" style="14" customWidth="1"/>
    <col min="12034" max="12039" width="9.7109375" style="14" customWidth="1"/>
    <col min="12040" max="12040" width="11.28515625" style="14" customWidth="1"/>
    <col min="12041" max="12288" width="9.140625" style="14"/>
    <col min="12289" max="12289" width="15.7109375" style="14" customWidth="1"/>
    <col min="12290" max="12295" width="9.7109375" style="14" customWidth="1"/>
    <col min="12296" max="12296" width="11.28515625" style="14" customWidth="1"/>
    <col min="12297" max="12544" width="9.140625" style="14"/>
    <col min="12545" max="12545" width="15.7109375" style="14" customWidth="1"/>
    <col min="12546" max="12551" width="9.7109375" style="14" customWidth="1"/>
    <col min="12552" max="12552" width="11.28515625" style="14" customWidth="1"/>
    <col min="12553" max="12800" width="9.140625" style="14"/>
    <col min="12801" max="12801" width="15.7109375" style="14" customWidth="1"/>
    <col min="12802" max="12807" width="9.7109375" style="14" customWidth="1"/>
    <col min="12808" max="12808" width="11.28515625" style="14" customWidth="1"/>
    <col min="12809" max="13056" width="9.140625" style="14"/>
    <col min="13057" max="13057" width="15.7109375" style="14" customWidth="1"/>
    <col min="13058" max="13063" width="9.7109375" style="14" customWidth="1"/>
    <col min="13064" max="13064" width="11.28515625" style="14" customWidth="1"/>
    <col min="13065" max="13312" width="9.140625" style="14"/>
    <col min="13313" max="13313" width="15.7109375" style="14" customWidth="1"/>
    <col min="13314" max="13319" width="9.7109375" style="14" customWidth="1"/>
    <col min="13320" max="13320" width="11.28515625" style="14" customWidth="1"/>
    <col min="13321" max="13568" width="9.140625" style="14"/>
    <col min="13569" max="13569" width="15.7109375" style="14" customWidth="1"/>
    <col min="13570" max="13575" width="9.7109375" style="14" customWidth="1"/>
    <col min="13576" max="13576" width="11.28515625" style="14" customWidth="1"/>
    <col min="13577" max="13824" width="9.140625" style="14"/>
    <col min="13825" max="13825" width="15.7109375" style="14" customWidth="1"/>
    <col min="13826" max="13831" width="9.7109375" style="14" customWidth="1"/>
    <col min="13832" max="13832" width="11.28515625" style="14" customWidth="1"/>
    <col min="13833" max="14080" width="9.140625" style="14"/>
    <col min="14081" max="14081" width="15.7109375" style="14" customWidth="1"/>
    <col min="14082" max="14087" width="9.7109375" style="14" customWidth="1"/>
    <col min="14088" max="14088" width="11.28515625" style="14" customWidth="1"/>
    <col min="14089" max="14336" width="9.140625" style="14"/>
    <col min="14337" max="14337" width="15.7109375" style="14" customWidth="1"/>
    <col min="14338" max="14343" width="9.7109375" style="14" customWidth="1"/>
    <col min="14344" max="14344" width="11.28515625" style="14" customWidth="1"/>
    <col min="14345" max="14592" width="9.140625" style="14"/>
    <col min="14593" max="14593" width="15.7109375" style="14" customWidth="1"/>
    <col min="14594" max="14599" width="9.7109375" style="14" customWidth="1"/>
    <col min="14600" max="14600" width="11.28515625" style="14" customWidth="1"/>
    <col min="14601" max="14848" width="9.140625" style="14"/>
    <col min="14849" max="14849" width="15.7109375" style="14" customWidth="1"/>
    <col min="14850" max="14855" width="9.7109375" style="14" customWidth="1"/>
    <col min="14856" max="14856" width="11.28515625" style="14" customWidth="1"/>
    <col min="14857" max="15104" width="9.140625" style="14"/>
    <col min="15105" max="15105" width="15.7109375" style="14" customWidth="1"/>
    <col min="15106" max="15111" width="9.7109375" style="14" customWidth="1"/>
    <col min="15112" max="15112" width="11.28515625" style="14" customWidth="1"/>
    <col min="15113" max="15360" width="9.140625" style="14"/>
    <col min="15361" max="15361" width="15.7109375" style="14" customWidth="1"/>
    <col min="15362" max="15367" width="9.7109375" style="14" customWidth="1"/>
    <col min="15368" max="15368" width="11.28515625" style="14" customWidth="1"/>
    <col min="15369" max="15616" width="9.140625" style="14"/>
    <col min="15617" max="15617" width="15.7109375" style="14" customWidth="1"/>
    <col min="15618" max="15623" width="9.7109375" style="14" customWidth="1"/>
    <col min="15624" max="15624" width="11.28515625" style="14" customWidth="1"/>
    <col min="15625" max="15872" width="9.140625" style="14"/>
    <col min="15873" max="15873" width="15.7109375" style="14" customWidth="1"/>
    <col min="15874" max="15879" width="9.7109375" style="14" customWidth="1"/>
    <col min="15880" max="15880" width="11.28515625" style="14" customWidth="1"/>
    <col min="15881" max="16128" width="9.140625" style="14"/>
    <col min="16129" max="16129" width="15.7109375" style="14" customWidth="1"/>
    <col min="16130" max="16135" width="9.7109375" style="14" customWidth="1"/>
    <col min="16136" max="16136" width="11.28515625" style="14" customWidth="1"/>
    <col min="16137" max="16384" width="9.140625" style="14"/>
  </cols>
  <sheetData>
    <row r="1" spans="1:9" ht="14.25">
      <c r="A1" s="441" t="s">
        <v>116</v>
      </c>
      <c r="B1" s="441"/>
      <c r="C1" s="441"/>
      <c r="D1" s="441"/>
      <c r="E1" s="441"/>
      <c r="F1" s="441"/>
      <c r="G1" s="441"/>
      <c r="H1" s="441"/>
      <c r="I1" s="20"/>
    </row>
    <row r="2" spans="1:9">
      <c r="A2" s="442"/>
      <c r="B2" s="442"/>
      <c r="C2" s="442"/>
      <c r="D2" s="442"/>
      <c r="E2" s="442"/>
      <c r="F2" s="442"/>
      <c r="G2" s="442"/>
      <c r="H2" s="442"/>
    </row>
    <row r="3" spans="1:9" ht="13.5" thickBot="1">
      <c r="A3" s="19"/>
      <c r="B3" s="19"/>
      <c r="C3" s="19"/>
      <c r="D3" s="19"/>
      <c r="E3" s="19"/>
      <c r="F3" s="19"/>
      <c r="G3" s="19"/>
      <c r="H3" s="19"/>
    </row>
    <row r="4" spans="1:9" ht="26.25" customHeight="1">
      <c r="A4" s="443" t="s">
        <v>52</v>
      </c>
      <c r="B4" s="448" t="s">
        <v>115</v>
      </c>
      <c r="C4" s="449"/>
      <c r="D4" s="450"/>
      <c r="E4" s="445" t="s">
        <v>64</v>
      </c>
      <c r="F4" s="445"/>
      <c r="G4" s="445"/>
      <c r="H4" s="446" t="s">
        <v>114</v>
      </c>
    </row>
    <row r="5" spans="1:9" ht="39" thickBot="1">
      <c r="A5" s="444"/>
      <c r="B5" s="203">
        <v>2014</v>
      </c>
      <c r="C5" s="203">
        <v>2015</v>
      </c>
      <c r="D5" s="152">
        <v>2016</v>
      </c>
      <c r="E5" s="110" t="s">
        <v>123</v>
      </c>
      <c r="F5" s="18" t="s">
        <v>111</v>
      </c>
      <c r="G5" s="18" t="s">
        <v>110</v>
      </c>
      <c r="H5" s="447"/>
    </row>
    <row r="6" spans="1:9" ht="6.75" customHeight="1">
      <c r="A6" s="15"/>
      <c r="E6" s="15"/>
      <c r="F6" s="15"/>
      <c r="G6" s="15"/>
      <c r="H6" s="15"/>
    </row>
    <row r="7" spans="1:9" ht="19.5" customHeight="1">
      <c r="A7" s="104" t="s">
        <v>53</v>
      </c>
      <c r="B7" s="104">
        <f>SUM(B8:B30)</f>
        <v>29873</v>
      </c>
      <c r="C7" s="104">
        <f>SUM(C8:C30)</f>
        <v>30069</v>
      </c>
      <c r="D7" s="104">
        <f>SUM(D8:D30)</f>
        <v>31155</v>
      </c>
      <c r="E7" s="104">
        <f>SUM(E8:E30)</f>
        <v>11893</v>
      </c>
      <c r="F7" s="104">
        <f t="shared" ref="F7:H7" si="0">SUM(F8:F30)</f>
        <v>16534</v>
      </c>
      <c r="G7" s="104">
        <f t="shared" si="0"/>
        <v>2728</v>
      </c>
      <c r="H7" s="104">
        <f t="shared" si="0"/>
        <v>14863</v>
      </c>
    </row>
    <row r="8" spans="1:9">
      <c r="A8" s="103" t="s">
        <v>63</v>
      </c>
      <c r="B8" s="101">
        <v>1570</v>
      </c>
      <c r="C8" s="101">
        <v>1533</v>
      </c>
      <c r="D8" s="14">
        <v>1587</v>
      </c>
      <c r="E8" s="136">
        <v>547</v>
      </c>
      <c r="F8" s="136">
        <v>873</v>
      </c>
      <c r="G8" s="136">
        <v>167</v>
      </c>
      <c r="H8" s="136">
        <v>740</v>
      </c>
    </row>
    <row r="9" spans="1:9">
      <c r="A9" s="17" t="s">
        <v>39</v>
      </c>
      <c r="B9" s="101">
        <v>1360</v>
      </c>
      <c r="C9" s="101">
        <v>1415</v>
      </c>
      <c r="D9" s="14">
        <v>1366</v>
      </c>
      <c r="E9" s="136">
        <v>599</v>
      </c>
      <c r="F9" s="136">
        <v>702</v>
      </c>
      <c r="G9" s="136">
        <v>65</v>
      </c>
      <c r="H9" s="136">
        <v>664</v>
      </c>
    </row>
    <row r="10" spans="1:9">
      <c r="A10" s="17" t="s">
        <v>62</v>
      </c>
      <c r="B10" s="101">
        <v>1263</v>
      </c>
      <c r="C10" s="101">
        <v>1331</v>
      </c>
      <c r="D10" s="14">
        <v>1366</v>
      </c>
      <c r="E10" s="136">
        <v>550</v>
      </c>
      <c r="F10" s="136">
        <v>713</v>
      </c>
      <c r="G10" s="136">
        <v>103</v>
      </c>
      <c r="H10" s="136">
        <v>655</v>
      </c>
    </row>
    <row r="11" spans="1:9">
      <c r="A11" s="17" t="s">
        <v>37</v>
      </c>
      <c r="B11" s="101">
        <v>1545</v>
      </c>
      <c r="C11" s="101">
        <v>1571</v>
      </c>
      <c r="D11" s="14">
        <v>1727</v>
      </c>
      <c r="E11" s="136">
        <v>660</v>
      </c>
      <c r="F11" s="136">
        <v>908</v>
      </c>
      <c r="G11" s="136">
        <v>159</v>
      </c>
      <c r="H11" s="136">
        <v>820</v>
      </c>
    </row>
    <row r="12" spans="1:9">
      <c r="A12" s="17" t="s">
        <v>36</v>
      </c>
      <c r="B12" s="101">
        <v>1865</v>
      </c>
      <c r="C12" s="101">
        <v>1886</v>
      </c>
      <c r="D12" s="14">
        <v>2019</v>
      </c>
      <c r="E12" s="136">
        <v>811</v>
      </c>
      <c r="F12" s="136">
        <v>1061</v>
      </c>
      <c r="G12" s="136">
        <v>147</v>
      </c>
      <c r="H12" s="136">
        <v>982</v>
      </c>
    </row>
    <row r="13" spans="1:9">
      <c r="A13" s="17" t="s">
        <v>35</v>
      </c>
      <c r="B13" s="101">
        <v>1697</v>
      </c>
      <c r="C13" s="101">
        <v>1688</v>
      </c>
      <c r="D13" s="14">
        <v>1768</v>
      </c>
      <c r="E13" s="136">
        <v>743</v>
      </c>
      <c r="F13" s="136">
        <v>909</v>
      </c>
      <c r="G13" s="136">
        <v>116</v>
      </c>
      <c r="H13" s="136">
        <v>856</v>
      </c>
    </row>
    <row r="14" spans="1:9">
      <c r="A14" s="17" t="s">
        <v>61</v>
      </c>
      <c r="B14" s="101">
        <v>1271</v>
      </c>
      <c r="C14" s="101">
        <v>1273</v>
      </c>
      <c r="D14" s="14">
        <v>1326</v>
      </c>
      <c r="E14" s="136">
        <v>403</v>
      </c>
      <c r="F14" s="136">
        <v>775</v>
      </c>
      <c r="G14" s="136">
        <v>148</v>
      </c>
      <c r="H14" s="136">
        <v>630</v>
      </c>
    </row>
    <row r="15" spans="1:9">
      <c r="A15" s="17" t="s">
        <v>34</v>
      </c>
      <c r="B15" s="101">
        <v>1091</v>
      </c>
      <c r="C15" s="101">
        <v>1107</v>
      </c>
      <c r="D15" s="14">
        <v>1154</v>
      </c>
      <c r="E15" s="136">
        <v>416</v>
      </c>
      <c r="F15" s="136">
        <v>641</v>
      </c>
      <c r="G15" s="136">
        <v>97</v>
      </c>
      <c r="H15" s="136">
        <v>521</v>
      </c>
    </row>
    <row r="16" spans="1:9">
      <c r="A16" s="17" t="s">
        <v>60</v>
      </c>
      <c r="B16" s="101">
        <v>2002</v>
      </c>
      <c r="C16" s="101">
        <v>1887</v>
      </c>
      <c r="D16" s="14">
        <v>1882</v>
      </c>
      <c r="E16" s="136">
        <v>869</v>
      </c>
      <c r="F16" s="136">
        <v>840</v>
      </c>
      <c r="G16" s="136">
        <v>173</v>
      </c>
      <c r="H16" s="136">
        <v>913</v>
      </c>
    </row>
    <row r="17" spans="1:8">
      <c r="A17" s="17" t="s">
        <v>33</v>
      </c>
      <c r="B17" s="101">
        <v>1346</v>
      </c>
      <c r="C17" s="101">
        <v>1342</v>
      </c>
      <c r="D17" s="14">
        <v>1470</v>
      </c>
      <c r="E17" s="136">
        <v>484</v>
      </c>
      <c r="F17" s="136">
        <v>803</v>
      </c>
      <c r="G17" s="136">
        <v>183</v>
      </c>
      <c r="H17" s="136">
        <v>699</v>
      </c>
    </row>
    <row r="18" spans="1:8">
      <c r="A18" s="17" t="s">
        <v>32</v>
      </c>
      <c r="B18" s="101">
        <v>1336</v>
      </c>
      <c r="C18" s="101">
        <v>1367</v>
      </c>
      <c r="D18" s="14">
        <v>1366</v>
      </c>
      <c r="E18" s="136">
        <v>500</v>
      </c>
      <c r="F18" s="136">
        <v>794</v>
      </c>
      <c r="G18" s="136">
        <v>72</v>
      </c>
      <c r="H18" s="136">
        <v>644</v>
      </c>
    </row>
    <row r="19" spans="1:8">
      <c r="A19" s="17" t="s">
        <v>31</v>
      </c>
      <c r="B19" s="101">
        <v>1338</v>
      </c>
      <c r="C19" s="101">
        <v>1357</v>
      </c>
      <c r="D19" s="14">
        <v>1461</v>
      </c>
      <c r="E19" s="136">
        <v>586</v>
      </c>
      <c r="F19" s="136">
        <v>767</v>
      </c>
      <c r="G19" s="136">
        <v>108</v>
      </c>
      <c r="H19" s="136">
        <v>709</v>
      </c>
    </row>
    <row r="20" spans="1:8">
      <c r="A20" s="17" t="s">
        <v>30</v>
      </c>
      <c r="B20" s="101">
        <v>1248</v>
      </c>
      <c r="C20" s="101">
        <v>1344</v>
      </c>
      <c r="D20" s="14">
        <v>1359</v>
      </c>
      <c r="E20" s="136">
        <v>520</v>
      </c>
      <c r="F20" s="136">
        <v>710</v>
      </c>
      <c r="G20" s="136">
        <v>129</v>
      </c>
      <c r="H20" s="136">
        <v>645</v>
      </c>
    </row>
    <row r="21" spans="1:8">
      <c r="A21" s="17" t="s">
        <v>59</v>
      </c>
      <c r="B21" s="101">
        <v>1613</v>
      </c>
      <c r="C21" s="101">
        <v>1542</v>
      </c>
      <c r="D21" s="14">
        <v>1537</v>
      </c>
      <c r="E21" s="136">
        <v>718</v>
      </c>
      <c r="F21" s="136">
        <v>715</v>
      </c>
      <c r="G21" s="136">
        <v>104</v>
      </c>
      <c r="H21" s="136">
        <v>758</v>
      </c>
    </row>
    <row r="22" spans="1:8">
      <c r="A22" s="17" t="s">
        <v>29</v>
      </c>
      <c r="B22" s="101">
        <v>668</v>
      </c>
      <c r="C22" s="101">
        <v>749</v>
      </c>
      <c r="D22" s="14">
        <v>764</v>
      </c>
      <c r="E22" s="136">
        <v>275</v>
      </c>
      <c r="F22" s="136">
        <v>420</v>
      </c>
      <c r="G22" s="136">
        <v>69</v>
      </c>
      <c r="H22" s="136">
        <v>396</v>
      </c>
    </row>
    <row r="23" spans="1:8">
      <c r="A23" s="17" t="s">
        <v>58</v>
      </c>
      <c r="B23" s="101">
        <v>2065</v>
      </c>
      <c r="C23" s="101">
        <v>2135</v>
      </c>
      <c r="D23" s="14">
        <v>2139</v>
      </c>
      <c r="E23" s="136">
        <v>792</v>
      </c>
      <c r="F23" s="136">
        <v>1157</v>
      </c>
      <c r="G23" s="136">
        <v>190</v>
      </c>
      <c r="H23" s="136">
        <v>1040</v>
      </c>
    </row>
    <row r="24" spans="1:8">
      <c r="A24" s="17" t="s">
        <v>57</v>
      </c>
      <c r="B24" s="101">
        <v>692</v>
      </c>
      <c r="C24" s="101">
        <v>647</v>
      </c>
      <c r="D24" s="14">
        <v>646</v>
      </c>
      <c r="E24" s="136">
        <v>208</v>
      </c>
      <c r="F24" s="136">
        <v>387</v>
      </c>
      <c r="G24" s="136">
        <v>51</v>
      </c>
      <c r="H24" s="136">
        <v>297</v>
      </c>
    </row>
    <row r="25" spans="1:8">
      <c r="A25" s="17" t="s">
        <v>69</v>
      </c>
      <c r="B25" s="101">
        <v>1680</v>
      </c>
      <c r="C25" s="101">
        <v>1707</v>
      </c>
      <c r="D25" s="14">
        <v>1775</v>
      </c>
      <c r="E25" s="136">
        <v>650</v>
      </c>
      <c r="F25" s="136">
        <v>921</v>
      </c>
      <c r="G25" s="136">
        <v>204</v>
      </c>
      <c r="H25" s="136">
        <v>815</v>
      </c>
    </row>
    <row r="26" spans="1:8">
      <c r="A26" s="17" t="s">
        <v>56</v>
      </c>
      <c r="B26" s="101">
        <v>919</v>
      </c>
      <c r="C26" s="101">
        <v>948</v>
      </c>
      <c r="D26" s="14">
        <v>982</v>
      </c>
      <c r="E26" s="136">
        <v>337</v>
      </c>
      <c r="F26" s="136">
        <v>563</v>
      </c>
      <c r="G26" s="136">
        <v>82</v>
      </c>
      <c r="H26" s="136">
        <v>468</v>
      </c>
    </row>
    <row r="27" spans="1:8">
      <c r="A27" s="17" t="s">
        <v>68</v>
      </c>
      <c r="B27" s="101">
        <v>1194</v>
      </c>
      <c r="C27" s="101">
        <v>1072</v>
      </c>
      <c r="D27" s="14">
        <v>1125</v>
      </c>
      <c r="E27" s="136">
        <v>424</v>
      </c>
      <c r="F27" s="136">
        <v>623</v>
      </c>
      <c r="G27" s="136">
        <v>78</v>
      </c>
      <c r="H27" s="136">
        <v>545</v>
      </c>
    </row>
    <row r="28" spans="1:8">
      <c r="A28" s="17" t="s">
        <v>67</v>
      </c>
      <c r="B28" s="101">
        <v>1001</v>
      </c>
      <c r="C28" s="101">
        <v>1026</v>
      </c>
      <c r="D28" s="14">
        <v>1115</v>
      </c>
      <c r="E28" s="136">
        <v>333</v>
      </c>
      <c r="F28" s="136">
        <v>621</v>
      </c>
      <c r="G28" s="136">
        <v>161</v>
      </c>
      <c r="H28" s="136">
        <v>470</v>
      </c>
    </row>
    <row r="29" spans="1:8">
      <c r="A29" s="17" t="s">
        <v>66</v>
      </c>
      <c r="B29" s="101">
        <v>820</v>
      </c>
      <c r="C29" s="101">
        <v>821</v>
      </c>
      <c r="D29" s="14">
        <v>895</v>
      </c>
      <c r="E29" s="136">
        <v>306</v>
      </c>
      <c r="F29" s="136">
        <v>485</v>
      </c>
      <c r="G29" s="136">
        <v>104</v>
      </c>
      <c r="H29" s="136">
        <v>428</v>
      </c>
    </row>
    <row r="30" spans="1:8" ht="13.5" thickBot="1">
      <c r="A30" s="105" t="s">
        <v>65</v>
      </c>
      <c r="B30" s="138">
        <v>289</v>
      </c>
      <c r="C30" s="138">
        <v>321</v>
      </c>
      <c r="D30" s="19">
        <v>326</v>
      </c>
      <c r="E30" s="137">
        <v>162</v>
      </c>
      <c r="F30" s="137">
        <v>146</v>
      </c>
      <c r="G30" s="137">
        <v>18</v>
      </c>
      <c r="H30" s="137">
        <v>168</v>
      </c>
    </row>
    <row r="31" spans="1:8" ht="19.5" customHeight="1">
      <c r="A31" s="17"/>
      <c r="E31" s="15"/>
      <c r="F31" s="15"/>
      <c r="G31" s="15"/>
      <c r="H31" s="15"/>
    </row>
    <row r="32" spans="1:8" ht="19.5" customHeight="1">
      <c r="A32" s="17"/>
      <c r="E32" s="15"/>
      <c r="F32" s="15"/>
      <c r="G32" s="15"/>
      <c r="H32" s="15"/>
    </row>
    <row r="33" spans="1:8" ht="19.5" customHeight="1">
      <c r="A33" s="17"/>
      <c r="E33" s="15"/>
      <c r="F33" s="15"/>
      <c r="G33" s="15"/>
      <c r="H33" s="15"/>
    </row>
    <row r="34" spans="1:8" s="16" customFormat="1" ht="20.100000000000001" customHeight="1">
      <c r="A34" s="104"/>
      <c r="B34" s="104">
        <v>2014</v>
      </c>
      <c r="C34" s="104">
        <v>2015</v>
      </c>
      <c r="D34" s="104">
        <v>2016</v>
      </c>
      <c r="E34" s="104">
        <f>SUM(E8:E30)</f>
        <v>11893</v>
      </c>
      <c r="F34" s="104">
        <f>SUM(F8:F30)</f>
        <v>16534</v>
      </c>
      <c r="G34" s="104">
        <f>SUM(G8:G30)</f>
        <v>2728</v>
      </c>
      <c r="H34" s="104">
        <f>SUM(H8:H30)</f>
        <v>14863</v>
      </c>
    </row>
    <row r="35" spans="1:8">
      <c r="A35" s="103" t="s">
        <v>113</v>
      </c>
      <c r="B35" s="136">
        <v>15403</v>
      </c>
      <c r="C35" s="14">
        <v>15592</v>
      </c>
      <c r="D35" s="14">
        <v>16292</v>
      </c>
      <c r="E35" s="15"/>
      <c r="F35" s="15"/>
      <c r="G35" s="15"/>
      <c r="H35" s="15"/>
    </row>
    <row r="36" spans="1:8">
      <c r="A36" s="102" t="s">
        <v>112</v>
      </c>
      <c r="B36" s="101">
        <v>14470</v>
      </c>
      <c r="C36" s="14">
        <v>14477</v>
      </c>
      <c r="D36" s="14">
        <v>14863</v>
      </c>
    </row>
    <row r="37" spans="1:8" ht="39" thickBot="1">
      <c r="E37" s="100" t="s">
        <v>123</v>
      </c>
      <c r="F37" s="100" t="s">
        <v>111</v>
      </c>
      <c r="G37" s="100" t="s">
        <v>110</v>
      </c>
    </row>
    <row r="38" spans="1:8" ht="13.5" thickTop="1">
      <c r="E38" s="14">
        <v>11893</v>
      </c>
      <c r="F38" s="14">
        <v>16534</v>
      </c>
      <c r="G38" s="14">
        <v>2728</v>
      </c>
    </row>
  </sheetData>
  <mergeCells count="6">
    <mergeCell ref="A1:H1"/>
    <mergeCell ref="A2:H2"/>
    <mergeCell ref="A4:A5"/>
    <mergeCell ref="E4:G4"/>
    <mergeCell ref="H4:H5"/>
    <mergeCell ref="B4:D4"/>
  </mergeCells>
  <printOptions horizontalCentered="1"/>
  <pageMargins left="0.56999999999999995" right="0.49" top="1" bottom="1" header="0.5" footer="0.5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N36"/>
  <sheetViews>
    <sheetView workbookViewId="0">
      <selection activeCell="E12" sqref="E12"/>
    </sheetView>
  </sheetViews>
  <sheetFormatPr defaultRowHeight="15"/>
  <cols>
    <col min="1" max="1" width="23.85546875" customWidth="1"/>
  </cols>
  <sheetData>
    <row r="2" spans="1:14">
      <c r="A2" s="453" t="s">
        <v>128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123"/>
    </row>
    <row r="3" spans="1:14" ht="15.75" thickBot="1">
      <c r="A3" s="132"/>
      <c r="B3" s="132"/>
      <c r="C3" s="132"/>
      <c r="D3" s="132"/>
      <c r="E3" s="132"/>
      <c r="F3" s="127"/>
      <c r="G3" s="127"/>
      <c r="H3" s="127"/>
      <c r="I3" s="127"/>
      <c r="J3" s="454"/>
      <c r="K3" s="454"/>
      <c r="L3" s="454"/>
      <c r="M3" s="127"/>
    </row>
    <row r="4" spans="1:14">
      <c r="A4" s="455" t="s">
        <v>127</v>
      </c>
      <c r="B4" s="457" t="s">
        <v>126</v>
      </c>
      <c r="C4" s="457"/>
      <c r="D4" s="457"/>
      <c r="E4" s="458" t="s">
        <v>197</v>
      </c>
      <c r="F4" s="457" t="s">
        <v>125</v>
      </c>
      <c r="G4" s="457"/>
      <c r="H4" s="457"/>
      <c r="I4" s="458" t="s">
        <v>197</v>
      </c>
      <c r="J4" s="457" t="s">
        <v>124</v>
      </c>
      <c r="K4" s="457"/>
      <c r="L4" s="460"/>
      <c r="M4" s="451" t="s">
        <v>197</v>
      </c>
      <c r="N4" s="1"/>
    </row>
    <row r="5" spans="1:14" ht="27.75" customHeight="1" thickBot="1">
      <c r="A5" s="456"/>
      <c r="B5" s="130">
        <v>2014</v>
      </c>
      <c r="C5" s="128">
        <v>2015</v>
      </c>
      <c r="D5" s="234">
        <v>2016</v>
      </c>
      <c r="E5" s="459"/>
      <c r="F5" s="130">
        <v>2014</v>
      </c>
      <c r="G5" s="128">
        <v>2015</v>
      </c>
      <c r="H5" s="153">
        <v>2016</v>
      </c>
      <c r="I5" s="459"/>
      <c r="J5" s="131">
        <v>2014</v>
      </c>
      <c r="K5" s="128">
        <v>2015</v>
      </c>
      <c r="L5" s="153">
        <v>2016</v>
      </c>
      <c r="M5" s="452"/>
      <c r="N5" s="1"/>
    </row>
    <row r="6" spans="1:14">
      <c r="A6" s="125" t="s">
        <v>63</v>
      </c>
      <c r="B6" s="129"/>
      <c r="C6" s="129"/>
      <c r="D6" s="154"/>
      <c r="E6" s="124">
        <f t="shared" ref="E6:E29" si="0">C6-B6</f>
        <v>0</v>
      </c>
      <c r="F6" s="129">
        <v>42</v>
      </c>
      <c r="G6" s="129"/>
      <c r="H6" s="154">
        <v>35</v>
      </c>
      <c r="I6" s="124">
        <f t="shared" ref="I6:I28" si="1">G6-F6</f>
        <v>-42</v>
      </c>
      <c r="J6" s="129">
        <v>12</v>
      </c>
      <c r="K6" s="129">
        <v>17</v>
      </c>
      <c r="L6" s="146">
        <v>20</v>
      </c>
      <c r="M6" s="129">
        <f t="shared" ref="M6:M29" si="2">K6-J6</f>
        <v>5</v>
      </c>
    </row>
    <row r="7" spans="1:14">
      <c r="A7" s="125" t="s">
        <v>39</v>
      </c>
      <c r="B7" s="129">
        <v>45</v>
      </c>
      <c r="C7" s="146"/>
      <c r="D7" s="154"/>
      <c r="E7" s="124">
        <f t="shared" si="0"/>
        <v>-45</v>
      </c>
      <c r="F7" s="129"/>
      <c r="G7" s="129"/>
      <c r="H7" s="154"/>
      <c r="I7" s="124">
        <f t="shared" si="1"/>
        <v>0</v>
      </c>
      <c r="J7" s="129"/>
      <c r="K7" s="129"/>
      <c r="L7" s="154"/>
      <c r="M7" s="129">
        <f t="shared" si="2"/>
        <v>0</v>
      </c>
    </row>
    <row r="8" spans="1:14">
      <c r="A8" s="125" t="s">
        <v>62</v>
      </c>
      <c r="B8" s="129"/>
      <c r="C8" s="129"/>
      <c r="D8" s="154"/>
      <c r="E8" s="124">
        <f t="shared" si="0"/>
        <v>0</v>
      </c>
      <c r="F8" s="129"/>
      <c r="G8" s="129"/>
      <c r="H8" s="154"/>
      <c r="I8" s="124">
        <f t="shared" si="1"/>
        <v>0</v>
      </c>
      <c r="J8" s="129"/>
      <c r="K8" s="129"/>
      <c r="L8" s="154"/>
      <c r="M8" s="129">
        <f t="shared" si="2"/>
        <v>0</v>
      </c>
    </row>
    <row r="9" spans="1:14">
      <c r="A9" s="125" t="s">
        <v>37</v>
      </c>
      <c r="B9" s="129">
        <v>23</v>
      </c>
      <c r="C9" s="146"/>
      <c r="D9" s="154"/>
      <c r="E9" s="124">
        <f t="shared" si="0"/>
        <v>-23</v>
      </c>
      <c r="F9" s="129"/>
      <c r="G9" s="129"/>
      <c r="H9" s="154"/>
      <c r="I9" s="124">
        <f t="shared" si="1"/>
        <v>0</v>
      </c>
      <c r="J9" s="129"/>
      <c r="K9" s="129"/>
      <c r="L9" s="154"/>
      <c r="M9" s="129">
        <f t="shared" si="2"/>
        <v>0</v>
      </c>
    </row>
    <row r="10" spans="1:14">
      <c r="A10" s="125" t="s">
        <v>36</v>
      </c>
      <c r="B10" s="129"/>
      <c r="C10" s="129"/>
      <c r="D10" s="154"/>
      <c r="E10" s="124">
        <f t="shared" si="0"/>
        <v>0</v>
      </c>
      <c r="F10" s="129"/>
      <c r="G10" s="129"/>
      <c r="H10" s="154">
        <v>12</v>
      </c>
      <c r="I10" s="124">
        <f t="shared" si="1"/>
        <v>0</v>
      </c>
      <c r="J10" s="129"/>
      <c r="K10" s="129"/>
      <c r="L10" s="154"/>
      <c r="M10" s="129">
        <f t="shared" si="2"/>
        <v>0</v>
      </c>
    </row>
    <row r="11" spans="1:14">
      <c r="A11" s="125" t="s">
        <v>35</v>
      </c>
      <c r="B11" s="129"/>
      <c r="C11" s="129"/>
      <c r="D11" s="154"/>
      <c r="E11" s="124">
        <f t="shared" si="0"/>
        <v>0</v>
      </c>
      <c r="F11" s="129">
        <v>20</v>
      </c>
      <c r="G11" s="129"/>
      <c r="H11" s="154"/>
      <c r="I11" s="124">
        <f t="shared" si="1"/>
        <v>-20</v>
      </c>
      <c r="J11" s="129"/>
      <c r="K11" s="129"/>
      <c r="L11" s="154"/>
      <c r="M11" s="129">
        <f t="shared" si="2"/>
        <v>0</v>
      </c>
    </row>
    <row r="12" spans="1:14">
      <c r="A12" s="125" t="s">
        <v>61</v>
      </c>
      <c r="B12" s="129">
        <v>138</v>
      </c>
      <c r="C12" s="129">
        <v>76</v>
      </c>
      <c r="D12" s="154">
        <v>6</v>
      </c>
      <c r="E12" s="124">
        <f t="shared" si="0"/>
        <v>-62</v>
      </c>
      <c r="F12" s="129"/>
      <c r="G12" s="129">
        <v>29</v>
      </c>
      <c r="H12" s="146">
        <v>43</v>
      </c>
      <c r="I12" s="124">
        <f t="shared" si="1"/>
        <v>29</v>
      </c>
      <c r="J12" s="129"/>
      <c r="K12" s="129"/>
      <c r="L12" s="154"/>
      <c r="M12" s="129">
        <f t="shared" si="2"/>
        <v>0</v>
      </c>
    </row>
    <row r="13" spans="1:14">
      <c r="A13" s="125" t="s">
        <v>34</v>
      </c>
      <c r="B13" s="129">
        <v>25</v>
      </c>
      <c r="C13" s="129">
        <v>56</v>
      </c>
      <c r="D13" s="154">
        <v>34</v>
      </c>
      <c r="E13" s="124">
        <f t="shared" si="0"/>
        <v>31</v>
      </c>
      <c r="F13" s="129">
        <v>6</v>
      </c>
      <c r="G13" s="129">
        <v>96</v>
      </c>
      <c r="H13" s="146">
        <v>3</v>
      </c>
      <c r="I13" s="124">
        <f t="shared" si="1"/>
        <v>90</v>
      </c>
      <c r="J13" s="129"/>
      <c r="K13" s="129"/>
      <c r="L13" s="154"/>
      <c r="M13" s="129">
        <f t="shared" si="2"/>
        <v>0</v>
      </c>
    </row>
    <row r="14" spans="1:14">
      <c r="A14" s="125" t="s">
        <v>60</v>
      </c>
      <c r="B14" s="129"/>
      <c r="C14" s="129"/>
      <c r="D14" s="154"/>
      <c r="E14" s="124">
        <f t="shared" si="0"/>
        <v>0</v>
      </c>
      <c r="F14" s="129"/>
      <c r="G14" s="129">
        <v>15</v>
      </c>
      <c r="H14" s="154"/>
      <c r="I14" s="124">
        <f t="shared" si="1"/>
        <v>15</v>
      </c>
      <c r="J14" s="129"/>
      <c r="K14" s="129"/>
      <c r="L14" s="154">
        <v>2</v>
      </c>
      <c r="M14" s="129">
        <f t="shared" si="2"/>
        <v>0</v>
      </c>
    </row>
    <row r="15" spans="1:14">
      <c r="A15" s="125" t="s">
        <v>33</v>
      </c>
      <c r="B15" s="129">
        <v>1524</v>
      </c>
      <c r="C15" s="129">
        <v>465</v>
      </c>
      <c r="D15" s="154">
        <v>81</v>
      </c>
      <c r="E15" s="124">
        <f t="shared" si="0"/>
        <v>-1059</v>
      </c>
      <c r="F15" s="129">
        <v>1130</v>
      </c>
      <c r="G15" s="129">
        <v>1386</v>
      </c>
      <c r="H15" s="146">
        <v>777</v>
      </c>
      <c r="I15" s="124">
        <f t="shared" si="1"/>
        <v>256</v>
      </c>
      <c r="J15" s="129"/>
      <c r="K15" s="129"/>
      <c r="L15" s="154"/>
      <c r="M15" s="129">
        <f t="shared" si="2"/>
        <v>0</v>
      </c>
    </row>
    <row r="16" spans="1:14">
      <c r="A16" s="125" t="s">
        <v>32</v>
      </c>
      <c r="B16" s="129">
        <v>8</v>
      </c>
      <c r="C16" s="129"/>
      <c r="D16" s="154"/>
      <c r="E16" s="124">
        <f t="shared" si="0"/>
        <v>-8</v>
      </c>
      <c r="F16" s="129"/>
      <c r="G16" s="129"/>
      <c r="H16" s="154"/>
      <c r="I16" s="124">
        <f t="shared" si="1"/>
        <v>0</v>
      </c>
      <c r="J16" s="129"/>
      <c r="K16" s="129"/>
      <c r="L16" s="154"/>
      <c r="M16" s="129">
        <f t="shared" si="2"/>
        <v>0</v>
      </c>
    </row>
    <row r="17" spans="1:13">
      <c r="A17" s="125" t="s">
        <v>31</v>
      </c>
      <c r="B17" s="129">
        <v>3</v>
      </c>
      <c r="C17" s="129"/>
      <c r="D17" s="154"/>
      <c r="E17" s="124">
        <f t="shared" si="0"/>
        <v>-3</v>
      </c>
      <c r="F17" s="129">
        <v>5</v>
      </c>
      <c r="G17" s="129"/>
      <c r="H17" s="154"/>
      <c r="I17" s="124">
        <f t="shared" si="1"/>
        <v>-5</v>
      </c>
      <c r="J17" s="129"/>
      <c r="K17" s="129"/>
      <c r="L17" s="154"/>
      <c r="M17" s="129">
        <f t="shared" si="2"/>
        <v>0</v>
      </c>
    </row>
    <row r="18" spans="1:13">
      <c r="A18" s="125" t="s">
        <v>30</v>
      </c>
      <c r="B18" s="129">
        <v>7</v>
      </c>
      <c r="C18" s="129">
        <v>4</v>
      </c>
      <c r="D18" s="154"/>
      <c r="E18" s="124">
        <f t="shared" si="0"/>
        <v>-3</v>
      </c>
      <c r="F18" s="129">
        <v>10</v>
      </c>
      <c r="G18" s="129"/>
      <c r="H18" s="154"/>
      <c r="I18" s="124">
        <f t="shared" si="1"/>
        <v>-10</v>
      </c>
      <c r="J18" s="129"/>
      <c r="K18" s="129"/>
      <c r="L18" s="154"/>
      <c r="M18" s="129">
        <f t="shared" si="2"/>
        <v>0</v>
      </c>
    </row>
    <row r="19" spans="1:13">
      <c r="A19" s="125" t="s">
        <v>59</v>
      </c>
      <c r="B19" s="129"/>
      <c r="C19" s="129"/>
      <c r="D19" s="154"/>
      <c r="E19" s="124">
        <f t="shared" si="0"/>
        <v>0</v>
      </c>
      <c r="F19" s="129"/>
      <c r="G19" s="129">
        <v>4</v>
      </c>
      <c r="H19" s="154"/>
      <c r="I19" s="124">
        <f t="shared" si="1"/>
        <v>4</v>
      </c>
      <c r="J19" s="129">
        <v>19</v>
      </c>
      <c r="K19" s="129">
        <v>27</v>
      </c>
      <c r="L19" s="146">
        <v>18</v>
      </c>
      <c r="M19" s="129">
        <f t="shared" si="2"/>
        <v>8</v>
      </c>
    </row>
    <row r="20" spans="1:13">
      <c r="A20" s="125" t="s">
        <v>29</v>
      </c>
      <c r="B20" s="129"/>
      <c r="C20" s="129"/>
      <c r="D20" s="154"/>
      <c r="E20" s="124">
        <f t="shared" si="0"/>
        <v>0</v>
      </c>
      <c r="F20" s="129"/>
      <c r="G20" s="129">
        <v>23</v>
      </c>
      <c r="H20" s="154">
        <v>22</v>
      </c>
      <c r="I20" s="124">
        <f t="shared" si="1"/>
        <v>23</v>
      </c>
      <c r="J20" s="129"/>
      <c r="K20" s="129">
        <v>1</v>
      </c>
      <c r="L20" s="154"/>
      <c r="M20" s="129">
        <f t="shared" si="2"/>
        <v>1</v>
      </c>
    </row>
    <row r="21" spans="1:13">
      <c r="A21" s="125" t="s">
        <v>58</v>
      </c>
      <c r="B21" s="129"/>
      <c r="C21" s="129"/>
      <c r="D21" s="154"/>
      <c r="E21" s="124">
        <f t="shared" si="0"/>
        <v>0</v>
      </c>
      <c r="F21" s="129"/>
      <c r="G21" s="129"/>
      <c r="H21" s="154"/>
      <c r="I21" s="124">
        <f t="shared" si="1"/>
        <v>0</v>
      </c>
      <c r="J21" s="129"/>
      <c r="K21" s="129"/>
      <c r="L21" s="154"/>
      <c r="M21" s="129">
        <f t="shared" si="2"/>
        <v>0</v>
      </c>
    </row>
    <row r="22" spans="1:13">
      <c r="A22" s="125" t="s">
        <v>57</v>
      </c>
      <c r="B22" s="129"/>
      <c r="C22" s="129"/>
      <c r="D22" s="154"/>
      <c r="E22" s="124">
        <f t="shared" si="0"/>
        <v>0</v>
      </c>
      <c r="F22" s="129"/>
      <c r="G22" s="129"/>
      <c r="H22" s="154"/>
      <c r="I22" s="124">
        <f t="shared" si="1"/>
        <v>0</v>
      </c>
      <c r="J22" s="129"/>
      <c r="K22" s="129"/>
      <c r="L22" s="154"/>
      <c r="M22" s="129">
        <f t="shared" si="2"/>
        <v>0</v>
      </c>
    </row>
    <row r="23" spans="1:13">
      <c r="A23" s="125" t="s">
        <v>28</v>
      </c>
      <c r="B23" s="129">
        <v>3</v>
      </c>
      <c r="C23" s="129"/>
      <c r="D23" s="154"/>
      <c r="E23" s="124">
        <f t="shared" si="0"/>
        <v>-3</v>
      </c>
      <c r="F23" s="129"/>
      <c r="G23" s="129"/>
      <c r="H23" s="154"/>
      <c r="I23" s="124">
        <f t="shared" si="1"/>
        <v>0</v>
      </c>
      <c r="J23" s="129"/>
      <c r="K23" s="129"/>
      <c r="L23" s="154"/>
      <c r="M23" s="129">
        <f t="shared" si="2"/>
        <v>0</v>
      </c>
    </row>
    <row r="24" spans="1:13">
      <c r="A24" s="125" t="s">
        <v>56</v>
      </c>
      <c r="B24" s="129"/>
      <c r="C24" s="129"/>
      <c r="D24" s="154"/>
      <c r="E24" s="124">
        <f t="shared" si="0"/>
        <v>0</v>
      </c>
      <c r="F24" s="129"/>
      <c r="G24" s="129"/>
      <c r="H24" s="154"/>
      <c r="I24" s="124">
        <f t="shared" si="1"/>
        <v>0</v>
      </c>
      <c r="J24" s="129"/>
      <c r="K24" s="129"/>
      <c r="L24" s="154"/>
      <c r="M24" s="129">
        <f t="shared" si="2"/>
        <v>0</v>
      </c>
    </row>
    <row r="25" spans="1:13">
      <c r="A25" s="125" t="s">
        <v>55</v>
      </c>
      <c r="B25" s="129"/>
      <c r="C25" s="129"/>
      <c r="D25" s="154"/>
      <c r="E25" s="124">
        <f t="shared" si="0"/>
        <v>0</v>
      </c>
      <c r="F25" s="129"/>
      <c r="G25" s="129"/>
      <c r="H25" s="154"/>
      <c r="I25" s="124">
        <f t="shared" si="1"/>
        <v>0</v>
      </c>
      <c r="J25" s="129"/>
      <c r="K25" s="129"/>
      <c r="L25" s="154"/>
      <c r="M25" s="129">
        <f t="shared" si="2"/>
        <v>0</v>
      </c>
    </row>
    <row r="26" spans="1:13">
      <c r="A26" s="125" t="s">
        <v>27</v>
      </c>
      <c r="B26" s="129">
        <v>33</v>
      </c>
      <c r="C26" s="146"/>
      <c r="D26" s="154"/>
      <c r="E26" s="124">
        <f t="shared" si="0"/>
        <v>-33</v>
      </c>
      <c r="F26" s="129">
        <v>2500</v>
      </c>
      <c r="G26" s="129"/>
      <c r="H26" s="154"/>
      <c r="I26" s="124">
        <f t="shared" si="1"/>
        <v>-2500</v>
      </c>
      <c r="J26" s="129"/>
      <c r="K26" s="129"/>
      <c r="L26" s="154"/>
      <c r="M26" s="129">
        <f t="shared" si="2"/>
        <v>0</v>
      </c>
    </row>
    <row r="27" spans="1:13">
      <c r="A27" s="125" t="s">
        <v>26</v>
      </c>
      <c r="B27" s="129">
        <v>130</v>
      </c>
      <c r="C27" s="146">
        <v>46</v>
      </c>
      <c r="D27" s="154"/>
      <c r="E27" s="124">
        <f t="shared" si="0"/>
        <v>-84</v>
      </c>
      <c r="F27" s="129"/>
      <c r="G27" s="129"/>
      <c r="H27" s="154"/>
      <c r="I27" s="124">
        <f t="shared" si="1"/>
        <v>0</v>
      </c>
      <c r="J27" s="129"/>
      <c r="K27" s="129"/>
      <c r="L27" s="154"/>
      <c r="M27" s="129">
        <f t="shared" si="2"/>
        <v>0</v>
      </c>
    </row>
    <row r="28" spans="1:13">
      <c r="A28" s="125" t="s">
        <v>54</v>
      </c>
      <c r="B28" s="129"/>
      <c r="C28" s="129"/>
      <c r="D28" s="149"/>
      <c r="E28" s="124">
        <f t="shared" si="0"/>
        <v>0</v>
      </c>
      <c r="F28" s="124"/>
      <c r="G28" s="124">
        <v>20</v>
      </c>
      <c r="H28" s="149">
        <v>17</v>
      </c>
      <c r="I28" s="124">
        <f t="shared" si="1"/>
        <v>20</v>
      </c>
      <c r="J28" s="124">
        <v>1707</v>
      </c>
      <c r="K28" s="124">
        <v>1810</v>
      </c>
      <c r="L28" s="126">
        <v>2000</v>
      </c>
      <c r="M28" s="129">
        <f t="shared" si="2"/>
        <v>103</v>
      </c>
    </row>
    <row r="29" spans="1:13" ht="15.75" thickBot="1">
      <c r="A29" s="127" t="s">
        <v>117</v>
      </c>
      <c r="B29" s="128">
        <f t="shared" ref="B29:C29" si="3">SUM(B6:B28)</f>
        <v>1939</v>
      </c>
      <c r="C29" s="128">
        <f t="shared" si="3"/>
        <v>647</v>
      </c>
      <c r="D29" s="155">
        <f>SUM(D6:D28)</f>
        <v>121</v>
      </c>
      <c r="E29" s="128">
        <f t="shared" si="0"/>
        <v>-1292</v>
      </c>
      <c r="F29" s="128">
        <f>SUM(F6:F28)</f>
        <v>3713</v>
      </c>
      <c r="G29" s="128">
        <f>SUM(G6:G28)</f>
        <v>1573</v>
      </c>
      <c r="H29" s="128">
        <f>SUM(H6:H28)</f>
        <v>909</v>
      </c>
      <c r="I29" s="128">
        <f t="shared" ref="I29" si="4">H29-G29</f>
        <v>-664</v>
      </c>
      <c r="J29" s="128">
        <f t="shared" ref="J29:K29" si="5">SUM(J6:J28)</f>
        <v>1738</v>
      </c>
      <c r="K29" s="128">
        <f t="shared" si="5"/>
        <v>1855</v>
      </c>
      <c r="L29" s="155">
        <f>SUM(L6:L28)</f>
        <v>2040</v>
      </c>
      <c r="M29" s="128">
        <f t="shared" si="2"/>
        <v>117</v>
      </c>
    </row>
    <row r="33" spans="1:12">
      <c r="B33">
        <v>2014</v>
      </c>
      <c r="C33">
        <v>2015</v>
      </c>
      <c r="D33">
        <v>2016</v>
      </c>
    </row>
    <row r="34" spans="1:12">
      <c r="A34" t="s">
        <v>129</v>
      </c>
      <c r="B34">
        <v>1939</v>
      </c>
      <c r="C34">
        <v>601</v>
      </c>
      <c r="D34">
        <v>121</v>
      </c>
    </row>
    <row r="35" spans="1:12">
      <c r="A35" t="s">
        <v>130</v>
      </c>
      <c r="B35">
        <v>3713</v>
      </c>
      <c r="C35">
        <v>1532</v>
      </c>
      <c r="D35">
        <v>909</v>
      </c>
      <c r="H35">
        <v>2012</v>
      </c>
      <c r="I35">
        <v>2013</v>
      </c>
      <c r="J35">
        <v>2014</v>
      </c>
      <c r="K35">
        <v>2015</v>
      </c>
      <c r="L35">
        <v>2016</v>
      </c>
    </row>
    <row r="36" spans="1:12">
      <c r="A36" t="s">
        <v>131</v>
      </c>
      <c r="B36">
        <v>1738</v>
      </c>
      <c r="C36">
        <v>1855</v>
      </c>
      <c r="D36">
        <v>2040</v>
      </c>
      <c r="G36" t="s">
        <v>135</v>
      </c>
      <c r="H36">
        <v>1386</v>
      </c>
      <c r="I36">
        <v>1571</v>
      </c>
      <c r="J36">
        <v>1738</v>
      </c>
      <c r="K36">
        <v>1855</v>
      </c>
      <c r="L36">
        <v>2040</v>
      </c>
    </row>
  </sheetData>
  <mergeCells count="9">
    <mergeCell ref="M4:M5"/>
    <mergeCell ref="A2:L2"/>
    <mergeCell ref="J3:L3"/>
    <mergeCell ref="A4:A5"/>
    <mergeCell ref="B4:D4"/>
    <mergeCell ref="E4:E5"/>
    <mergeCell ref="F4:H4"/>
    <mergeCell ref="I4:I5"/>
    <mergeCell ref="J4:L4"/>
  </mergeCells>
  <pageMargins left="0.2" right="0.19" top="0.75" bottom="0.75" header="0.3" footer="0.3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1"/>
  <sheetViews>
    <sheetView workbookViewId="0">
      <selection activeCell="K10" sqref="K10"/>
    </sheetView>
  </sheetViews>
  <sheetFormatPr defaultRowHeight="12.75"/>
  <cols>
    <col min="1" max="8" width="9.140625" style="21"/>
    <col min="9" max="9" width="11" style="21" customWidth="1"/>
    <col min="10" max="16384" width="9.140625" style="21"/>
  </cols>
  <sheetData>
    <row r="1" spans="1:9">
      <c r="B1" s="462" t="s">
        <v>85</v>
      </c>
      <c r="C1" s="462"/>
      <c r="D1" s="462"/>
      <c r="E1" s="462"/>
      <c r="F1" s="462"/>
      <c r="G1" s="462"/>
      <c r="H1" s="462"/>
    </row>
    <row r="2" spans="1:9">
      <c r="B2" s="463"/>
      <c r="C2" s="463"/>
      <c r="D2" s="463"/>
      <c r="E2" s="463"/>
      <c r="F2" s="463"/>
      <c r="G2" s="463"/>
      <c r="H2" s="463"/>
    </row>
    <row r="4" spans="1:9" ht="13.5" thickBot="1">
      <c r="A4" s="32"/>
      <c r="B4" s="32"/>
      <c r="C4" s="32"/>
      <c r="D4" s="32"/>
      <c r="E4" s="32"/>
      <c r="F4" s="32"/>
      <c r="G4" s="32"/>
      <c r="H4" s="32"/>
      <c r="I4" s="32"/>
    </row>
    <row r="5" spans="1:9" ht="30.75" customHeight="1" thickBot="1">
      <c r="A5" s="464"/>
      <c r="B5" s="464"/>
      <c r="C5" s="464"/>
      <c r="D5" s="39">
        <v>2013</v>
      </c>
      <c r="E5" s="39">
        <v>2014</v>
      </c>
      <c r="F5" s="39">
        <v>2015</v>
      </c>
      <c r="G5" s="39" t="s">
        <v>84</v>
      </c>
      <c r="H5" s="39">
        <v>2016</v>
      </c>
      <c r="I5" s="38" t="s">
        <v>83</v>
      </c>
    </row>
    <row r="6" spans="1:9">
      <c r="A6" s="37"/>
      <c r="B6" s="465"/>
      <c r="C6" s="465"/>
      <c r="D6" s="465"/>
      <c r="E6" s="465"/>
      <c r="F6" s="465"/>
      <c r="G6" s="465"/>
      <c r="H6" s="465"/>
      <c r="I6" s="36"/>
    </row>
    <row r="7" spans="1:9">
      <c r="A7" s="37"/>
      <c r="B7" s="37"/>
      <c r="C7" s="37" t="s">
        <v>82</v>
      </c>
      <c r="D7" s="36"/>
      <c r="E7" s="36"/>
      <c r="F7" s="36"/>
      <c r="G7" s="36"/>
      <c r="H7" s="36"/>
      <c r="I7" s="36"/>
    </row>
    <row r="8" spans="1:9">
      <c r="A8" s="35"/>
      <c r="B8" s="35"/>
      <c r="C8" s="35"/>
      <c r="D8" s="150">
        <v>1053.3</v>
      </c>
      <c r="E8" s="150">
        <v>1351.9</v>
      </c>
      <c r="F8" s="150">
        <f>F9+F10+F11+F12+F13</f>
        <v>1427.4</v>
      </c>
      <c r="G8" s="27">
        <f>(D8+E8+F8)/3</f>
        <v>1277.5333333333333</v>
      </c>
      <c r="H8" s="140">
        <v>1637.4</v>
      </c>
      <c r="I8" s="27">
        <f t="shared" ref="I8:I13" si="0">E8-G8</f>
        <v>74.366666666666788</v>
      </c>
    </row>
    <row r="9" spans="1:9">
      <c r="A9" s="24" t="s">
        <v>81</v>
      </c>
      <c r="B9" s="24" t="s">
        <v>75</v>
      </c>
      <c r="C9" s="24"/>
      <c r="D9" s="151">
        <v>0.2</v>
      </c>
      <c r="E9" s="151">
        <v>0.2</v>
      </c>
      <c r="F9" s="151">
        <v>0.2</v>
      </c>
      <c r="G9" s="27">
        <f t="shared" ref="G9:G13" si="1">(D9+E9+F9)/3</f>
        <v>0.20000000000000004</v>
      </c>
      <c r="H9" s="40">
        <v>0.3</v>
      </c>
      <c r="I9" s="22">
        <f t="shared" si="0"/>
        <v>0</v>
      </c>
    </row>
    <row r="10" spans="1:9">
      <c r="A10" s="24" t="s">
        <v>81</v>
      </c>
      <c r="B10" s="24" t="s">
        <v>74</v>
      </c>
      <c r="C10" s="24"/>
      <c r="D10" s="151">
        <v>27.7</v>
      </c>
      <c r="E10" s="151">
        <v>34.700000000000003</v>
      </c>
      <c r="F10" s="151">
        <v>37.200000000000003</v>
      </c>
      <c r="G10" s="27">
        <f t="shared" si="1"/>
        <v>33.200000000000003</v>
      </c>
      <c r="H10" s="40">
        <v>42.9</v>
      </c>
      <c r="I10" s="22">
        <f t="shared" si="0"/>
        <v>1.5</v>
      </c>
    </row>
    <row r="11" spans="1:9">
      <c r="A11" s="24" t="s">
        <v>80</v>
      </c>
      <c r="B11" s="24" t="s">
        <v>73</v>
      </c>
      <c r="C11" s="24"/>
      <c r="D11" s="151">
        <v>83.7</v>
      </c>
      <c r="E11" s="151">
        <v>94.6</v>
      </c>
      <c r="F11" s="151">
        <v>107.5</v>
      </c>
      <c r="G11" s="27">
        <f t="shared" si="1"/>
        <v>95.266666666666666</v>
      </c>
      <c r="H11" s="40">
        <v>115.7</v>
      </c>
      <c r="I11" s="22">
        <f t="shared" si="0"/>
        <v>-0.6666666666666714</v>
      </c>
    </row>
    <row r="12" spans="1:9">
      <c r="A12" s="24" t="s">
        <v>79</v>
      </c>
      <c r="B12" s="24" t="s">
        <v>72</v>
      </c>
      <c r="C12" s="24"/>
      <c r="D12" s="151">
        <v>564.4</v>
      </c>
      <c r="E12" s="151">
        <v>707.5</v>
      </c>
      <c r="F12" s="151">
        <v>762.6</v>
      </c>
      <c r="G12" s="27">
        <f t="shared" si="1"/>
        <v>678.16666666666663</v>
      </c>
      <c r="H12" s="40">
        <v>866.4</v>
      </c>
      <c r="I12" s="22">
        <f t="shared" si="0"/>
        <v>29.333333333333371</v>
      </c>
    </row>
    <row r="13" spans="1:9">
      <c r="A13" s="24" t="s">
        <v>79</v>
      </c>
      <c r="B13" s="24" t="s">
        <v>71</v>
      </c>
      <c r="C13" s="24"/>
      <c r="D13" s="151">
        <v>377.2</v>
      </c>
      <c r="E13" s="151">
        <v>514.79999999999995</v>
      </c>
      <c r="F13" s="151">
        <v>519.9</v>
      </c>
      <c r="G13" s="27">
        <f t="shared" si="1"/>
        <v>470.63333333333338</v>
      </c>
      <c r="H13" s="40">
        <v>611.9</v>
      </c>
      <c r="I13" s="22">
        <f t="shared" si="0"/>
        <v>44.166666666666572</v>
      </c>
    </row>
    <row r="14" spans="1:9">
      <c r="A14" s="24" t="s">
        <v>78</v>
      </c>
      <c r="B14" s="24"/>
      <c r="C14" s="24"/>
      <c r="D14" s="26"/>
      <c r="E14" s="26"/>
      <c r="F14" s="26"/>
      <c r="G14" s="26"/>
      <c r="H14" s="26"/>
      <c r="I14" s="26"/>
    </row>
    <row r="15" spans="1:9">
      <c r="A15" s="24"/>
      <c r="B15" s="461" t="s">
        <v>77</v>
      </c>
      <c r="C15" s="461"/>
      <c r="D15" s="461"/>
      <c r="E15" s="461"/>
      <c r="F15" s="466"/>
      <c r="G15" s="466"/>
      <c r="H15" s="466"/>
      <c r="I15" s="26"/>
    </row>
    <row r="16" spans="1:9">
      <c r="A16" s="34"/>
      <c r="B16" s="34"/>
      <c r="C16" s="34"/>
      <c r="D16" s="150">
        <v>141.69999999999999</v>
      </c>
      <c r="E16" s="150">
        <v>50.3</v>
      </c>
      <c r="F16" s="150">
        <f>F17+F18+F19+F20+F21</f>
        <v>72.039999999999992</v>
      </c>
      <c r="G16" s="27">
        <f>(D16+E16+F16)/3</f>
        <v>88.013333333333321</v>
      </c>
      <c r="H16" s="140">
        <v>67.7</v>
      </c>
      <c r="I16" s="33">
        <f t="shared" ref="I16:I21" si="2">E16-G16</f>
        <v>-37.713333333333324</v>
      </c>
    </row>
    <row r="17" spans="1:9">
      <c r="A17" s="24"/>
      <c r="B17" s="24" t="s">
        <v>75</v>
      </c>
      <c r="C17" s="24"/>
      <c r="D17" s="151">
        <v>0.02</v>
      </c>
      <c r="E17" s="151">
        <v>0.01</v>
      </c>
      <c r="F17" s="151">
        <v>0.04</v>
      </c>
      <c r="G17" s="27">
        <f t="shared" ref="G17:G21" si="3">(D17+E17+F17)/3</f>
        <v>2.3333333333333334E-2</v>
      </c>
      <c r="H17" s="40">
        <v>0.04</v>
      </c>
      <c r="I17" s="22">
        <f t="shared" si="2"/>
        <v>-1.3333333333333334E-2</v>
      </c>
    </row>
    <row r="18" spans="1:9">
      <c r="A18" s="24"/>
      <c r="B18" s="24" t="s">
        <v>74</v>
      </c>
      <c r="C18" s="24"/>
      <c r="D18" s="151">
        <v>4.4000000000000004</v>
      </c>
      <c r="E18" s="151">
        <v>2.2999999999999998</v>
      </c>
      <c r="F18" s="151">
        <v>2.2999999999999998</v>
      </c>
      <c r="G18" s="27">
        <f t="shared" si="3"/>
        <v>3</v>
      </c>
      <c r="H18" s="142">
        <v>2</v>
      </c>
      <c r="I18" s="22">
        <f t="shared" si="2"/>
        <v>-0.70000000000000018</v>
      </c>
    </row>
    <row r="19" spans="1:9">
      <c r="A19" s="24"/>
      <c r="B19" s="24" t="s">
        <v>73</v>
      </c>
      <c r="C19" s="24"/>
      <c r="D19" s="151">
        <v>5.7</v>
      </c>
      <c r="E19" s="151">
        <v>5.5</v>
      </c>
      <c r="F19" s="151">
        <v>3.4</v>
      </c>
      <c r="G19" s="27">
        <f t="shared" si="3"/>
        <v>4.8666666666666663</v>
      </c>
      <c r="H19" s="40">
        <v>4.0999999999999996</v>
      </c>
      <c r="I19" s="22">
        <f t="shared" si="2"/>
        <v>0.63333333333333375</v>
      </c>
    </row>
    <row r="20" spans="1:9">
      <c r="A20" s="24"/>
      <c r="B20" s="24" t="s">
        <v>72</v>
      </c>
      <c r="C20" s="24"/>
      <c r="D20" s="151">
        <v>57.4</v>
      </c>
      <c r="E20" s="151">
        <v>17.8</v>
      </c>
      <c r="F20" s="151">
        <v>28.3</v>
      </c>
      <c r="G20" s="27">
        <f t="shared" si="3"/>
        <v>34.5</v>
      </c>
      <c r="H20" s="40">
        <v>33.200000000000003</v>
      </c>
      <c r="I20" s="22">
        <f t="shared" si="2"/>
        <v>-16.7</v>
      </c>
    </row>
    <row r="21" spans="1:9">
      <c r="A21" s="24"/>
      <c r="B21" s="24" t="s">
        <v>71</v>
      </c>
      <c r="C21" s="24"/>
      <c r="D21" s="151">
        <v>74.099999999999994</v>
      </c>
      <c r="E21" s="151">
        <v>24.8</v>
      </c>
      <c r="F21" s="142">
        <v>38</v>
      </c>
      <c r="G21" s="27">
        <f t="shared" si="3"/>
        <v>45.633333333333326</v>
      </c>
      <c r="H21" s="142">
        <v>28.4</v>
      </c>
      <c r="I21" s="22">
        <f t="shared" si="2"/>
        <v>-20.833333333333325</v>
      </c>
    </row>
    <row r="22" spans="1:9">
      <c r="A22" s="24"/>
      <c r="B22" s="24"/>
      <c r="C22" s="24"/>
      <c r="D22" s="26"/>
      <c r="E22" s="22"/>
      <c r="F22" s="22"/>
      <c r="G22" s="22"/>
      <c r="H22" s="22"/>
      <c r="I22" s="22"/>
    </row>
    <row r="23" spans="1:9">
      <c r="A23" s="24"/>
      <c r="B23" s="461" t="s">
        <v>76</v>
      </c>
      <c r="C23" s="461"/>
      <c r="D23" s="461"/>
      <c r="E23" s="461"/>
      <c r="F23" s="461"/>
      <c r="G23" s="461"/>
      <c r="H23" s="461"/>
      <c r="I23" s="22"/>
    </row>
    <row r="24" spans="1:9">
      <c r="A24" s="24"/>
      <c r="B24" s="461"/>
      <c r="C24" s="461"/>
      <c r="D24" s="461"/>
      <c r="E24" s="461"/>
      <c r="F24" s="461"/>
      <c r="G24" s="461"/>
      <c r="H24" s="461"/>
      <c r="I24" s="22"/>
    </row>
    <row r="25" spans="1:9">
      <c r="A25" s="24"/>
      <c r="B25" s="34"/>
      <c r="C25" s="34"/>
      <c r="D25" s="150">
        <v>88.1</v>
      </c>
      <c r="E25" s="150">
        <v>93.9</v>
      </c>
      <c r="F25" s="151">
        <v>95.2</v>
      </c>
      <c r="G25" s="27">
        <f>(D25+E25+F25)/3</f>
        <v>92.399999999999991</v>
      </c>
      <c r="H25" s="40">
        <v>96</v>
      </c>
      <c r="I25" s="33">
        <f t="shared" ref="I25:I30" si="4">E25-G25</f>
        <v>1.5000000000000142</v>
      </c>
    </row>
    <row r="26" spans="1:9">
      <c r="A26" s="24"/>
      <c r="B26" s="24" t="s">
        <v>75</v>
      </c>
      <c r="C26" s="24"/>
      <c r="D26" s="151">
        <v>84.5</v>
      </c>
      <c r="E26" s="151">
        <v>93.9</v>
      </c>
      <c r="F26" s="151">
        <v>84.1</v>
      </c>
      <c r="G26" s="27">
        <f t="shared" ref="G26:G30" si="5">(D26+E26+F26)/3</f>
        <v>87.5</v>
      </c>
      <c r="H26" s="40">
        <v>89.3</v>
      </c>
      <c r="I26" s="22">
        <f t="shared" si="4"/>
        <v>6.4000000000000057</v>
      </c>
    </row>
    <row r="27" spans="1:9">
      <c r="A27" s="24"/>
      <c r="B27" s="24" t="s">
        <v>74</v>
      </c>
      <c r="C27" s="24"/>
      <c r="D27" s="151">
        <v>86.2</v>
      </c>
      <c r="E27" s="151">
        <v>93.8</v>
      </c>
      <c r="F27" s="142">
        <v>94</v>
      </c>
      <c r="G27" s="27">
        <f t="shared" si="5"/>
        <v>91.333333333333329</v>
      </c>
      <c r="H27" s="142">
        <v>95.5</v>
      </c>
      <c r="I27" s="22">
        <f t="shared" si="4"/>
        <v>2.4666666666666686</v>
      </c>
    </row>
    <row r="28" spans="1:9">
      <c r="A28" s="24"/>
      <c r="B28" s="24" t="s">
        <v>73</v>
      </c>
      <c r="C28" s="24"/>
      <c r="D28" s="151">
        <v>93.6</v>
      </c>
      <c r="E28" s="151">
        <v>94.5</v>
      </c>
      <c r="F28" s="142">
        <v>97</v>
      </c>
      <c r="G28" s="27">
        <f t="shared" si="5"/>
        <v>95.033333333333346</v>
      </c>
      <c r="H28" s="142">
        <v>96.6</v>
      </c>
      <c r="I28" s="22">
        <f t="shared" si="4"/>
        <v>-0.53333333333334565</v>
      </c>
    </row>
    <row r="29" spans="1:9">
      <c r="B29" s="24" t="s">
        <v>72</v>
      </c>
      <c r="C29" s="24"/>
      <c r="D29" s="151">
        <v>90.8</v>
      </c>
      <c r="E29" s="151">
        <v>97.6</v>
      </c>
      <c r="F29" s="142">
        <v>96.4</v>
      </c>
      <c r="G29" s="27">
        <f t="shared" si="5"/>
        <v>94.933333333333323</v>
      </c>
      <c r="H29" s="142">
        <v>96.3</v>
      </c>
      <c r="I29" s="22">
        <f t="shared" si="4"/>
        <v>2.6666666666666714</v>
      </c>
    </row>
    <row r="30" spans="1:9" ht="13.5" thickBot="1">
      <c r="A30" s="32"/>
      <c r="B30" s="32" t="s">
        <v>71</v>
      </c>
      <c r="C30" s="32"/>
      <c r="D30" s="30">
        <v>83.6</v>
      </c>
      <c r="E30" s="30">
        <v>95.4</v>
      </c>
      <c r="F30" s="143">
        <v>93.2</v>
      </c>
      <c r="G30" s="31">
        <f t="shared" si="5"/>
        <v>90.733333333333334</v>
      </c>
      <c r="H30" s="143">
        <v>95.6</v>
      </c>
      <c r="I30" s="29">
        <f t="shared" si="4"/>
        <v>4.6666666666666714</v>
      </c>
    </row>
    <row r="35" spans="2:8">
      <c r="B35" s="24"/>
      <c r="C35" s="23"/>
      <c r="D35" s="23">
        <v>2013</v>
      </c>
      <c r="E35" s="23">
        <v>2014</v>
      </c>
      <c r="F35" s="23">
        <v>2015</v>
      </c>
      <c r="G35" s="23">
        <v>2016</v>
      </c>
      <c r="H35" s="24"/>
    </row>
    <row r="36" spans="2:8">
      <c r="C36" s="28" t="s">
        <v>51</v>
      </c>
      <c r="D36" s="151">
        <v>1053.3</v>
      </c>
      <c r="E36" s="151">
        <v>1351.9</v>
      </c>
      <c r="F36" s="151">
        <v>1427.4</v>
      </c>
      <c r="G36" s="150">
        <v>1637.4</v>
      </c>
    </row>
    <row r="37" spans="2:8">
      <c r="B37" s="24"/>
      <c r="C37" s="23" t="s">
        <v>75</v>
      </c>
      <c r="D37" s="151">
        <v>0.2</v>
      </c>
      <c r="E37" s="151">
        <v>0.2</v>
      </c>
      <c r="F37" s="151">
        <v>0.2</v>
      </c>
      <c r="G37" s="151">
        <v>0.3</v>
      </c>
    </row>
    <row r="38" spans="2:8">
      <c r="B38" s="24"/>
      <c r="C38" s="23" t="s">
        <v>74</v>
      </c>
      <c r="D38" s="151">
        <v>27.7</v>
      </c>
      <c r="E38" s="151">
        <v>34.700000000000003</v>
      </c>
      <c r="F38" s="151">
        <v>37.200000000000003</v>
      </c>
      <c r="G38" s="151">
        <v>42.9</v>
      </c>
    </row>
    <row r="39" spans="2:8">
      <c r="B39" s="24"/>
      <c r="C39" s="23" t="s">
        <v>73</v>
      </c>
      <c r="D39" s="151">
        <v>83.7</v>
      </c>
      <c r="E39" s="151">
        <v>94.6</v>
      </c>
      <c r="F39" s="151">
        <v>107.5</v>
      </c>
      <c r="G39" s="151">
        <v>115.7</v>
      </c>
    </row>
    <row r="40" spans="2:8">
      <c r="B40" s="24"/>
      <c r="C40" s="23" t="s">
        <v>72</v>
      </c>
      <c r="D40" s="151">
        <v>564.4</v>
      </c>
      <c r="E40" s="151">
        <v>707.5</v>
      </c>
      <c r="F40" s="151">
        <v>762.6</v>
      </c>
      <c r="G40" s="151">
        <v>866.4</v>
      </c>
      <c r="H40" s="25"/>
    </row>
    <row r="41" spans="2:8">
      <c r="B41" s="24"/>
      <c r="C41" s="23" t="s">
        <v>71</v>
      </c>
      <c r="D41" s="151">
        <v>377.2</v>
      </c>
      <c r="E41" s="151">
        <v>514.79999999999995</v>
      </c>
      <c r="F41" s="151">
        <v>519.9</v>
      </c>
      <c r="G41" s="151">
        <v>611.9</v>
      </c>
    </row>
  </sheetData>
  <mergeCells count="8">
    <mergeCell ref="B24:H24"/>
    <mergeCell ref="B1:H1"/>
    <mergeCell ref="B2:H2"/>
    <mergeCell ref="A5:C5"/>
    <mergeCell ref="B6:H6"/>
    <mergeCell ref="B15:E15"/>
    <mergeCell ref="F15:H15"/>
    <mergeCell ref="B23:H23"/>
  </mergeCells>
  <pageMargins left="0.56999999999999995" right="0.49" top="1" bottom="1" header="0.5" footer="0.5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0"/>
  <sheetViews>
    <sheetView workbookViewId="0">
      <selection activeCell="O28" sqref="O28"/>
    </sheetView>
  </sheetViews>
  <sheetFormatPr defaultRowHeight="12.75"/>
  <cols>
    <col min="1" max="1" width="20.5703125" style="41" customWidth="1"/>
    <col min="2" max="2" width="13.28515625" style="41" customWidth="1"/>
    <col min="3" max="3" width="13.7109375" style="41" customWidth="1"/>
    <col min="4" max="4" width="11" style="41" customWidth="1"/>
    <col min="5" max="5" width="13.140625" style="41" customWidth="1"/>
    <col min="6" max="6" width="12.28515625" style="41" customWidth="1"/>
    <col min="7" max="7" width="15.42578125" style="41" customWidth="1"/>
    <col min="8" max="8" width="16.140625" style="41" customWidth="1"/>
    <col min="9" max="9" width="10.140625" style="41" hidden="1" customWidth="1"/>
    <col min="10" max="10" width="9.140625" style="41" hidden="1" customWidth="1"/>
    <col min="11" max="11" width="8.5703125" style="41" customWidth="1"/>
    <col min="12" max="254" width="9.140625" style="41"/>
    <col min="255" max="255" width="4.5703125" style="41" customWidth="1"/>
    <col min="256" max="256" width="20.5703125" style="41" customWidth="1"/>
    <col min="257" max="257" width="13.28515625" style="41" customWidth="1"/>
    <col min="258" max="258" width="13.7109375" style="41" customWidth="1"/>
    <col min="259" max="259" width="11" style="41" customWidth="1"/>
    <col min="260" max="260" width="13.140625" style="41" customWidth="1"/>
    <col min="261" max="261" width="12.28515625" style="41" customWidth="1"/>
    <col min="262" max="262" width="15.42578125" style="41" customWidth="1"/>
    <col min="263" max="263" width="16.140625" style="41" customWidth="1"/>
    <col min="264" max="264" width="7.5703125" style="41" customWidth="1"/>
    <col min="265" max="265" width="8.5703125" style="41" customWidth="1"/>
    <col min="266" max="266" width="0" style="41" hidden="1" customWidth="1"/>
    <col min="267" max="267" width="8.5703125" style="41" customWidth="1"/>
    <col min="268" max="510" width="9.140625" style="41"/>
    <col min="511" max="511" width="4.5703125" style="41" customWidth="1"/>
    <col min="512" max="512" width="20.5703125" style="41" customWidth="1"/>
    <col min="513" max="513" width="13.28515625" style="41" customWidth="1"/>
    <col min="514" max="514" width="13.7109375" style="41" customWidth="1"/>
    <col min="515" max="515" width="11" style="41" customWidth="1"/>
    <col min="516" max="516" width="13.140625" style="41" customWidth="1"/>
    <col min="517" max="517" width="12.28515625" style="41" customWidth="1"/>
    <col min="518" max="518" width="15.42578125" style="41" customWidth="1"/>
    <col min="519" max="519" width="16.140625" style="41" customWidth="1"/>
    <col min="520" max="520" width="7.5703125" style="41" customWidth="1"/>
    <col min="521" max="521" width="8.5703125" style="41" customWidth="1"/>
    <col min="522" max="522" width="0" style="41" hidden="1" customWidth="1"/>
    <col min="523" max="523" width="8.5703125" style="41" customWidth="1"/>
    <col min="524" max="766" width="9.140625" style="41"/>
    <col min="767" max="767" width="4.5703125" style="41" customWidth="1"/>
    <col min="768" max="768" width="20.5703125" style="41" customWidth="1"/>
    <col min="769" max="769" width="13.28515625" style="41" customWidth="1"/>
    <col min="770" max="770" width="13.7109375" style="41" customWidth="1"/>
    <col min="771" max="771" width="11" style="41" customWidth="1"/>
    <col min="772" max="772" width="13.140625" style="41" customWidth="1"/>
    <col min="773" max="773" width="12.28515625" style="41" customWidth="1"/>
    <col min="774" max="774" width="15.42578125" style="41" customWidth="1"/>
    <col min="775" max="775" width="16.140625" style="41" customWidth="1"/>
    <col min="776" max="776" width="7.5703125" style="41" customWidth="1"/>
    <col min="777" max="777" width="8.5703125" style="41" customWidth="1"/>
    <col min="778" max="778" width="0" style="41" hidden="1" customWidth="1"/>
    <col min="779" max="779" width="8.5703125" style="41" customWidth="1"/>
    <col min="780" max="1022" width="9.140625" style="41"/>
    <col min="1023" max="1023" width="4.5703125" style="41" customWidth="1"/>
    <col min="1024" max="1024" width="20.5703125" style="41" customWidth="1"/>
    <col min="1025" max="1025" width="13.28515625" style="41" customWidth="1"/>
    <col min="1026" max="1026" width="13.7109375" style="41" customWidth="1"/>
    <col min="1027" max="1027" width="11" style="41" customWidth="1"/>
    <col min="1028" max="1028" width="13.140625" style="41" customWidth="1"/>
    <col min="1029" max="1029" width="12.28515625" style="41" customWidth="1"/>
    <col min="1030" max="1030" width="15.42578125" style="41" customWidth="1"/>
    <col min="1031" max="1031" width="16.140625" style="41" customWidth="1"/>
    <col min="1032" max="1032" width="7.5703125" style="41" customWidth="1"/>
    <col min="1033" max="1033" width="8.5703125" style="41" customWidth="1"/>
    <col min="1034" max="1034" width="0" style="41" hidden="1" customWidth="1"/>
    <col min="1035" max="1035" width="8.5703125" style="41" customWidth="1"/>
    <col min="1036" max="1278" width="9.140625" style="41"/>
    <col min="1279" max="1279" width="4.5703125" style="41" customWidth="1"/>
    <col min="1280" max="1280" width="20.5703125" style="41" customWidth="1"/>
    <col min="1281" max="1281" width="13.28515625" style="41" customWidth="1"/>
    <col min="1282" max="1282" width="13.7109375" style="41" customWidth="1"/>
    <col min="1283" max="1283" width="11" style="41" customWidth="1"/>
    <col min="1284" max="1284" width="13.140625" style="41" customWidth="1"/>
    <col min="1285" max="1285" width="12.28515625" style="41" customWidth="1"/>
    <col min="1286" max="1286" width="15.42578125" style="41" customWidth="1"/>
    <col min="1287" max="1287" width="16.140625" style="41" customWidth="1"/>
    <col min="1288" max="1288" width="7.5703125" style="41" customWidth="1"/>
    <col min="1289" max="1289" width="8.5703125" style="41" customWidth="1"/>
    <col min="1290" max="1290" width="0" style="41" hidden="1" customWidth="1"/>
    <col min="1291" max="1291" width="8.5703125" style="41" customWidth="1"/>
    <col min="1292" max="1534" width="9.140625" style="41"/>
    <col min="1535" max="1535" width="4.5703125" style="41" customWidth="1"/>
    <col min="1536" max="1536" width="20.5703125" style="41" customWidth="1"/>
    <col min="1537" max="1537" width="13.28515625" style="41" customWidth="1"/>
    <col min="1538" max="1538" width="13.7109375" style="41" customWidth="1"/>
    <col min="1539" max="1539" width="11" style="41" customWidth="1"/>
    <col min="1540" max="1540" width="13.140625" style="41" customWidth="1"/>
    <col min="1541" max="1541" width="12.28515625" style="41" customWidth="1"/>
    <col min="1542" max="1542" width="15.42578125" style="41" customWidth="1"/>
    <col min="1543" max="1543" width="16.140625" style="41" customWidth="1"/>
    <col min="1544" max="1544" width="7.5703125" style="41" customWidth="1"/>
    <col min="1545" max="1545" width="8.5703125" style="41" customWidth="1"/>
    <col min="1546" max="1546" width="0" style="41" hidden="1" customWidth="1"/>
    <col min="1547" max="1547" width="8.5703125" style="41" customWidth="1"/>
    <col min="1548" max="1790" width="9.140625" style="41"/>
    <col min="1791" max="1791" width="4.5703125" style="41" customWidth="1"/>
    <col min="1792" max="1792" width="20.5703125" style="41" customWidth="1"/>
    <col min="1793" max="1793" width="13.28515625" style="41" customWidth="1"/>
    <col min="1794" max="1794" width="13.7109375" style="41" customWidth="1"/>
    <col min="1795" max="1795" width="11" style="41" customWidth="1"/>
    <col min="1796" max="1796" width="13.140625" style="41" customWidth="1"/>
    <col min="1797" max="1797" width="12.28515625" style="41" customWidth="1"/>
    <col min="1798" max="1798" width="15.42578125" style="41" customWidth="1"/>
    <col min="1799" max="1799" width="16.140625" style="41" customWidth="1"/>
    <col min="1800" max="1800" width="7.5703125" style="41" customWidth="1"/>
    <col min="1801" max="1801" width="8.5703125" style="41" customWidth="1"/>
    <col min="1802" max="1802" width="0" style="41" hidden="1" customWidth="1"/>
    <col min="1803" max="1803" width="8.5703125" style="41" customWidth="1"/>
    <col min="1804" max="2046" width="9.140625" style="41"/>
    <col min="2047" max="2047" width="4.5703125" style="41" customWidth="1"/>
    <col min="2048" max="2048" width="20.5703125" style="41" customWidth="1"/>
    <col min="2049" max="2049" width="13.28515625" style="41" customWidth="1"/>
    <col min="2050" max="2050" width="13.7109375" style="41" customWidth="1"/>
    <col min="2051" max="2051" width="11" style="41" customWidth="1"/>
    <col min="2052" max="2052" width="13.140625" style="41" customWidth="1"/>
    <col min="2053" max="2053" width="12.28515625" style="41" customWidth="1"/>
    <col min="2054" max="2054" width="15.42578125" style="41" customWidth="1"/>
    <col min="2055" max="2055" width="16.140625" style="41" customWidth="1"/>
    <col min="2056" max="2056" width="7.5703125" style="41" customWidth="1"/>
    <col min="2057" max="2057" width="8.5703125" style="41" customWidth="1"/>
    <col min="2058" max="2058" width="0" style="41" hidden="1" customWidth="1"/>
    <col min="2059" max="2059" width="8.5703125" style="41" customWidth="1"/>
    <col min="2060" max="2302" width="9.140625" style="41"/>
    <col min="2303" max="2303" width="4.5703125" style="41" customWidth="1"/>
    <col min="2304" max="2304" width="20.5703125" style="41" customWidth="1"/>
    <col min="2305" max="2305" width="13.28515625" style="41" customWidth="1"/>
    <col min="2306" max="2306" width="13.7109375" style="41" customWidth="1"/>
    <col min="2307" max="2307" width="11" style="41" customWidth="1"/>
    <col min="2308" max="2308" width="13.140625" style="41" customWidth="1"/>
    <col min="2309" max="2309" width="12.28515625" style="41" customWidth="1"/>
    <col min="2310" max="2310" width="15.42578125" style="41" customWidth="1"/>
    <col min="2311" max="2311" width="16.140625" style="41" customWidth="1"/>
    <col min="2312" max="2312" width="7.5703125" style="41" customWidth="1"/>
    <col min="2313" max="2313" width="8.5703125" style="41" customWidth="1"/>
    <col min="2314" max="2314" width="0" style="41" hidden="1" customWidth="1"/>
    <col min="2315" max="2315" width="8.5703125" style="41" customWidth="1"/>
    <col min="2316" max="2558" width="9.140625" style="41"/>
    <col min="2559" max="2559" width="4.5703125" style="41" customWidth="1"/>
    <col min="2560" max="2560" width="20.5703125" style="41" customWidth="1"/>
    <col min="2561" max="2561" width="13.28515625" style="41" customWidth="1"/>
    <col min="2562" max="2562" width="13.7109375" style="41" customWidth="1"/>
    <col min="2563" max="2563" width="11" style="41" customWidth="1"/>
    <col min="2564" max="2564" width="13.140625" style="41" customWidth="1"/>
    <col min="2565" max="2565" width="12.28515625" style="41" customWidth="1"/>
    <col min="2566" max="2566" width="15.42578125" style="41" customWidth="1"/>
    <col min="2567" max="2567" width="16.140625" style="41" customWidth="1"/>
    <col min="2568" max="2568" width="7.5703125" style="41" customWidth="1"/>
    <col min="2569" max="2569" width="8.5703125" style="41" customWidth="1"/>
    <col min="2570" max="2570" width="0" style="41" hidden="1" customWidth="1"/>
    <col min="2571" max="2571" width="8.5703125" style="41" customWidth="1"/>
    <col min="2572" max="2814" width="9.140625" style="41"/>
    <col min="2815" max="2815" width="4.5703125" style="41" customWidth="1"/>
    <col min="2816" max="2816" width="20.5703125" style="41" customWidth="1"/>
    <col min="2817" max="2817" width="13.28515625" style="41" customWidth="1"/>
    <col min="2818" max="2818" width="13.7109375" style="41" customWidth="1"/>
    <col min="2819" max="2819" width="11" style="41" customWidth="1"/>
    <col min="2820" max="2820" width="13.140625" style="41" customWidth="1"/>
    <col min="2821" max="2821" width="12.28515625" style="41" customWidth="1"/>
    <col min="2822" max="2822" width="15.42578125" style="41" customWidth="1"/>
    <col min="2823" max="2823" width="16.140625" style="41" customWidth="1"/>
    <col min="2824" max="2824" width="7.5703125" style="41" customWidth="1"/>
    <col min="2825" max="2825" width="8.5703125" style="41" customWidth="1"/>
    <col min="2826" max="2826" width="0" style="41" hidden="1" customWidth="1"/>
    <col min="2827" max="2827" width="8.5703125" style="41" customWidth="1"/>
    <col min="2828" max="3070" width="9.140625" style="41"/>
    <col min="3071" max="3071" width="4.5703125" style="41" customWidth="1"/>
    <col min="3072" max="3072" width="20.5703125" style="41" customWidth="1"/>
    <col min="3073" max="3073" width="13.28515625" style="41" customWidth="1"/>
    <col min="3074" max="3074" width="13.7109375" style="41" customWidth="1"/>
    <col min="3075" max="3075" width="11" style="41" customWidth="1"/>
    <col min="3076" max="3076" width="13.140625" style="41" customWidth="1"/>
    <col min="3077" max="3077" width="12.28515625" style="41" customWidth="1"/>
    <col min="3078" max="3078" width="15.42578125" style="41" customWidth="1"/>
    <col min="3079" max="3079" width="16.140625" style="41" customWidth="1"/>
    <col min="3080" max="3080" width="7.5703125" style="41" customWidth="1"/>
    <col min="3081" max="3081" width="8.5703125" style="41" customWidth="1"/>
    <col min="3082" max="3082" width="0" style="41" hidden="1" customWidth="1"/>
    <col min="3083" max="3083" width="8.5703125" style="41" customWidth="1"/>
    <col min="3084" max="3326" width="9.140625" style="41"/>
    <col min="3327" max="3327" width="4.5703125" style="41" customWidth="1"/>
    <col min="3328" max="3328" width="20.5703125" style="41" customWidth="1"/>
    <col min="3329" max="3329" width="13.28515625" style="41" customWidth="1"/>
    <col min="3330" max="3330" width="13.7109375" style="41" customWidth="1"/>
    <col min="3331" max="3331" width="11" style="41" customWidth="1"/>
    <col min="3332" max="3332" width="13.140625" style="41" customWidth="1"/>
    <col min="3333" max="3333" width="12.28515625" style="41" customWidth="1"/>
    <col min="3334" max="3334" width="15.42578125" style="41" customWidth="1"/>
    <col min="3335" max="3335" width="16.140625" style="41" customWidth="1"/>
    <col min="3336" max="3336" width="7.5703125" style="41" customWidth="1"/>
    <col min="3337" max="3337" width="8.5703125" style="41" customWidth="1"/>
    <col min="3338" max="3338" width="0" style="41" hidden="1" customWidth="1"/>
    <col min="3339" max="3339" width="8.5703125" style="41" customWidth="1"/>
    <col min="3340" max="3582" width="9.140625" style="41"/>
    <col min="3583" max="3583" width="4.5703125" style="41" customWidth="1"/>
    <col min="3584" max="3584" width="20.5703125" style="41" customWidth="1"/>
    <col min="3585" max="3585" width="13.28515625" style="41" customWidth="1"/>
    <col min="3586" max="3586" width="13.7109375" style="41" customWidth="1"/>
    <col min="3587" max="3587" width="11" style="41" customWidth="1"/>
    <col min="3588" max="3588" width="13.140625" style="41" customWidth="1"/>
    <col min="3589" max="3589" width="12.28515625" style="41" customWidth="1"/>
    <col min="3590" max="3590" width="15.42578125" style="41" customWidth="1"/>
    <col min="3591" max="3591" width="16.140625" style="41" customWidth="1"/>
    <col min="3592" max="3592" width="7.5703125" style="41" customWidth="1"/>
    <col min="3593" max="3593" width="8.5703125" style="41" customWidth="1"/>
    <col min="3594" max="3594" width="0" style="41" hidden="1" customWidth="1"/>
    <col min="3595" max="3595" width="8.5703125" style="41" customWidth="1"/>
    <col min="3596" max="3838" width="9.140625" style="41"/>
    <col min="3839" max="3839" width="4.5703125" style="41" customWidth="1"/>
    <col min="3840" max="3840" width="20.5703125" style="41" customWidth="1"/>
    <col min="3841" max="3841" width="13.28515625" style="41" customWidth="1"/>
    <col min="3842" max="3842" width="13.7109375" style="41" customWidth="1"/>
    <col min="3843" max="3843" width="11" style="41" customWidth="1"/>
    <col min="3844" max="3844" width="13.140625" style="41" customWidth="1"/>
    <col min="3845" max="3845" width="12.28515625" style="41" customWidth="1"/>
    <col min="3846" max="3846" width="15.42578125" style="41" customWidth="1"/>
    <col min="3847" max="3847" width="16.140625" style="41" customWidth="1"/>
    <col min="3848" max="3848" width="7.5703125" style="41" customWidth="1"/>
    <col min="3849" max="3849" width="8.5703125" style="41" customWidth="1"/>
    <col min="3850" max="3850" width="0" style="41" hidden="1" customWidth="1"/>
    <col min="3851" max="3851" width="8.5703125" style="41" customWidth="1"/>
    <col min="3852" max="4094" width="9.140625" style="41"/>
    <col min="4095" max="4095" width="4.5703125" style="41" customWidth="1"/>
    <col min="4096" max="4096" width="20.5703125" style="41" customWidth="1"/>
    <col min="4097" max="4097" width="13.28515625" style="41" customWidth="1"/>
    <col min="4098" max="4098" width="13.7109375" style="41" customWidth="1"/>
    <col min="4099" max="4099" width="11" style="41" customWidth="1"/>
    <col min="4100" max="4100" width="13.140625" style="41" customWidth="1"/>
    <col min="4101" max="4101" width="12.28515625" style="41" customWidth="1"/>
    <col min="4102" max="4102" width="15.42578125" style="41" customWidth="1"/>
    <col min="4103" max="4103" width="16.140625" style="41" customWidth="1"/>
    <col min="4104" max="4104" width="7.5703125" style="41" customWidth="1"/>
    <col min="4105" max="4105" width="8.5703125" style="41" customWidth="1"/>
    <col min="4106" max="4106" width="0" style="41" hidden="1" customWidth="1"/>
    <col min="4107" max="4107" width="8.5703125" style="41" customWidth="1"/>
    <col min="4108" max="4350" width="9.140625" style="41"/>
    <col min="4351" max="4351" width="4.5703125" style="41" customWidth="1"/>
    <col min="4352" max="4352" width="20.5703125" style="41" customWidth="1"/>
    <col min="4353" max="4353" width="13.28515625" style="41" customWidth="1"/>
    <col min="4354" max="4354" width="13.7109375" style="41" customWidth="1"/>
    <col min="4355" max="4355" width="11" style="41" customWidth="1"/>
    <col min="4356" max="4356" width="13.140625" style="41" customWidth="1"/>
    <col min="4357" max="4357" width="12.28515625" style="41" customWidth="1"/>
    <col min="4358" max="4358" width="15.42578125" style="41" customWidth="1"/>
    <col min="4359" max="4359" width="16.140625" style="41" customWidth="1"/>
    <col min="4360" max="4360" width="7.5703125" style="41" customWidth="1"/>
    <col min="4361" max="4361" width="8.5703125" style="41" customWidth="1"/>
    <col min="4362" max="4362" width="0" style="41" hidden="1" customWidth="1"/>
    <col min="4363" max="4363" width="8.5703125" style="41" customWidth="1"/>
    <col min="4364" max="4606" width="9.140625" style="41"/>
    <col min="4607" max="4607" width="4.5703125" style="41" customWidth="1"/>
    <col min="4608" max="4608" width="20.5703125" style="41" customWidth="1"/>
    <col min="4609" max="4609" width="13.28515625" style="41" customWidth="1"/>
    <col min="4610" max="4610" width="13.7109375" style="41" customWidth="1"/>
    <col min="4611" max="4611" width="11" style="41" customWidth="1"/>
    <col min="4612" max="4612" width="13.140625" style="41" customWidth="1"/>
    <col min="4613" max="4613" width="12.28515625" style="41" customWidth="1"/>
    <col min="4614" max="4614" width="15.42578125" style="41" customWidth="1"/>
    <col min="4615" max="4615" width="16.140625" style="41" customWidth="1"/>
    <col min="4616" max="4616" width="7.5703125" style="41" customWidth="1"/>
    <col min="4617" max="4617" width="8.5703125" style="41" customWidth="1"/>
    <col min="4618" max="4618" width="0" style="41" hidden="1" customWidth="1"/>
    <col min="4619" max="4619" width="8.5703125" style="41" customWidth="1"/>
    <col min="4620" max="4862" width="9.140625" style="41"/>
    <col min="4863" max="4863" width="4.5703125" style="41" customWidth="1"/>
    <col min="4864" max="4864" width="20.5703125" style="41" customWidth="1"/>
    <col min="4865" max="4865" width="13.28515625" style="41" customWidth="1"/>
    <col min="4866" max="4866" width="13.7109375" style="41" customWidth="1"/>
    <col min="4867" max="4867" width="11" style="41" customWidth="1"/>
    <col min="4868" max="4868" width="13.140625" style="41" customWidth="1"/>
    <col min="4869" max="4869" width="12.28515625" style="41" customWidth="1"/>
    <col min="4870" max="4870" width="15.42578125" style="41" customWidth="1"/>
    <col min="4871" max="4871" width="16.140625" style="41" customWidth="1"/>
    <col min="4872" max="4872" width="7.5703125" style="41" customWidth="1"/>
    <col min="4873" max="4873" width="8.5703125" style="41" customWidth="1"/>
    <col min="4874" max="4874" width="0" style="41" hidden="1" customWidth="1"/>
    <col min="4875" max="4875" width="8.5703125" style="41" customWidth="1"/>
    <col min="4876" max="5118" width="9.140625" style="41"/>
    <col min="5119" max="5119" width="4.5703125" style="41" customWidth="1"/>
    <col min="5120" max="5120" width="20.5703125" style="41" customWidth="1"/>
    <col min="5121" max="5121" width="13.28515625" style="41" customWidth="1"/>
    <col min="5122" max="5122" width="13.7109375" style="41" customWidth="1"/>
    <col min="5123" max="5123" width="11" style="41" customWidth="1"/>
    <col min="5124" max="5124" width="13.140625" style="41" customWidth="1"/>
    <col min="5125" max="5125" width="12.28515625" style="41" customWidth="1"/>
    <col min="5126" max="5126" width="15.42578125" style="41" customWidth="1"/>
    <col min="5127" max="5127" width="16.140625" style="41" customWidth="1"/>
    <col min="5128" max="5128" width="7.5703125" style="41" customWidth="1"/>
    <col min="5129" max="5129" width="8.5703125" style="41" customWidth="1"/>
    <col min="5130" max="5130" width="0" style="41" hidden="1" customWidth="1"/>
    <col min="5131" max="5131" width="8.5703125" style="41" customWidth="1"/>
    <col min="5132" max="5374" width="9.140625" style="41"/>
    <col min="5375" max="5375" width="4.5703125" style="41" customWidth="1"/>
    <col min="5376" max="5376" width="20.5703125" style="41" customWidth="1"/>
    <col min="5377" max="5377" width="13.28515625" style="41" customWidth="1"/>
    <col min="5378" max="5378" width="13.7109375" style="41" customWidth="1"/>
    <col min="5379" max="5379" width="11" style="41" customWidth="1"/>
    <col min="5380" max="5380" width="13.140625" style="41" customWidth="1"/>
    <col min="5381" max="5381" width="12.28515625" style="41" customWidth="1"/>
    <col min="5382" max="5382" width="15.42578125" style="41" customWidth="1"/>
    <col min="5383" max="5383" width="16.140625" style="41" customWidth="1"/>
    <col min="5384" max="5384" width="7.5703125" style="41" customWidth="1"/>
    <col min="5385" max="5385" width="8.5703125" style="41" customWidth="1"/>
    <col min="5386" max="5386" width="0" style="41" hidden="1" customWidth="1"/>
    <col min="5387" max="5387" width="8.5703125" style="41" customWidth="1"/>
    <col min="5388" max="5630" width="9.140625" style="41"/>
    <col min="5631" max="5631" width="4.5703125" style="41" customWidth="1"/>
    <col min="5632" max="5632" width="20.5703125" style="41" customWidth="1"/>
    <col min="5633" max="5633" width="13.28515625" style="41" customWidth="1"/>
    <col min="5634" max="5634" width="13.7109375" style="41" customWidth="1"/>
    <col min="5635" max="5635" width="11" style="41" customWidth="1"/>
    <col min="5636" max="5636" width="13.140625" style="41" customWidth="1"/>
    <col min="5637" max="5637" width="12.28515625" style="41" customWidth="1"/>
    <col min="5638" max="5638" width="15.42578125" style="41" customWidth="1"/>
    <col min="5639" max="5639" width="16.140625" style="41" customWidth="1"/>
    <col min="5640" max="5640" width="7.5703125" style="41" customWidth="1"/>
    <col min="5641" max="5641" width="8.5703125" style="41" customWidth="1"/>
    <col min="5642" max="5642" width="0" style="41" hidden="1" customWidth="1"/>
    <col min="5643" max="5643" width="8.5703125" style="41" customWidth="1"/>
    <col min="5644" max="5886" width="9.140625" style="41"/>
    <col min="5887" max="5887" width="4.5703125" style="41" customWidth="1"/>
    <col min="5888" max="5888" width="20.5703125" style="41" customWidth="1"/>
    <col min="5889" max="5889" width="13.28515625" style="41" customWidth="1"/>
    <col min="5890" max="5890" width="13.7109375" style="41" customWidth="1"/>
    <col min="5891" max="5891" width="11" style="41" customWidth="1"/>
    <col min="5892" max="5892" width="13.140625" style="41" customWidth="1"/>
    <col min="5893" max="5893" width="12.28515625" style="41" customWidth="1"/>
    <col min="5894" max="5894" width="15.42578125" style="41" customWidth="1"/>
    <col min="5895" max="5895" width="16.140625" style="41" customWidth="1"/>
    <col min="5896" max="5896" width="7.5703125" style="41" customWidth="1"/>
    <col min="5897" max="5897" width="8.5703125" style="41" customWidth="1"/>
    <col min="5898" max="5898" width="0" style="41" hidden="1" customWidth="1"/>
    <col min="5899" max="5899" width="8.5703125" style="41" customWidth="1"/>
    <col min="5900" max="6142" width="9.140625" style="41"/>
    <col min="6143" max="6143" width="4.5703125" style="41" customWidth="1"/>
    <col min="6144" max="6144" width="20.5703125" style="41" customWidth="1"/>
    <col min="6145" max="6145" width="13.28515625" style="41" customWidth="1"/>
    <col min="6146" max="6146" width="13.7109375" style="41" customWidth="1"/>
    <col min="6147" max="6147" width="11" style="41" customWidth="1"/>
    <col min="6148" max="6148" width="13.140625" style="41" customWidth="1"/>
    <col min="6149" max="6149" width="12.28515625" style="41" customWidth="1"/>
    <col min="6150" max="6150" width="15.42578125" style="41" customWidth="1"/>
    <col min="6151" max="6151" width="16.140625" style="41" customWidth="1"/>
    <col min="6152" max="6152" width="7.5703125" style="41" customWidth="1"/>
    <col min="6153" max="6153" width="8.5703125" style="41" customWidth="1"/>
    <col min="6154" max="6154" width="0" style="41" hidden="1" customWidth="1"/>
    <col min="6155" max="6155" width="8.5703125" style="41" customWidth="1"/>
    <col min="6156" max="6398" width="9.140625" style="41"/>
    <col min="6399" max="6399" width="4.5703125" style="41" customWidth="1"/>
    <col min="6400" max="6400" width="20.5703125" style="41" customWidth="1"/>
    <col min="6401" max="6401" width="13.28515625" style="41" customWidth="1"/>
    <col min="6402" max="6402" width="13.7109375" style="41" customWidth="1"/>
    <col min="6403" max="6403" width="11" style="41" customWidth="1"/>
    <col min="6404" max="6404" width="13.140625" style="41" customWidth="1"/>
    <col min="6405" max="6405" width="12.28515625" style="41" customWidth="1"/>
    <col min="6406" max="6406" width="15.42578125" style="41" customWidth="1"/>
    <col min="6407" max="6407" width="16.140625" style="41" customWidth="1"/>
    <col min="6408" max="6408" width="7.5703125" style="41" customWidth="1"/>
    <col min="6409" max="6409" width="8.5703125" style="41" customWidth="1"/>
    <col min="6410" max="6410" width="0" style="41" hidden="1" customWidth="1"/>
    <col min="6411" max="6411" width="8.5703125" style="41" customWidth="1"/>
    <col min="6412" max="6654" width="9.140625" style="41"/>
    <col min="6655" max="6655" width="4.5703125" style="41" customWidth="1"/>
    <col min="6656" max="6656" width="20.5703125" style="41" customWidth="1"/>
    <col min="6657" max="6657" width="13.28515625" style="41" customWidth="1"/>
    <col min="6658" max="6658" width="13.7109375" style="41" customWidth="1"/>
    <col min="6659" max="6659" width="11" style="41" customWidth="1"/>
    <col min="6660" max="6660" width="13.140625" style="41" customWidth="1"/>
    <col min="6661" max="6661" width="12.28515625" style="41" customWidth="1"/>
    <col min="6662" max="6662" width="15.42578125" style="41" customWidth="1"/>
    <col min="6663" max="6663" width="16.140625" style="41" customWidth="1"/>
    <col min="6664" max="6664" width="7.5703125" style="41" customWidth="1"/>
    <col min="6665" max="6665" width="8.5703125" style="41" customWidth="1"/>
    <col min="6666" max="6666" width="0" style="41" hidden="1" customWidth="1"/>
    <col min="6667" max="6667" width="8.5703125" style="41" customWidth="1"/>
    <col min="6668" max="6910" width="9.140625" style="41"/>
    <col min="6911" max="6911" width="4.5703125" style="41" customWidth="1"/>
    <col min="6912" max="6912" width="20.5703125" style="41" customWidth="1"/>
    <col min="6913" max="6913" width="13.28515625" style="41" customWidth="1"/>
    <col min="6914" max="6914" width="13.7109375" style="41" customWidth="1"/>
    <col min="6915" max="6915" width="11" style="41" customWidth="1"/>
    <col min="6916" max="6916" width="13.140625" style="41" customWidth="1"/>
    <col min="6917" max="6917" width="12.28515625" style="41" customWidth="1"/>
    <col min="6918" max="6918" width="15.42578125" style="41" customWidth="1"/>
    <col min="6919" max="6919" width="16.140625" style="41" customWidth="1"/>
    <col min="6920" max="6920" width="7.5703125" style="41" customWidth="1"/>
    <col min="6921" max="6921" width="8.5703125" style="41" customWidth="1"/>
    <col min="6922" max="6922" width="0" style="41" hidden="1" customWidth="1"/>
    <col min="6923" max="6923" width="8.5703125" style="41" customWidth="1"/>
    <col min="6924" max="7166" width="9.140625" style="41"/>
    <col min="7167" max="7167" width="4.5703125" style="41" customWidth="1"/>
    <col min="7168" max="7168" width="20.5703125" style="41" customWidth="1"/>
    <col min="7169" max="7169" width="13.28515625" style="41" customWidth="1"/>
    <col min="7170" max="7170" width="13.7109375" style="41" customWidth="1"/>
    <col min="7171" max="7171" width="11" style="41" customWidth="1"/>
    <col min="7172" max="7172" width="13.140625" style="41" customWidth="1"/>
    <col min="7173" max="7173" width="12.28515625" style="41" customWidth="1"/>
    <col min="7174" max="7174" width="15.42578125" style="41" customWidth="1"/>
    <col min="7175" max="7175" width="16.140625" style="41" customWidth="1"/>
    <col min="7176" max="7176" width="7.5703125" style="41" customWidth="1"/>
    <col min="7177" max="7177" width="8.5703125" style="41" customWidth="1"/>
    <col min="7178" max="7178" width="0" style="41" hidden="1" customWidth="1"/>
    <col min="7179" max="7179" width="8.5703125" style="41" customWidth="1"/>
    <col min="7180" max="7422" width="9.140625" style="41"/>
    <col min="7423" max="7423" width="4.5703125" style="41" customWidth="1"/>
    <col min="7424" max="7424" width="20.5703125" style="41" customWidth="1"/>
    <col min="7425" max="7425" width="13.28515625" style="41" customWidth="1"/>
    <col min="7426" max="7426" width="13.7109375" style="41" customWidth="1"/>
    <col min="7427" max="7427" width="11" style="41" customWidth="1"/>
    <col min="7428" max="7428" width="13.140625" style="41" customWidth="1"/>
    <col min="7429" max="7429" width="12.28515625" style="41" customWidth="1"/>
    <col min="7430" max="7430" width="15.42578125" style="41" customWidth="1"/>
    <col min="7431" max="7431" width="16.140625" style="41" customWidth="1"/>
    <col min="7432" max="7432" width="7.5703125" style="41" customWidth="1"/>
    <col min="7433" max="7433" width="8.5703125" style="41" customWidth="1"/>
    <col min="7434" max="7434" width="0" style="41" hidden="1" customWidth="1"/>
    <col min="7435" max="7435" width="8.5703125" style="41" customWidth="1"/>
    <col min="7436" max="7678" width="9.140625" style="41"/>
    <col min="7679" max="7679" width="4.5703125" style="41" customWidth="1"/>
    <col min="7680" max="7680" width="20.5703125" style="41" customWidth="1"/>
    <col min="7681" max="7681" width="13.28515625" style="41" customWidth="1"/>
    <col min="7682" max="7682" width="13.7109375" style="41" customWidth="1"/>
    <col min="7683" max="7683" width="11" style="41" customWidth="1"/>
    <col min="7684" max="7684" width="13.140625" style="41" customWidth="1"/>
    <col min="7685" max="7685" width="12.28515625" style="41" customWidth="1"/>
    <col min="7686" max="7686" width="15.42578125" style="41" customWidth="1"/>
    <col min="7687" max="7687" width="16.140625" style="41" customWidth="1"/>
    <col min="7688" max="7688" width="7.5703125" style="41" customWidth="1"/>
    <col min="7689" max="7689" width="8.5703125" style="41" customWidth="1"/>
    <col min="7690" max="7690" width="0" style="41" hidden="1" customWidth="1"/>
    <col min="7691" max="7691" width="8.5703125" style="41" customWidth="1"/>
    <col min="7692" max="7934" width="9.140625" style="41"/>
    <col min="7935" max="7935" width="4.5703125" style="41" customWidth="1"/>
    <col min="7936" max="7936" width="20.5703125" style="41" customWidth="1"/>
    <col min="7937" max="7937" width="13.28515625" style="41" customWidth="1"/>
    <col min="7938" max="7938" width="13.7109375" style="41" customWidth="1"/>
    <col min="7939" max="7939" width="11" style="41" customWidth="1"/>
    <col min="7940" max="7940" width="13.140625" style="41" customWidth="1"/>
    <col min="7941" max="7941" width="12.28515625" style="41" customWidth="1"/>
    <col min="7942" max="7942" width="15.42578125" style="41" customWidth="1"/>
    <col min="7943" max="7943" width="16.140625" style="41" customWidth="1"/>
    <col min="7944" max="7944" width="7.5703125" style="41" customWidth="1"/>
    <col min="7945" max="7945" width="8.5703125" style="41" customWidth="1"/>
    <col min="7946" max="7946" width="0" style="41" hidden="1" customWidth="1"/>
    <col min="7947" max="7947" width="8.5703125" style="41" customWidth="1"/>
    <col min="7948" max="8190" width="9.140625" style="41"/>
    <col min="8191" max="8191" width="4.5703125" style="41" customWidth="1"/>
    <col min="8192" max="8192" width="20.5703125" style="41" customWidth="1"/>
    <col min="8193" max="8193" width="13.28515625" style="41" customWidth="1"/>
    <col min="8194" max="8194" width="13.7109375" style="41" customWidth="1"/>
    <col min="8195" max="8195" width="11" style="41" customWidth="1"/>
    <col min="8196" max="8196" width="13.140625" style="41" customWidth="1"/>
    <col min="8197" max="8197" width="12.28515625" style="41" customWidth="1"/>
    <col min="8198" max="8198" width="15.42578125" style="41" customWidth="1"/>
    <col min="8199" max="8199" width="16.140625" style="41" customWidth="1"/>
    <col min="8200" max="8200" width="7.5703125" style="41" customWidth="1"/>
    <col min="8201" max="8201" width="8.5703125" style="41" customWidth="1"/>
    <col min="8202" max="8202" width="0" style="41" hidden="1" customWidth="1"/>
    <col min="8203" max="8203" width="8.5703125" style="41" customWidth="1"/>
    <col min="8204" max="8446" width="9.140625" style="41"/>
    <col min="8447" max="8447" width="4.5703125" style="41" customWidth="1"/>
    <col min="8448" max="8448" width="20.5703125" style="41" customWidth="1"/>
    <col min="8449" max="8449" width="13.28515625" style="41" customWidth="1"/>
    <col min="8450" max="8450" width="13.7109375" style="41" customWidth="1"/>
    <col min="8451" max="8451" width="11" style="41" customWidth="1"/>
    <col min="8452" max="8452" width="13.140625" style="41" customWidth="1"/>
    <col min="8453" max="8453" width="12.28515625" style="41" customWidth="1"/>
    <col min="8454" max="8454" width="15.42578125" style="41" customWidth="1"/>
    <col min="8455" max="8455" width="16.140625" style="41" customWidth="1"/>
    <col min="8456" max="8456" width="7.5703125" style="41" customWidth="1"/>
    <col min="8457" max="8457" width="8.5703125" style="41" customWidth="1"/>
    <col min="8458" max="8458" width="0" style="41" hidden="1" customWidth="1"/>
    <col min="8459" max="8459" width="8.5703125" style="41" customWidth="1"/>
    <col min="8460" max="8702" width="9.140625" style="41"/>
    <col min="8703" max="8703" width="4.5703125" style="41" customWidth="1"/>
    <col min="8704" max="8704" width="20.5703125" style="41" customWidth="1"/>
    <col min="8705" max="8705" width="13.28515625" style="41" customWidth="1"/>
    <col min="8706" max="8706" width="13.7109375" style="41" customWidth="1"/>
    <col min="8707" max="8707" width="11" style="41" customWidth="1"/>
    <col min="8708" max="8708" width="13.140625" style="41" customWidth="1"/>
    <col min="8709" max="8709" width="12.28515625" style="41" customWidth="1"/>
    <col min="8710" max="8710" width="15.42578125" style="41" customWidth="1"/>
    <col min="8711" max="8711" width="16.140625" style="41" customWidth="1"/>
    <col min="8712" max="8712" width="7.5703125" style="41" customWidth="1"/>
    <col min="8713" max="8713" width="8.5703125" style="41" customWidth="1"/>
    <col min="8714" max="8714" width="0" style="41" hidden="1" customWidth="1"/>
    <col min="8715" max="8715" width="8.5703125" style="41" customWidth="1"/>
    <col min="8716" max="8958" width="9.140625" style="41"/>
    <col min="8959" max="8959" width="4.5703125" style="41" customWidth="1"/>
    <col min="8960" max="8960" width="20.5703125" style="41" customWidth="1"/>
    <col min="8961" max="8961" width="13.28515625" style="41" customWidth="1"/>
    <col min="8962" max="8962" width="13.7109375" style="41" customWidth="1"/>
    <col min="8963" max="8963" width="11" style="41" customWidth="1"/>
    <col min="8964" max="8964" width="13.140625" style="41" customWidth="1"/>
    <col min="8965" max="8965" width="12.28515625" style="41" customWidth="1"/>
    <col min="8966" max="8966" width="15.42578125" style="41" customWidth="1"/>
    <col min="8967" max="8967" width="16.140625" style="41" customWidth="1"/>
    <col min="8968" max="8968" width="7.5703125" style="41" customWidth="1"/>
    <col min="8969" max="8969" width="8.5703125" style="41" customWidth="1"/>
    <col min="8970" max="8970" width="0" style="41" hidden="1" customWidth="1"/>
    <col min="8971" max="8971" width="8.5703125" style="41" customWidth="1"/>
    <col min="8972" max="9214" width="9.140625" style="41"/>
    <col min="9215" max="9215" width="4.5703125" style="41" customWidth="1"/>
    <col min="9216" max="9216" width="20.5703125" style="41" customWidth="1"/>
    <col min="9217" max="9217" width="13.28515625" style="41" customWidth="1"/>
    <col min="9218" max="9218" width="13.7109375" style="41" customWidth="1"/>
    <col min="9219" max="9219" width="11" style="41" customWidth="1"/>
    <col min="9220" max="9220" width="13.140625" style="41" customWidth="1"/>
    <col min="9221" max="9221" width="12.28515625" style="41" customWidth="1"/>
    <col min="9222" max="9222" width="15.42578125" style="41" customWidth="1"/>
    <col min="9223" max="9223" width="16.140625" style="41" customWidth="1"/>
    <col min="9224" max="9224" width="7.5703125" style="41" customWidth="1"/>
    <col min="9225" max="9225" width="8.5703125" style="41" customWidth="1"/>
    <col min="9226" max="9226" width="0" style="41" hidden="1" customWidth="1"/>
    <col min="9227" max="9227" width="8.5703125" style="41" customWidth="1"/>
    <col min="9228" max="9470" width="9.140625" style="41"/>
    <col min="9471" max="9471" width="4.5703125" style="41" customWidth="1"/>
    <col min="9472" max="9472" width="20.5703125" style="41" customWidth="1"/>
    <col min="9473" max="9473" width="13.28515625" style="41" customWidth="1"/>
    <col min="9474" max="9474" width="13.7109375" style="41" customWidth="1"/>
    <col min="9475" max="9475" width="11" style="41" customWidth="1"/>
    <col min="9476" max="9476" width="13.140625" style="41" customWidth="1"/>
    <col min="9477" max="9477" width="12.28515625" style="41" customWidth="1"/>
    <col min="9478" max="9478" width="15.42578125" style="41" customWidth="1"/>
    <col min="9479" max="9479" width="16.140625" style="41" customWidth="1"/>
    <col min="9480" max="9480" width="7.5703125" style="41" customWidth="1"/>
    <col min="9481" max="9481" width="8.5703125" style="41" customWidth="1"/>
    <col min="9482" max="9482" width="0" style="41" hidden="1" customWidth="1"/>
    <col min="9483" max="9483" width="8.5703125" style="41" customWidth="1"/>
    <col min="9484" max="9726" width="9.140625" style="41"/>
    <col min="9727" max="9727" width="4.5703125" style="41" customWidth="1"/>
    <col min="9728" max="9728" width="20.5703125" style="41" customWidth="1"/>
    <col min="9729" max="9729" width="13.28515625" style="41" customWidth="1"/>
    <col min="9730" max="9730" width="13.7109375" style="41" customWidth="1"/>
    <col min="9731" max="9731" width="11" style="41" customWidth="1"/>
    <col min="9732" max="9732" width="13.140625" style="41" customWidth="1"/>
    <col min="9733" max="9733" width="12.28515625" style="41" customWidth="1"/>
    <col min="9734" max="9734" width="15.42578125" style="41" customWidth="1"/>
    <col min="9735" max="9735" width="16.140625" style="41" customWidth="1"/>
    <col min="9736" max="9736" width="7.5703125" style="41" customWidth="1"/>
    <col min="9737" max="9737" width="8.5703125" style="41" customWidth="1"/>
    <col min="9738" max="9738" width="0" style="41" hidden="1" customWidth="1"/>
    <col min="9739" max="9739" width="8.5703125" style="41" customWidth="1"/>
    <col min="9740" max="9982" width="9.140625" style="41"/>
    <col min="9983" max="9983" width="4.5703125" style="41" customWidth="1"/>
    <col min="9984" max="9984" width="20.5703125" style="41" customWidth="1"/>
    <col min="9985" max="9985" width="13.28515625" style="41" customWidth="1"/>
    <col min="9986" max="9986" width="13.7109375" style="41" customWidth="1"/>
    <col min="9987" max="9987" width="11" style="41" customWidth="1"/>
    <col min="9988" max="9988" width="13.140625" style="41" customWidth="1"/>
    <col min="9989" max="9989" width="12.28515625" style="41" customWidth="1"/>
    <col min="9990" max="9990" width="15.42578125" style="41" customWidth="1"/>
    <col min="9991" max="9991" width="16.140625" style="41" customWidth="1"/>
    <col min="9992" max="9992" width="7.5703125" style="41" customWidth="1"/>
    <col min="9993" max="9993" width="8.5703125" style="41" customWidth="1"/>
    <col min="9994" max="9994" width="0" style="41" hidden="1" customWidth="1"/>
    <col min="9995" max="9995" width="8.5703125" style="41" customWidth="1"/>
    <col min="9996" max="10238" width="9.140625" style="41"/>
    <col min="10239" max="10239" width="4.5703125" style="41" customWidth="1"/>
    <col min="10240" max="10240" width="20.5703125" style="41" customWidth="1"/>
    <col min="10241" max="10241" width="13.28515625" style="41" customWidth="1"/>
    <col min="10242" max="10242" width="13.7109375" style="41" customWidth="1"/>
    <col min="10243" max="10243" width="11" style="41" customWidth="1"/>
    <col min="10244" max="10244" width="13.140625" style="41" customWidth="1"/>
    <col min="10245" max="10245" width="12.28515625" style="41" customWidth="1"/>
    <col min="10246" max="10246" width="15.42578125" style="41" customWidth="1"/>
    <col min="10247" max="10247" width="16.140625" style="41" customWidth="1"/>
    <col min="10248" max="10248" width="7.5703125" style="41" customWidth="1"/>
    <col min="10249" max="10249" width="8.5703125" style="41" customWidth="1"/>
    <col min="10250" max="10250" width="0" style="41" hidden="1" customWidth="1"/>
    <col min="10251" max="10251" width="8.5703125" style="41" customWidth="1"/>
    <col min="10252" max="10494" width="9.140625" style="41"/>
    <col min="10495" max="10495" width="4.5703125" style="41" customWidth="1"/>
    <col min="10496" max="10496" width="20.5703125" style="41" customWidth="1"/>
    <col min="10497" max="10497" width="13.28515625" style="41" customWidth="1"/>
    <col min="10498" max="10498" width="13.7109375" style="41" customWidth="1"/>
    <col min="10499" max="10499" width="11" style="41" customWidth="1"/>
    <col min="10500" max="10500" width="13.140625" style="41" customWidth="1"/>
    <col min="10501" max="10501" width="12.28515625" style="41" customWidth="1"/>
    <col min="10502" max="10502" width="15.42578125" style="41" customWidth="1"/>
    <col min="10503" max="10503" width="16.140625" style="41" customWidth="1"/>
    <col min="10504" max="10504" width="7.5703125" style="41" customWidth="1"/>
    <col min="10505" max="10505" width="8.5703125" style="41" customWidth="1"/>
    <col min="10506" max="10506" width="0" style="41" hidden="1" customWidth="1"/>
    <col min="10507" max="10507" width="8.5703125" style="41" customWidth="1"/>
    <col min="10508" max="10750" width="9.140625" style="41"/>
    <col min="10751" max="10751" width="4.5703125" style="41" customWidth="1"/>
    <col min="10752" max="10752" width="20.5703125" style="41" customWidth="1"/>
    <col min="10753" max="10753" width="13.28515625" style="41" customWidth="1"/>
    <col min="10754" max="10754" width="13.7109375" style="41" customWidth="1"/>
    <col min="10755" max="10755" width="11" style="41" customWidth="1"/>
    <col min="10756" max="10756" width="13.140625" style="41" customWidth="1"/>
    <col min="10757" max="10757" width="12.28515625" style="41" customWidth="1"/>
    <col min="10758" max="10758" width="15.42578125" style="41" customWidth="1"/>
    <col min="10759" max="10759" width="16.140625" style="41" customWidth="1"/>
    <col min="10760" max="10760" width="7.5703125" style="41" customWidth="1"/>
    <col min="10761" max="10761" width="8.5703125" style="41" customWidth="1"/>
    <col min="10762" max="10762" width="0" style="41" hidden="1" customWidth="1"/>
    <col min="10763" max="10763" width="8.5703125" style="41" customWidth="1"/>
    <col min="10764" max="11006" width="9.140625" style="41"/>
    <col min="11007" max="11007" width="4.5703125" style="41" customWidth="1"/>
    <col min="11008" max="11008" width="20.5703125" style="41" customWidth="1"/>
    <col min="11009" max="11009" width="13.28515625" style="41" customWidth="1"/>
    <col min="11010" max="11010" width="13.7109375" style="41" customWidth="1"/>
    <col min="11011" max="11011" width="11" style="41" customWidth="1"/>
    <col min="11012" max="11012" width="13.140625" style="41" customWidth="1"/>
    <col min="11013" max="11013" width="12.28515625" style="41" customWidth="1"/>
    <col min="11014" max="11014" width="15.42578125" style="41" customWidth="1"/>
    <col min="11015" max="11015" width="16.140625" style="41" customWidth="1"/>
    <col min="11016" max="11016" width="7.5703125" style="41" customWidth="1"/>
    <col min="11017" max="11017" width="8.5703125" style="41" customWidth="1"/>
    <col min="11018" max="11018" width="0" style="41" hidden="1" customWidth="1"/>
    <col min="11019" max="11019" width="8.5703125" style="41" customWidth="1"/>
    <col min="11020" max="11262" width="9.140625" style="41"/>
    <col min="11263" max="11263" width="4.5703125" style="41" customWidth="1"/>
    <col min="11264" max="11264" width="20.5703125" style="41" customWidth="1"/>
    <col min="11265" max="11265" width="13.28515625" style="41" customWidth="1"/>
    <col min="11266" max="11266" width="13.7109375" style="41" customWidth="1"/>
    <col min="11267" max="11267" width="11" style="41" customWidth="1"/>
    <col min="11268" max="11268" width="13.140625" style="41" customWidth="1"/>
    <col min="11269" max="11269" width="12.28515625" style="41" customWidth="1"/>
    <col min="11270" max="11270" width="15.42578125" style="41" customWidth="1"/>
    <col min="11271" max="11271" width="16.140625" style="41" customWidth="1"/>
    <col min="11272" max="11272" width="7.5703125" style="41" customWidth="1"/>
    <col min="11273" max="11273" width="8.5703125" style="41" customWidth="1"/>
    <col min="11274" max="11274" width="0" style="41" hidden="1" customWidth="1"/>
    <col min="11275" max="11275" width="8.5703125" style="41" customWidth="1"/>
    <col min="11276" max="11518" width="9.140625" style="41"/>
    <col min="11519" max="11519" width="4.5703125" style="41" customWidth="1"/>
    <col min="11520" max="11520" width="20.5703125" style="41" customWidth="1"/>
    <col min="11521" max="11521" width="13.28515625" style="41" customWidth="1"/>
    <col min="11522" max="11522" width="13.7109375" style="41" customWidth="1"/>
    <col min="11523" max="11523" width="11" style="41" customWidth="1"/>
    <col min="11524" max="11524" width="13.140625" style="41" customWidth="1"/>
    <col min="11525" max="11525" width="12.28515625" style="41" customWidth="1"/>
    <col min="11526" max="11526" width="15.42578125" style="41" customWidth="1"/>
    <col min="11527" max="11527" width="16.140625" style="41" customWidth="1"/>
    <col min="11528" max="11528" width="7.5703125" style="41" customWidth="1"/>
    <col min="11529" max="11529" width="8.5703125" style="41" customWidth="1"/>
    <col min="11530" max="11530" width="0" style="41" hidden="1" customWidth="1"/>
    <col min="11531" max="11531" width="8.5703125" style="41" customWidth="1"/>
    <col min="11532" max="11774" width="9.140625" style="41"/>
    <col min="11775" max="11775" width="4.5703125" style="41" customWidth="1"/>
    <col min="11776" max="11776" width="20.5703125" style="41" customWidth="1"/>
    <col min="11777" max="11777" width="13.28515625" style="41" customWidth="1"/>
    <col min="11778" max="11778" width="13.7109375" style="41" customWidth="1"/>
    <col min="11779" max="11779" width="11" style="41" customWidth="1"/>
    <col min="11780" max="11780" width="13.140625" style="41" customWidth="1"/>
    <col min="11781" max="11781" width="12.28515625" style="41" customWidth="1"/>
    <col min="11782" max="11782" width="15.42578125" style="41" customWidth="1"/>
    <col min="11783" max="11783" width="16.140625" style="41" customWidth="1"/>
    <col min="11784" max="11784" width="7.5703125" style="41" customWidth="1"/>
    <col min="11785" max="11785" width="8.5703125" style="41" customWidth="1"/>
    <col min="11786" max="11786" width="0" style="41" hidden="1" customWidth="1"/>
    <col min="11787" max="11787" width="8.5703125" style="41" customWidth="1"/>
    <col min="11788" max="12030" width="9.140625" style="41"/>
    <col min="12031" max="12031" width="4.5703125" style="41" customWidth="1"/>
    <col min="12032" max="12032" width="20.5703125" style="41" customWidth="1"/>
    <col min="12033" max="12033" width="13.28515625" style="41" customWidth="1"/>
    <col min="12034" max="12034" width="13.7109375" style="41" customWidth="1"/>
    <col min="12035" max="12035" width="11" style="41" customWidth="1"/>
    <col min="12036" max="12036" width="13.140625" style="41" customWidth="1"/>
    <col min="12037" max="12037" width="12.28515625" style="41" customWidth="1"/>
    <col min="12038" max="12038" width="15.42578125" style="41" customWidth="1"/>
    <col min="12039" max="12039" width="16.140625" style="41" customWidth="1"/>
    <col min="12040" max="12040" width="7.5703125" style="41" customWidth="1"/>
    <col min="12041" max="12041" width="8.5703125" style="41" customWidth="1"/>
    <col min="12042" max="12042" width="0" style="41" hidden="1" customWidth="1"/>
    <col min="12043" max="12043" width="8.5703125" style="41" customWidth="1"/>
    <col min="12044" max="12286" width="9.140625" style="41"/>
    <col min="12287" max="12287" width="4.5703125" style="41" customWidth="1"/>
    <col min="12288" max="12288" width="20.5703125" style="41" customWidth="1"/>
    <col min="12289" max="12289" width="13.28515625" style="41" customWidth="1"/>
    <col min="12290" max="12290" width="13.7109375" style="41" customWidth="1"/>
    <col min="12291" max="12291" width="11" style="41" customWidth="1"/>
    <col min="12292" max="12292" width="13.140625" style="41" customWidth="1"/>
    <col min="12293" max="12293" width="12.28515625" style="41" customWidth="1"/>
    <col min="12294" max="12294" width="15.42578125" style="41" customWidth="1"/>
    <col min="12295" max="12295" width="16.140625" style="41" customWidth="1"/>
    <col min="12296" max="12296" width="7.5703125" style="41" customWidth="1"/>
    <col min="12297" max="12297" width="8.5703125" style="41" customWidth="1"/>
    <col min="12298" max="12298" width="0" style="41" hidden="1" customWidth="1"/>
    <col min="12299" max="12299" width="8.5703125" style="41" customWidth="1"/>
    <col min="12300" max="12542" width="9.140625" style="41"/>
    <col min="12543" max="12543" width="4.5703125" style="41" customWidth="1"/>
    <col min="12544" max="12544" width="20.5703125" style="41" customWidth="1"/>
    <col min="12545" max="12545" width="13.28515625" style="41" customWidth="1"/>
    <col min="12546" max="12546" width="13.7109375" style="41" customWidth="1"/>
    <col min="12547" max="12547" width="11" style="41" customWidth="1"/>
    <col min="12548" max="12548" width="13.140625" style="41" customWidth="1"/>
    <col min="12549" max="12549" width="12.28515625" style="41" customWidth="1"/>
    <col min="12550" max="12550" width="15.42578125" style="41" customWidth="1"/>
    <col min="12551" max="12551" width="16.140625" style="41" customWidth="1"/>
    <col min="12552" max="12552" width="7.5703125" style="41" customWidth="1"/>
    <col min="12553" max="12553" width="8.5703125" style="41" customWidth="1"/>
    <col min="12554" max="12554" width="0" style="41" hidden="1" customWidth="1"/>
    <col min="12555" max="12555" width="8.5703125" style="41" customWidth="1"/>
    <col min="12556" max="12798" width="9.140625" style="41"/>
    <col min="12799" max="12799" width="4.5703125" style="41" customWidth="1"/>
    <col min="12800" max="12800" width="20.5703125" style="41" customWidth="1"/>
    <col min="12801" max="12801" width="13.28515625" style="41" customWidth="1"/>
    <col min="12802" max="12802" width="13.7109375" style="41" customWidth="1"/>
    <col min="12803" max="12803" width="11" style="41" customWidth="1"/>
    <col min="12804" max="12804" width="13.140625" style="41" customWidth="1"/>
    <col min="12805" max="12805" width="12.28515625" style="41" customWidth="1"/>
    <col min="12806" max="12806" width="15.42578125" style="41" customWidth="1"/>
    <col min="12807" max="12807" width="16.140625" style="41" customWidth="1"/>
    <col min="12808" max="12808" width="7.5703125" style="41" customWidth="1"/>
    <col min="12809" max="12809" width="8.5703125" style="41" customWidth="1"/>
    <col min="12810" max="12810" width="0" style="41" hidden="1" customWidth="1"/>
    <col min="12811" max="12811" width="8.5703125" style="41" customWidth="1"/>
    <col min="12812" max="13054" width="9.140625" style="41"/>
    <col min="13055" max="13055" width="4.5703125" style="41" customWidth="1"/>
    <col min="13056" max="13056" width="20.5703125" style="41" customWidth="1"/>
    <col min="13057" max="13057" width="13.28515625" style="41" customWidth="1"/>
    <col min="13058" max="13058" width="13.7109375" style="41" customWidth="1"/>
    <col min="13059" max="13059" width="11" style="41" customWidth="1"/>
    <col min="13060" max="13060" width="13.140625" style="41" customWidth="1"/>
    <col min="13061" max="13061" width="12.28515625" style="41" customWidth="1"/>
    <col min="13062" max="13062" width="15.42578125" style="41" customWidth="1"/>
    <col min="13063" max="13063" width="16.140625" style="41" customWidth="1"/>
    <col min="13064" max="13064" width="7.5703125" style="41" customWidth="1"/>
    <col min="13065" max="13065" width="8.5703125" style="41" customWidth="1"/>
    <col min="13066" max="13066" width="0" style="41" hidden="1" customWidth="1"/>
    <col min="13067" max="13067" width="8.5703125" style="41" customWidth="1"/>
    <col min="13068" max="13310" width="9.140625" style="41"/>
    <col min="13311" max="13311" width="4.5703125" style="41" customWidth="1"/>
    <col min="13312" max="13312" width="20.5703125" style="41" customWidth="1"/>
    <col min="13313" max="13313" width="13.28515625" style="41" customWidth="1"/>
    <col min="13314" max="13314" width="13.7109375" style="41" customWidth="1"/>
    <col min="13315" max="13315" width="11" style="41" customWidth="1"/>
    <col min="13316" max="13316" width="13.140625" style="41" customWidth="1"/>
    <col min="13317" max="13317" width="12.28515625" style="41" customWidth="1"/>
    <col min="13318" max="13318" width="15.42578125" style="41" customWidth="1"/>
    <col min="13319" max="13319" width="16.140625" style="41" customWidth="1"/>
    <col min="13320" max="13320" width="7.5703125" style="41" customWidth="1"/>
    <col min="13321" max="13321" width="8.5703125" style="41" customWidth="1"/>
    <col min="13322" max="13322" width="0" style="41" hidden="1" customWidth="1"/>
    <col min="13323" max="13323" width="8.5703125" style="41" customWidth="1"/>
    <col min="13324" max="13566" width="9.140625" style="41"/>
    <col min="13567" max="13567" width="4.5703125" style="41" customWidth="1"/>
    <col min="13568" max="13568" width="20.5703125" style="41" customWidth="1"/>
    <col min="13569" max="13569" width="13.28515625" style="41" customWidth="1"/>
    <col min="13570" max="13570" width="13.7109375" style="41" customWidth="1"/>
    <col min="13571" max="13571" width="11" style="41" customWidth="1"/>
    <col min="13572" max="13572" width="13.140625" style="41" customWidth="1"/>
    <col min="13573" max="13573" width="12.28515625" style="41" customWidth="1"/>
    <col min="13574" max="13574" width="15.42578125" style="41" customWidth="1"/>
    <col min="13575" max="13575" width="16.140625" style="41" customWidth="1"/>
    <col min="13576" max="13576" width="7.5703125" style="41" customWidth="1"/>
    <col min="13577" max="13577" width="8.5703125" style="41" customWidth="1"/>
    <col min="13578" max="13578" width="0" style="41" hidden="1" customWidth="1"/>
    <col min="13579" max="13579" width="8.5703125" style="41" customWidth="1"/>
    <col min="13580" max="13822" width="9.140625" style="41"/>
    <col min="13823" max="13823" width="4.5703125" style="41" customWidth="1"/>
    <col min="13824" max="13824" width="20.5703125" style="41" customWidth="1"/>
    <col min="13825" max="13825" width="13.28515625" style="41" customWidth="1"/>
    <col min="13826" max="13826" width="13.7109375" style="41" customWidth="1"/>
    <col min="13827" max="13827" width="11" style="41" customWidth="1"/>
    <col min="13828" max="13828" width="13.140625" style="41" customWidth="1"/>
    <col min="13829" max="13829" width="12.28515625" style="41" customWidth="1"/>
    <col min="13830" max="13830" width="15.42578125" style="41" customWidth="1"/>
    <col min="13831" max="13831" width="16.140625" style="41" customWidth="1"/>
    <col min="13832" max="13832" width="7.5703125" style="41" customWidth="1"/>
    <col min="13833" max="13833" width="8.5703125" style="41" customWidth="1"/>
    <col min="13834" max="13834" width="0" style="41" hidden="1" customWidth="1"/>
    <col min="13835" max="13835" width="8.5703125" style="41" customWidth="1"/>
    <col min="13836" max="14078" width="9.140625" style="41"/>
    <col min="14079" max="14079" width="4.5703125" style="41" customWidth="1"/>
    <col min="14080" max="14080" width="20.5703125" style="41" customWidth="1"/>
    <col min="14081" max="14081" width="13.28515625" style="41" customWidth="1"/>
    <col min="14082" max="14082" width="13.7109375" style="41" customWidth="1"/>
    <col min="14083" max="14083" width="11" style="41" customWidth="1"/>
    <col min="14084" max="14084" width="13.140625" style="41" customWidth="1"/>
    <col min="14085" max="14085" width="12.28515625" style="41" customWidth="1"/>
    <col min="14086" max="14086" width="15.42578125" style="41" customWidth="1"/>
    <col min="14087" max="14087" width="16.140625" style="41" customWidth="1"/>
    <col min="14088" max="14088" width="7.5703125" style="41" customWidth="1"/>
    <col min="14089" max="14089" width="8.5703125" style="41" customWidth="1"/>
    <col min="14090" max="14090" width="0" style="41" hidden="1" customWidth="1"/>
    <col min="14091" max="14091" width="8.5703125" style="41" customWidth="1"/>
    <col min="14092" max="14334" width="9.140625" style="41"/>
    <col min="14335" max="14335" width="4.5703125" style="41" customWidth="1"/>
    <col min="14336" max="14336" width="20.5703125" style="41" customWidth="1"/>
    <col min="14337" max="14337" width="13.28515625" style="41" customWidth="1"/>
    <col min="14338" max="14338" width="13.7109375" style="41" customWidth="1"/>
    <col min="14339" max="14339" width="11" style="41" customWidth="1"/>
    <col min="14340" max="14340" width="13.140625" style="41" customWidth="1"/>
    <col min="14341" max="14341" width="12.28515625" style="41" customWidth="1"/>
    <col min="14342" max="14342" width="15.42578125" style="41" customWidth="1"/>
    <col min="14343" max="14343" width="16.140625" style="41" customWidth="1"/>
    <col min="14344" max="14344" width="7.5703125" style="41" customWidth="1"/>
    <col min="14345" max="14345" width="8.5703125" style="41" customWidth="1"/>
    <col min="14346" max="14346" width="0" style="41" hidden="1" customWidth="1"/>
    <col min="14347" max="14347" width="8.5703125" style="41" customWidth="1"/>
    <col min="14348" max="14590" width="9.140625" style="41"/>
    <col min="14591" max="14591" width="4.5703125" style="41" customWidth="1"/>
    <col min="14592" max="14592" width="20.5703125" style="41" customWidth="1"/>
    <col min="14593" max="14593" width="13.28515625" style="41" customWidth="1"/>
    <col min="14594" max="14594" width="13.7109375" style="41" customWidth="1"/>
    <col min="14595" max="14595" width="11" style="41" customWidth="1"/>
    <col min="14596" max="14596" width="13.140625" style="41" customWidth="1"/>
    <col min="14597" max="14597" width="12.28515625" style="41" customWidth="1"/>
    <col min="14598" max="14598" width="15.42578125" style="41" customWidth="1"/>
    <col min="14599" max="14599" width="16.140625" style="41" customWidth="1"/>
    <col min="14600" max="14600" width="7.5703125" style="41" customWidth="1"/>
    <col min="14601" max="14601" width="8.5703125" style="41" customWidth="1"/>
    <col min="14602" max="14602" width="0" style="41" hidden="1" customWidth="1"/>
    <col min="14603" max="14603" width="8.5703125" style="41" customWidth="1"/>
    <col min="14604" max="14846" width="9.140625" style="41"/>
    <col min="14847" max="14847" width="4.5703125" style="41" customWidth="1"/>
    <col min="14848" max="14848" width="20.5703125" style="41" customWidth="1"/>
    <col min="14849" max="14849" width="13.28515625" style="41" customWidth="1"/>
    <col min="14850" max="14850" width="13.7109375" style="41" customWidth="1"/>
    <col min="14851" max="14851" width="11" style="41" customWidth="1"/>
    <col min="14852" max="14852" width="13.140625" style="41" customWidth="1"/>
    <col min="14853" max="14853" width="12.28515625" style="41" customWidth="1"/>
    <col min="14854" max="14854" width="15.42578125" style="41" customWidth="1"/>
    <col min="14855" max="14855" width="16.140625" style="41" customWidth="1"/>
    <col min="14856" max="14856" width="7.5703125" style="41" customWidth="1"/>
    <col min="14857" max="14857" width="8.5703125" style="41" customWidth="1"/>
    <col min="14858" max="14858" width="0" style="41" hidden="1" customWidth="1"/>
    <col min="14859" max="14859" width="8.5703125" style="41" customWidth="1"/>
    <col min="14860" max="15102" width="9.140625" style="41"/>
    <col min="15103" max="15103" width="4.5703125" style="41" customWidth="1"/>
    <col min="15104" max="15104" width="20.5703125" style="41" customWidth="1"/>
    <col min="15105" max="15105" width="13.28515625" style="41" customWidth="1"/>
    <col min="15106" max="15106" width="13.7109375" style="41" customWidth="1"/>
    <col min="15107" max="15107" width="11" style="41" customWidth="1"/>
    <col min="15108" max="15108" width="13.140625" style="41" customWidth="1"/>
    <col min="15109" max="15109" width="12.28515625" style="41" customWidth="1"/>
    <col min="15110" max="15110" width="15.42578125" style="41" customWidth="1"/>
    <col min="15111" max="15111" width="16.140625" style="41" customWidth="1"/>
    <col min="15112" max="15112" width="7.5703125" style="41" customWidth="1"/>
    <col min="15113" max="15113" width="8.5703125" style="41" customWidth="1"/>
    <col min="15114" max="15114" width="0" style="41" hidden="1" customWidth="1"/>
    <col min="15115" max="15115" width="8.5703125" style="41" customWidth="1"/>
    <col min="15116" max="15358" width="9.140625" style="41"/>
    <col min="15359" max="15359" width="4.5703125" style="41" customWidth="1"/>
    <col min="15360" max="15360" width="20.5703125" style="41" customWidth="1"/>
    <col min="15361" max="15361" width="13.28515625" style="41" customWidth="1"/>
    <col min="15362" max="15362" width="13.7109375" style="41" customWidth="1"/>
    <col min="15363" max="15363" width="11" style="41" customWidth="1"/>
    <col min="15364" max="15364" width="13.140625" style="41" customWidth="1"/>
    <col min="15365" max="15365" width="12.28515625" style="41" customWidth="1"/>
    <col min="15366" max="15366" width="15.42578125" style="41" customWidth="1"/>
    <col min="15367" max="15367" width="16.140625" style="41" customWidth="1"/>
    <col min="15368" max="15368" width="7.5703125" style="41" customWidth="1"/>
    <col min="15369" max="15369" width="8.5703125" style="41" customWidth="1"/>
    <col min="15370" max="15370" width="0" style="41" hidden="1" customWidth="1"/>
    <col min="15371" max="15371" width="8.5703125" style="41" customWidth="1"/>
    <col min="15372" max="15614" width="9.140625" style="41"/>
    <col min="15615" max="15615" width="4.5703125" style="41" customWidth="1"/>
    <col min="15616" max="15616" width="20.5703125" style="41" customWidth="1"/>
    <col min="15617" max="15617" width="13.28515625" style="41" customWidth="1"/>
    <col min="15618" max="15618" width="13.7109375" style="41" customWidth="1"/>
    <col min="15619" max="15619" width="11" style="41" customWidth="1"/>
    <col min="15620" max="15620" width="13.140625" style="41" customWidth="1"/>
    <col min="15621" max="15621" width="12.28515625" style="41" customWidth="1"/>
    <col min="15622" max="15622" width="15.42578125" style="41" customWidth="1"/>
    <col min="15623" max="15623" width="16.140625" style="41" customWidth="1"/>
    <col min="15624" max="15624" width="7.5703125" style="41" customWidth="1"/>
    <col min="15625" max="15625" width="8.5703125" style="41" customWidth="1"/>
    <col min="15626" max="15626" width="0" style="41" hidden="1" customWidth="1"/>
    <col min="15627" max="15627" width="8.5703125" style="41" customWidth="1"/>
    <col min="15628" max="15870" width="9.140625" style="41"/>
    <col min="15871" max="15871" width="4.5703125" style="41" customWidth="1"/>
    <col min="15872" max="15872" width="20.5703125" style="41" customWidth="1"/>
    <col min="15873" max="15873" width="13.28515625" style="41" customWidth="1"/>
    <col min="15874" max="15874" width="13.7109375" style="41" customWidth="1"/>
    <col min="15875" max="15875" width="11" style="41" customWidth="1"/>
    <col min="15876" max="15876" width="13.140625" style="41" customWidth="1"/>
    <col min="15877" max="15877" width="12.28515625" style="41" customWidth="1"/>
    <col min="15878" max="15878" width="15.42578125" style="41" customWidth="1"/>
    <col min="15879" max="15879" width="16.140625" style="41" customWidth="1"/>
    <col min="15880" max="15880" width="7.5703125" style="41" customWidth="1"/>
    <col min="15881" max="15881" width="8.5703125" style="41" customWidth="1"/>
    <col min="15882" max="15882" width="0" style="41" hidden="1" customWidth="1"/>
    <col min="15883" max="15883" width="8.5703125" style="41" customWidth="1"/>
    <col min="15884" max="16126" width="9.140625" style="41"/>
    <col min="16127" max="16127" width="4.5703125" style="41" customWidth="1"/>
    <col min="16128" max="16128" width="20.5703125" style="41" customWidth="1"/>
    <col min="16129" max="16129" width="13.28515625" style="41" customWidth="1"/>
    <col min="16130" max="16130" width="13.7109375" style="41" customWidth="1"/>
    <col min="16131" max="16131" width="11" style="41" customWidth="1"/>
    <col min="16132" max="16132" width="13.140625" style="41" customWidth="1"/>
    <col min="16133" max="16133" width="12.28515625" style="41" customWidth="1"/>
    <col min="16134" max="16134" width="15.42578125" style="41" customWidth="1"/>
    <col min="16135" max="16135" width="16.140625" style="41" customWidth="1"/>
    <col min="16136" max="16136" width="7.5703125" style="41" customWidth="1"/>
    <col min="16137" max="16137" width="8.5703125" style="41" customWidth="1"/>
    <col min="16138" max="16138" width="0" style="41" hidden="1" customWidth="1"/>
    <col min="16139" max="16139" width="8.5703125" style="41" customWidth="1"/>
    <col min="16140" max="16384" width="9.140625" style="41"/>
  </cols>
  <sheetData>
    <row r="1" spans="1:10">
      <c r="A1" s="467"/>
      <c r="B1" s="467"/>
      <c r="C1" s="467"/>
      <c r="D1" s="467"/>
      <c r="E1" s="467"/>
      <c r="F1" s="467"/>
      <c r="G1" s="467"/>
      <c r="H1" s="467"/>
    </row>
    <row r="2" spans="1:10">
      <c r="A2" s="467" t="s">
        <v>230</v>
      </c>
      <c r="B2" s="468"/>
      <c r="C2" s="468"/>
      <c r="D2" s="468"/>
      <c r="E2" s="468"/>
      <c r="F2" s="468"/>
      <c r="G2" s="468"/>
      <c r="H2" s="468"/>
    </row>
    <row r="3" spans="1:10" ht="13.5" thickBot="1">
      <c r="A3" s="65"/>
      <c r="B3" s="65"/>
      <c r="C3" s="65"/>
      <c r="D3" s="65"/>
      <c r="E3" s="65"/>
      <c r="F3" s="65"/>
      <c r="G3" s="65"/>
      <c r="H3" s="65"/>
    </row>
    <row r="4" spans="1:10" s="43" customFormat="1">
      <c r="A4" s="469" t="s">
        <v>93</v>
      </c>
      <c r="B4" s="471" t="s">
        <v>92</v>
      </c>
      <c r="C4" s="471"/>
      <c r="D4" s="471" t="s">
        <v>91</v>
      </c>
      <c r="E4" s="471"/>
      <c r="F4" s="471"/>
      <c r="G4" s="471" t="s">
        <v>90</v>
      </c>
      <c r="H4" s="472"/>
      <c r="I4" s="44"/>
    </row>
    <row r="5" spans="1:10" s="43" customFormat="1" ht="28.5" customHeight="1" thickBot="1">
      <c r="A5" s="470"/>
      <c r="B5" s="63" t="s">
        <v>87</v>
      </c>
      <c r="C5" s="63" t="s">
        <v>89</v>
      </c>
      <c r="D5" s="141">
        <v>2015</v>
      </c>
      <c r="E5" s="64">
        <v>2016</v>
      </c>
      <c r="F5" s="64" t="s">
        <v>88</v>
      </c>
      <c r="G5" s="63" t="s">
        <v>87</v>
      </c>
      <c r="H5" s="62" t="s">
        <v>86</v>
      </c>
      <c r="I5" s="44"/>
    </row>
    <row r="6" spans="1:10">
      <c r="A6" s="60" t="s">
        <v>63</v>
      </c>
      <c r="B6" s="9">
        <v>74824</v>
      </c>
      <c r="C6" s="59">
        <f>B6/I6*100</f>
        <v>92.689996903065961</v>
      </c>
      <c r="D6" s="9">
        <v>4717</v>
      </c>
      <c r="E6" s="9">
        <v>2890</v>
      </c>
      <c r="F6" s="58">
        <f t="shared" ref="F6:F29" si="0">E6-D6</f>
        <v>-1827</v>
      </c>
      <c r="G6" s="144">
        <v>57029</v>
      </c>
      <c r="H6" s="57">
        <v>76</v>
      </c>
      <c r="I6" s="12">
        <v>80725</v>
      </c>
      <c r="J6" s="10">
        <v>74991</v>
      </c>
    </row>
    <row r="7" spans="1:10">
      <c r="A7" s="60" t="s">
        <v>39</v>
      </c>
      <c r="B7" s="9">
        <v>98059</v>
      </c>
      <c r="C7" s="59">
        <f t="shared" ref="C7:C28" si="1">B7/I7*100</f>
        <v>81.503923133187044</v>
      </c>
      <c r="D7" s="9">
        <v>968</v>
      </c>
      <c r="E7" s="9">
        <v>913</v>
      </c>
      <c r="F7" s="58">
        <f t="shared" si="0"/>
        <v>-55</v>
      </c>
      <c r="G7" s="144">
        <v>66096</v>
      </c>
      <c r="H7" s="57">
        <v>67.400000000000006</v>
      </c>
      <c r="I7" s="12">
        <v>120312</v>
      </c>
      <c r="J7" s="10">
        <v>98093</v>
      </c>
    </row>
    <row r="8" spans="1:10">
      <c r="A8" s="60" t="s">
        <v>38</v>
      </c>
      <c r="B8" s="9">
        <v>74885</v>
      </c>
      <c r="C8" s="59">
        <f t="shared" si="1"/>
        <v>86.049985636311405</v>
      </c>
      <c r="D8" s="9">
        <v>380</v>
      </c>
      <c r="E8" s="9">
        <v>72</v>
      </c>
      <c r="F8" s="58">
        <f t="shared" si="0"/>
        <v>-308</v>
      </c>
      <c r="G8" s="144">
        <v>66640</v>
      </c>
      <c r="H8" s="57">
        <v>89</v>
      </c>
      <c r="I8" s="12">
        <v>87025</v>
      </c>
      <c r="J8" s="10">
        <v>74894</v>
      </c>
    </row>
    <row r="9" spans="1:10">
      <c r="A9" s="60" t="s">
        <v>37</v>
      </c>
      <c r="B9" s="9">
        <v>137462</v>
      </c>
      <c r="C9" s="59">
        <f t="shared" si="1"/>
        <v>93.630035282738703</v>
      </c>
      <c r="D9" s="9">
        <v>10914</v>
      </c>
      <c r="E9" s="9">
        <v>12246</v>
      </c>
      <c r="F9" s="58">
        <f t="shared" si="0"/>
        <v>1332</v>
      </c>
      <c r="G9" s="144">
        <v>101965</v>
      </c>
      <c r="H9" s="57">
        <v>74.2</v>
      </c>
      <c r="I9" s="12">
        <v>146814</v>
      </c>
      <c r="J9" s="10">
        <v>137495</v>
      </c>
    </row>
    <row r="10" spans="1:10">
      <c r="A10" s="60" t="s">
        <v>36</v>
      </c>
      <c r="B10" s="9">
        <v>130794</v>
      </c>
      <c r="C10" s="59">
        <f t="shared" si="1"/>
        <v>85.576885329564632</v>
      </c>
      <c r="D10" s="9">
        <v>5448</v>
      </c>
      <c r="E10" s="9">
        <v>1889</v>
      </c>
      <c r="F10" s="58">
        <f t="shared" si="0"/>
        <v>-3559</v>
      </c>
      <c r="G10" s="144">
        <v>113175</v>
      </c>
      <c r="H10" s="57">
        <v>86.5</v>
      </c>
      <c r="I10" s="12">
        <v>152838</v>
      </c>
      <c r="J10" s="10">
        <v>130851</v>
      </c>
    </row>
    <row r="11" spans="1:10">
      <c r="A11" s="60" t="s">
        <v>35</v>
      </c>
      <c r="B11" s="9">
        <v>84469</v>
      </c>
      <c r="C11" s="59">
        <f t="shared" si="1"/>
        <v>90.32475378808131</v>
      </c>
      <c r="D11" s="9">
        <v>904</v>
      </c>
      <c r="E11" s="9">
        <v>10922</v>
      </c>
      <c r="F11" s="58">
        <f t="shared" si="0"/>
        <v>10018</v>
      </c>
      <c r="G11" s="144">
        <v>85667</v>
      </c>
      <c r="H11" s="57">
        <v>101.4</v>
      </c>
      <c r="I11" s="12">
        <v>93517</v>
      </c>
      <c r="J11" s="10">
        <v>84483</v>
      </c>
    </row>
    <row r="12" spans="1:10">
      <c r="A12" s="60" t="s">
        <v>61</v>
      </c>
      <c r="B12" s="9">
        <v>92042</v>
      </c>
      <c r="C12" s="59">
        <f t="shared" si="1"/>
        <v>81.036440954032813</v>
      </c>
      <c r="D12" s="9">
        <v>1756</v>
      </c>
      <c r="E12" s="9">
        <v>165</v>
      </c>
      <c r="F12" s="58">
        <f t="shared" si="0"/>
        <v>-1591</v>
      </c>
      <c r="G12" s="144">
        <v>74037</v>
      </c>
      <c r="H12" s="57">
        <v>80.400000000000006</v>
      </c>
      <c r="I12" s="12">
        <v>113581</v>
      </c>
      <c r="J12" s="10">
        <v>92044</v>
      </c>
    </row>
    <row r="13" spans="1:10">
      <c r="A13" s="60" t="s">
        <v>34</v>
      </c>
      <c r="B13" s="9">
        <v>77627</v>
      </c>
      <c r="C13" s="59">
        <f t="shared" si="1"/>
        <v>82.163232040982649</v>
      </c>
      <c r="D13" s="9">
        <v>9397</v>
      </c>
      <c r="E13" s="9">
        <v>1306</v>
      </c>
      <c r="F13" s="58">
        <f t="shared" si="0"/>
        <v>-8091</v>
      </c>
      <c r="G13" s="144">
        <v>62636</v>
      </c>
      <c r="H13" s="57">
        <v>80.7</v>
      </c>
      <c r="I13" s="12">
        <v>94479</v>
      </c>
      <c r="J13" s="10">
        <v>77647</v>
      </c>
    </row>
    <row r="14" spans="1:10">
      <c r="A14" s="60" t="s">
        <v>60</v>
      </c>
      <c r="B14" s="9">
        <v>47946</v>
      </c>
      <c r="C14" s="59">
        <f t="shared" si="1"/>
        <v>75.841123712807857</v>
      </c>
      <c r="D14" s="9">
        <v>159</v>
      </c>
      <c r="E14" s="9">
        <v>243</v>
      </c>
      <c r="F14" s="58">
        <f t="shared" si="0"/>
        <v>84</v>
      </c>
      <c r="G14" s="144">
        <v>37364</v>
      </c>
      <c r="H14" s="57">
        <v>77.900000000000006</v>
      </c>
      <c r="I14" s="12">
        <v>63219</v>
      </c>
      <c r="J14" s="10">
        <v>47968</v>
      </c>
    </row>
    <row r="15" spans="1:10">
      <c r="A15" s="60" t="s">
        <v>33</v>
      </c>
      <c r="B15" s="9">
        <v>71876</v>
      </c>
      <c r="C15" s="59">
        <f t="shared" si="1"/>
        <v>86.426819296811118</v>
      </c>
      <c r="D15" s="9">
        <v>841</v>
      </c>
      <c r="E15" s="9">
        <v>331</v>
      </c>
      <c r="F15" s="58">
        <f t="shared" si="0"/>
        <v>-510</v>
      </c>
      <c r="G15" s="144">
        <v>63215</v>
      </c>
      <c r="H15" s="57">
        <v>87.5</v>
      </c>
      <c r="I15" s="12">
        <v>83164</v>
      </c>
      <c r="J15" s="10">
        <v>72279</v>
      </c>
    </row>
    <row r="16" spans="1:10">
      <c r="A16" s="60" t="s">
        <v>32</v>
      </c>
      <c r="B16" s="9">
        <v>111179</v>
      </c>
      <c r="C16" s="59">
        <f t="shared" si="1"/>
        <v>91.681922385499647</v>
      </c>
      <c r="D16" s="9">
        <v>3694</v>
      </c>
      <c r="E16" s="9">
        <v>4164</v>
      </c>
      <c r="F16" s="58">
        <f t="shared" si="0"/>
        <v>470</v>
      </c>
      <c r="G16" s="144">
        <v>109754</v>
      </c>
      <c r="H16" s="57">
        <v>98.7</v>
      </c>
      <c r="I16" s="12">
        <v>121266</v>
      </c>
      <c r="J16" s="10">
        <v>111211</v>
      </c>
    </row>
    <row r="17" spans="1:13">
      <c r="A17" s="60" t="s">
        <v>31</v>
      </c>
      <c r="B17" s="9">
        <v>105049</v>
      </c>
      <c r="C17" s="59">
        <f t="shared" si="1"/>
        <v>85.561510392910662</v>
      </c>
      <c r="D17" s="9">
        <v>7953</v>
      </c>
      <c r="E17" s="9">
        <v>2524</v>
      </c>
      <c r="F17" s="58">
        <f t="shared" si="0"/>
        <v>-5429</v>
      </c>
      <c r="G17" s="144">
        <v>85389</v>
      </c>
      <c r="H17" s="57">
        <v>81.2</v>
      </c>
      <c r="I17" s="12">
        <v>122776</v>
      </c>
      <c r="J17" s="10">
        <v>105096</v>
      </c>
    </row>
    <row r="18" spans="1:13">
      <c r="A18" s="60" t="s">
        <v>30</v>
      </c>
      <c r="B18" s="9">
        <v>65170</v>
      </c>
      <c r="C18" s="59">
        <f t="shared" si="1"/>
        <v>83.863080684596582</v>
      </c>
      <c r="D18" s="9">
        <v>1581</v>
      </c>
      <c r="E18" s="9">
        <v>1180</v>
      </c>
      <c r="F18" s="58">
        <f t="shared" si="0"/>
        <v>-401</v>
      </c>
      <c r="G18" s="144">
        <v>57439</v>
      </c>
      <c r="H18" s="57">
        <v>88.1</v>
      </c>
      <c r="I18" s="12">
        <v>77710</v>
      </c>
      <c r="J18" s="10">
        <v>65183</v>
      </c>
    </row>
    <row r="19" spans="1:13">
      <c r="A19" s="60" t="s">
        <v>59</v>
      </c>
      <c r="B19" s="9">
        <v>45543</v>
      </c>
      <c r="C19" s="59">
        <f t="shared" si="1"/>
        <v>75.554928829755468</v>
      </c>
      <c r="D19" s="9">
        <v>1968</v>
      </c>
      <c r="E19" s="9">
        <v>1583</v>
      </c>
      <c r="F19" s="58">
        <f t="shared" si="0"/>
        <v>-385</v>
      </c>
      <c r="G19" s="144">
        <v>35760</v>
      </c>
      <c r="H19" s="57">
        <v>78</v>
      </c>
      <c r="I19" s="12">
        <v>60278</v>
      </c>
      <c r="J19" s="10">
        <v>45834</v>
      </c>
    </row>
    <row r="20" spans="1:13">
      <c r="A20" s="60" t="s">
        <v>29</v>
      </c>
      <c r="B20" s="9">
        <v>13053</v>
      </c>
      <c r="C20" s="59">
        <f t="shared" si="1"/>
        <v>84.880998829496676</v>
      </c>
      <c r="D20" s="9">
        <v>161</v>
      </c>
      <c r="E20" s="9">
        <v>212</v>
      </c>
      <c r="F20" s="58">
        <f t="shared" si="0"/>
        <v>51</v>
      </c>
      <c r="G20" s="144">
        <v>8134</v>
      </c>
      <c r="H20" s="57">
        <v>62.3</v>
      </c>
      <c r="I20" s="12">
        <v>15378</v>
      </c>
      <c r="J20" s="10">
        <v>13058</v>
      </c>
    </row>
    <row r="21" spans="1:13">
      <c r="A21" s="60" t="s">
        <v>54</v>
      </c>
      <c r="B21" s="9">
        <v>4508</v>
      </c>
      <c r="C21" s="59">
        <f t="shared" si="1"/>
        <v>75.008319467554074</v>
      </c>
      <c r="D21" s="9">
        <v>75</v>
      </c>
      <c r="E21" s="9">
        <v>39</v>
      </c>
      <c r="F21" s="58">
        <f t="shared" si="0"/>
        <v>-36</v>
      </c>
      <c r="G21" s="144">
        <v>3260</v>
      </c>
      <c r="H21" s="57">
        <v>71.599999999999994</v>
      </c>
      <c r="I21" s="12">
        <v>6010</v>
      </c>
      <c r="J21" s="10">
        <v>4555</v>
      </c>
    </row>
    <row r="22" spans="1:13">
      <c r="A22" s="60" t="s">
        <v>58</v>
      </c>
      <c r="B22" s="9">
        <v>147482</v>
      </c>
      <c r="C22" s="59">
        <f t="shared" si="1"/>
        <v>96.932612110496947</v>
      </c>
      <c r="D22" s="9">
        <v>13483</v>
      </c>
      <c r="E22" s="9">
        <v>5934</v>
      </c>
      <c r="F22" s="58">
        <f t="shared" si="0"/>
        <v>-7549</v>
      </c>
      <c r="G22" s="144">
        <v>121999</v>
      </c>
      <c r="H22" s="57">
        <v>82.7</v>
      </c>
      <c r="I22" s="12">
        <v>152149</v>
      </c>
      <c r="J22" s="10">
        <v>147542</v>
      </c>
    </row>
    <row r="23" spans="1:13">
      <c r="A23" s="60" t="s">
        <v>57</v>
      </c>
      <c r="B23" s="9">
        <v>8635</v>
      </c>
      <c r="C23" s="59">
        <f t="shared" si="1"/>
        <v>77.701790695581749</v>
      </c>
      <c r="D23" s="9">
        <v>351</v>
      </c>
      <c r="E23" s="9">
        <v>863</v>
      </c>
      <c r="F23" s="58">
        <f t="shared" si="0"/>
        <v>512</v>
      </c>
      <c r="G23" s="144">
        <v>8111</v>
      </c>
      <c r="H23" s="57">
        <v>93.9</v>
      </c>
      <c r="I23" s="41">
        <v>11113</v>
      </c>
      <c r="J23" s="10">
        <v>8638</v>
      </c>
    </row>
    <row r="24" spans="1:13">
      <c r="A24" s="61" t="s">
        <v>28</v>
      </c>
      <c r="B24" s="9">
        <v>106416</v>
      </c>
      <c r="C24" s="59">
        <f t="shared" si="1"/>
        <v>98.047634403648601</v>
      </c>
      <c r="D24" s="9">
        <v>3412</v>
      </c>
      <c r="E24" s="9">
        <v>14177</v>
      </c>
      <c r="F24" s="58">
        <f t="shared" si="0"/>
        <v>10765</v>
      </c>
      <c r="G24" s="144">
        <v>89290</v>
      </c>
      <c r="H24" s="57">
        <v>83.8</v>
      </c>
      <c r="I24" s="12">
        <v>108535</v>
      </c>
      <c r="J24" s="10">
        <v>106549</v>
      </c>
    </row>
    <row r="25" spans="1:13">
      <c r="A25" s="60" t="s">
        <v>56</v>
      </c>
      <c r="B25" s="9">
        <v>16448</v>
      </c>
      <c r="C25" s="59">
        <f t="shared" si="1"/>
        <v>78.376060230629946</v>
      </c>
      <c r="D25" s="9">
        <v>503</v>
      </c>
      <c r="E25" s="9">
        <v>785</v>
      </c>
      <c r="F25" s="58">
        <f t="shared" si="0"/>
        <v>282</v>
      </c>
      <c r="G25" s="144">
        <v>13212</v>
      </c>
      <c r="H25" s="57">
        <v>80.099999999999994</v>
      </c>
      <c r="I25" s="12">
        <v>20986</v>
      </c>
      <c r="J25" s="10">
        <v>16504</v>
      </c>
    </row>
    <row r="26" spans="1:13">
      <c r="A26" s="60" t="s">
        <v>55</v>
      </c>
      <c r="B26" s="9">
        <v>78289</v>
      </c>
      <c r="C26" s="59">
        <f t="shared" si="1"/>
        <v>83.128756185096307</v>
      </c>
      <c r="D26" s="9">
        <v>2520</v>
      </c>
      <c r="E26" s="9">
        <v>3846</v>
      </c>
      <c r="F26" s="58">
        <f t="shared" si="0"/>
        <v>1326</v>
      </c>
      <c r="G26" s="144">
        <v>66102</v>
      </c>
      <c r="H26" s="57">
        <v>84.4</v>
      </c>
      <c r="I26" s="12">
        <v>94178</v>
      </c>
      <c r="J26" s="10">
        <v>78323</v>
      </c>
    </row>
    <row r="27" spans="1:13">
      <c r="A27" s="60" t="s">
        <v>26</v>
      </c>
      <c r="B27" s="9">
        <v>23482</v>
      </c>
      <c r="C27" s="59">
        <f t="shared" si="1"/>
        <v>82.214130663118837</v>
      </c>
      <c r="D27" s="9">
        <v>351</v>
      </c>
      <c r="E27" s="9">
        <v>568</v>
      </c>
      <c r="F27" s="58">
        <f t="shared" si="0"/>
        <v>217</v>
      </c>
      <c r="G27" s="144">
        <v>20128</v>
      </c>
      <c r="H27" s="57">
        <v>85.7</v>
      </c>
      <c r="I27" s="12">
        <v>28562</v>
      </c>
      <c r="J27" s="45">
        <v>23482</v>
      </c>
      <c r="M27" s="10"/>
    </row>
    <row r="28" spans="1:13">
      <c r="A28" s="56" t="s">
        <v>27</v>
      </c>
      <c r="B28" s="54">
        <v>88340</v>
      </c>
      <c r="C28" s="55">
        <f t="shared" si="1"/>
        <v>101.48423858101276</v>
      </c>
      <c r="D28" s="54">
        <v>728</v>
      </c>
      <c r="E28" s="54">
        <v>870</v>
      </c>
      <c r="F28" s="53">
        <f t="shared" si="0"/>
        <v>142</v>
      </c>
      <c r="G28" s="144">
        <v>79972</v>
      </c>
      <c r="H28" s="52">
        <v>90.5</v>
      </c>
      <c r="I28" s="12">
        <v>87048</v>
      </c>
      <c r="J28" s="45">
        <v>88374</v>
      </c>
      <c r="M28" s="10"/>
    </row>
    <row r="29" spans="1:13" s="43" customFormat="1">
      <c r="A29" s="157"/>
      <c r="B29" s="51">
        <f>SUM(B6:B28)</f>
        <v>1703578</v>
      </c>
      <c r="C29" s="50">
        <f>B29/I29*100</f>
        <v>87.738088432441671</v>
      </c>
      <c r="D29" s="49">
        <v>141679</v>
      </c>
      <c r="E29" s="48">
        <f>SUM(E6:E28)</f>
        <v>67722</v>
      </c>
      <c r="F29" s="53">
        <f t="shared" si="0"/>
        <v>-73957</v>
      </c>
      <c r="G29" s="47">
        <f>SUM(G6:G28)</f>
        <v>1426374</v>
      </c>
      <c r="H29" s="46">
        <v>83.7</v>
      </c>
      <c r="I29" s="44">
        <f>SUM(I6:I28)</f>
        <v>1941663</v>
      </c>
      <c r="J29" s="44">
        <f>SUM(J6:J28)</f>
        <v>1705094</v>
      </c>
    </row>
    <row r="30" spans="1:13">
      <c r="A30" s="42"/>
    </row>
  </sheetData>
  <mergeCells count="6">
    <mergeCell ref="A1:H1"/>
    <mergeCell ref="A2:H2"/>
    <mergeCell ref="A4:A5"/>
    <mergeCell ref="B4:C4"/>
    <mergeCell ref="D4:F4"/>
    <mergeCell ref="G4:H4"/>
  </mergeCells>
  <printOptions horizontalCentered="1"/>
  <pageMargins left="0.56999999999999995" right="0.49" top="1" bottom="1" header="0.5" footer="0.5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6"/>
  <sheetViews>
    <sheetView workbookViewId="0">
      <selection activeCell="H4" sqref="H4"/>
    </sheetView>
  </sheetViews>
  <sheetFormatPr defaultRowHeight="12.75"/>
  <cols>
    <col min="1" max="1" width="9.140625" style="7"/>
    <col min="2" max="2" width="12.85546875" style="7" customWidth="1"/>
    <col min="3" max="5" width="9.140625" style="7"/>
    <col min="6" max="6" width="12.5703125" style="7" customWidth="1"/>
    <col min="7" max="7" width="8.7109375" style="7" customWidth="1"/>
    <col min="8" max="8" width="17.140625" style="7" customWidth="1"/>
    <col min="9" max="9" width="9.140625" style="7"/>
    <col min="10" max="10" width="9.5703125" style="7" customWidth="1"/>
    <col min="11" max="11" width="9.140625" style="7" hidden="1" customWidth="1"/>
    <col min="12" max="12" width="0" style="7" hidden="1" customWidth="1"/>
    <col min="13" max="13" width="9.5703125" style="7" bestFit="1" customWidth="1"/>
    <col min="14" max="257" width="9.140625" style="7"/>
    <col min="258" max="258" width="12.85546875" style="7" customWidth="1"/>
    <col min="259" max="261" width="9.140625" style="7"/>
    <col min="262" max="262" width="12.5703125" style="7" customWidth="1"/>
    <col min="263" max="263" width="8.7109375" style="7" customWidth="1"/>
    <col min="264" max="264" width="17.140625" style="7" customWidth="1"/>
    <col min="265" max="265" width="9.140625" style="7"/>
    <col min="266" max="266" width="9.5703125" style="7" customWidth="1"/>
    <col min="267" max="268" width="9.140625" style="7"/>
    <col min="269" max="269" width="9.5703125" style="7" bestFit="1" customWidth="1"/>
    <col min="270" max="513" width="9.140625" style="7"/>
    <col min="514" max="514" width="12.85546875" style="7" customWidth="1"/>
    <col min="515" max="517" width="9.140625" style="7"/>
    <col min="518" max="518" width="12.5703125" style="7" customWidth="1"/>
    <col min="519" max="519" width="8.7109375" style="7" customWidth="1"/>
    <col min="520" max="520" width="17.140625" style="7" customWidth="1"/>
    <col min="521" max="521" width="9.140625" style="7"/>
    <col min="522" max="522" width="9.5703125" style="7" customWidth="1"/>
    <col min="523" max="524" width="9.140625" style="7"/>
    <col min="525" max="525" width="9.5703125" style="7" bestFit="1" customWidth="1"/>
    <col min="526" max="769" width="9.140625" style="7"/>
    <col min="770" max="770" width="12.85546875" style="7" customWidth="1"/>
    <col min="771" max="773" width="9.140625" style="7"/>
    <col min="774" max="774" width="12.5703125" style="7" customWidth="1"/>
    <col min="775" max="775" width="8.7109375" style="7" customWidth="1"/>
    <col min="776" max="776" width="17.140625" style="7" customWidth="1"/>
    <col min="777" max="777" width="9.140625" style="7"/>
    <col min="778" max="778" width="9.5703125" style="7" customWidth="1"/>
    <col min="779" max="780" width="9.140625" style="7"/>
    <col min="781" max="781" width="9.5703125" style="7" bestFit="1" customWidth="1"/>
    <col min="782" max="1025" width="9.140625" style="7"/>
    <col min="1026" max="1026" width="12.85546875" style="7" customWidth="1"/>
    <col min="1027" max="1029" width="9.140625" style="7"/>
    <col min="1030" max="1030" width="12.5703125" style="7" customWidth="1"/>
    <col min="1031" max="1031" width="8.7109375" style="7" customWidth="1"/>
    <col min="1032" max="1032" width="17.140625" style="7" customWidth="1"/>
    <col min="1033" max="1033" width="9.140625" style="7"/>
    <col min="1034" max="1034" width="9.5703125" style="7" customWidth="1"/>
    <col min="1035" max="1036" width="9.140625" style="7"/>
    <col min="1037" max="1037" width="9.5703125" style="7" bestFit="1" customWidth="1"/>
    <col min="1038" max="1281" width="9.140625" style="7"/>
    <col min="1282" max="1282" width="12.85546875" style="7" customWidth="1"/>
    <col min="1283" max="1285" width="9.140625" style="7"/>
    <col min="1286" max="1286" width="12.5703125" style="7" customWidth="1"/>
    <col min="1287" max="1287" width="8.7109375" style="7" customWidth="1"/>
    <col min="1288" max="1288" width="17.140625" style="7" customWidth="1"/>
    <col min="1289" max="1289" width="9.140625" style="7"/>
    <col min="1290" max="1290" width="9.5703125" style="7" customWidth="1"/>
    <col min="1291" max="1292" width="9.140625" style="7"/>
    <col min="1293" max="1293" width="9.5703125" style="7" bestFit="1" customWidth="1"/>
    <col min="1294" max="1537" width="9.140625" style="7"/>
    <col min="1538" max="1538" width="12.85546875" style="7" customWidth="1"/>
    <col min="1539" max="1541" width="9.140625" style="7"/>
    <col min="1542" max="1542" width="12.5703125" style="7" customWidth="1"/>
    <col min="1543" max="1543" width="8.7109375" style="7" customWidth="1"/>
    <col min="1544" max="1544" width="17.140625" style="7" customWidth="1"/>
    <col min="1545" max="1545" width="9.140625" style="7"/>
    <col min="1546" max="1546" width="9.5703125" style="7" customWidth="1"/>
    <col min="1547" max="1548" width="9.140625" style="7"/>
    <col min="1549" max="1549" width="9.5703125" style="7" bestFit="1" customWidth="1"/>
    <col min="1550" max="1793" width="9.140625" style="7"/>
    <col min="1794" max="1794" width="12.85546875" style="7" customWidth="1"/>
    <col min="1795" max="1797" width="9.140625" style="7"/>
    <col min="1798" max="1798" width="12.5703125" style="7" customWidth="1"/>
    <col min="1799" max="1799" width="8.7109375" style="7" customWidth="1"/>
    <col min="1800" max="1800" width="17.140625" style="7" customWidth="1"/>
    <col min="1801" max="1801" width="9.140625" style="7"/>
    <col min="1802" max="1802" width="9.5703125" style="7" customWidth="1"/>
    <col min="1803" max="1804" width="9.140625" style="7"/>
    <col min="1805" max="1805" width="9.5703125" style="7" bestFit="1" customWidth="1"/>
    <col min="1806" max="2049" width="9.140625" style="7"/>
    <col min="2050" max="2050" width="12.85546875" style="7" customWidth="1"/>
    <col min="2051" max="2053" width="9.140625" style="7"/>
    <col min="2054" max="2054" width="12.5703125" style="7" customWidth="1"/>
    <col min="2055" max="2055" width="8.7109375" style="7" customWidth="1"/>
    <col min="2056" max="2056" width="17.140625" style="7" customWidth="1"/>
    <col min="2057" max="2057" width="9.140625" style="7"/>
    <col min="2058" max="2058" width="9.5703125" style="7" customWidth="1"/>
    <col min="2059" max="2060" width="9.140625" style="7"/>
    <col min="2061" max="2061" width="9.5703125" style="7" bestFit="1" customWidth="1"/>
    <col min="2062" max="2305" width="9.140625" style="7"/>
    <col min="2306" max="2306" width="12.85546875" style="7" customWidth="1"/>
    <col min="2307" max="2309" width="9.140625" style="7"/>
    <col min="2310" max="2310" width="12.5703125" style="7" customWidth="1"/>
    <col min="2311" max="2311" width="8.7109375" style="7" customWidth="1"/>
    <col min="2312" max="2312" width="17.140625" style="7" customWidth="1"/>
    <col min="2313" max="2313" width="9.140625" style="7"/>
    <col min="2314" max="2314" width="9.5703125" style="7" customWidth="1"/>
    <col min="2315" max="2316" width="9.140625" style="7"/>
    <col min="2317" max="2317" width="9.5703125" style="7" bestFit="1" customWidth="1"/>
    <col min="2318" max="2561" width="9.140625" style="7"/>
    <col min="2562" max="2562" width="12.85546875" style="7" customWidth="1"/>
    <col min="2563" max="2565" width="9.140625" style="7"/>
    <col min="2566" max="2566" width="12.5703125" style="7" customWidth="1"/>
    <col min="2567" max="2567" width="8.7109375" style="7" customWidth="1"/>
    <col min="2568" max="2568" width="17.140625" style="7" customWidth="1"/>
    <col min="2569" max="2569" width="9.140625" style="7"/>
    <col min="2570" max="2570" width="9.5703125" style="7" customWidth="1"/>
    <col min="2571" max="2572" width="9.140625" style="7"/>
    <col min="2573" max="2573" width="9.5703125" style="7" bestFit="1" customWidth="1"/>
    <col min="2574" max="2817" width="9.140625" style="7"/>
    <col min="2818" max="2818" width="12.85546875" style="7" customWidth="1"/>
    <col min="2819" max="2821" width="9.140625" style="7"/>
    <col min="2822" max="2822" width="12.5703125" style="7" customWidth="1"/>
    <col min="2823" max="2823" width="8.7109375" style="7" customWidth="1"/>
    <col min="2824" max="2824" width="17.140625" style="7" customWidth="1"/>
    <col min="2825" max="2825" width="9.140625" style="7"/>
    <col min="2826" max="2826" width="9.5703125" style="7" customWidth="1"/>
    <col min="2827" max="2828" width="9.140625" style="7"/>
    <col min="2829" max="2829" width="9.5703125" style="7" bestFit="1" customWidth="1"/>
    <col min="2830" max="3073" width="9.140625" style="7"/>
    <col min="3074" max="3074" width="12.85546875" style="7" customWidth="1"/>
    <col min="3075" max="3077" width="9.140625" style="7"/>
    <col min="3078" max="3078" width="12.5703125" style="7" customWidth="1"/>
    <col min="3079" max="3079" width="8.7109375" style="7" customWidth="1"/>
    <col min="3080" max="3080" width="17.140625" style="7" customWidth="1"/>
    <col min="3081" max="3081" width="9.140625" style="7"/>
    <col min="3082" max="3082" width="9.5703125" style="7" customWidth="1"/>
    <col min="3083" max="3084" width="9.140625" style="7"/>
    <col min="3085" max="3085" width="9.5703125" style="7" bestFit="1" customWidth="1"/>
    <col min="3086" max="3329" width="9.140625" style="7"/>
    <col min="3330" max="3330" width="12.85546875" style="7" customWidth="1"/>
    <col min="3331" max="3333" width="9.140625" style="7"/>
    <col min="3334" max="3334" width="12.5703125" style="7" customWidth="1"/>
    <col min="3335" max="3335" width="8.7109375" style="7" customWidth="1"/>
    <col min="3336" max="3336" width="17.140625" style="7" customWidth="1"/>
    <col min="3337" max="3337" width="9.140625" style="7"/>
    <col min="3338" max="3338" width="9.5703125" style="7" customWidth="1"/>
    <col min="3339" max="3340" width="9.140625" style="7"/>
    <col min="3341" max="3341" width="9.5703125" style="7" bestFit="1" customWidth="1"/>
    <col min="3342" max="3585" width="9.140625" style="7"/>
    <col min="3586" max="3586" width="12.85546875" style="7" customWidth="1"/>
    <col min="3587" max="3589" width="9.140625" style="7"/>
    <col min="3590" max="3590" width="12.5703125" style="7" customWidth="1"/>
    <col min="3591" max="3591" width="8.7109375" style="7" customWidth="1"/>
    <col min="3592" max="3592" width="17.140625" style="7" customWidth="1"/>
    <col min="3593" max="3593" width="9.140625" style="7"/>
    <col min="3594" max="3594" width="9.5703125" style="7" customWidth="1"/>
    <col min="3595" max="3596" width="9.140625" style="7"/>
    <col min="3597" max="3597" width="9.5703125" style="7" bestFit="1" customWidth="1"/>
    <col min="3598" max="3841" width="9.140625" style="7"/>
    <col min="3842" max="3842" width="12.85546875" style="7" customWidth="1"/>
    <col min="3843" max="3845" width="9.140625" style="7"/>
    <col min="3846" max="3846" width="12.5703125" style="7" customWidth="1"/>
    <col min="3847" max="3847" width="8.7109375" style="7" customWidth="1"/>
    <col min="3848" max="3848" width="17.140625" style="7" customWidth="1"/>
    <col min="3849" max="3849" width="9.140625" style="7"/>
    <col min="3850" max="3850" width="9.5703125" style="7" customWidth="1"/>
    <col min="3851" max="3852" width="9.140625" style="7"/>
    <col min="3853" max="3853" width="9.5703125" style="7" bestFit="1" customWidth="1"/>
    <col min="3854" max="4097" width="9.140625" style="7"/>
    <col min="4098" max="4098" width="12.85546875" style="7" customWidth="1"/>
    <col min="4099" max="4101" width="9.140625" style="7"/>
    <col min="4102" max="4102" width="12.5703125" style="7" customWidth="1"/>
    <col min="4103" max="4103" width="8.7109375" style="7" customWidth="1"/>
    <col min="4104" max="4104" width="17.140625" style="7" customWidth="1"/>
    <col min="4105" max="4105" width="9.140625" style="7"/>
    <col min="4106" max="4106" width="9.5703125" style="7" customWidth="1"/>
    <col min="4107" max="4108" width="9.140625" style="7"/>
    <col min="4109" max="4109" width="9.5703125" style="7" bestFit="1" customWidth="1"/>
    <col min="4110" max="4353" width="9.140625" style="7"/>
    <col min="4354" max="4354" width="12.85546875" style="7" customWidth="1"/>
    <col min="4355" max="4357" width="9.140625" style="7"/>
    <col min="4358" max="4358" width="12.5703125" style="7" customWidth="1"/>
    <col min="4359" max="4359" width="8.7109375" style="7" customWidth="1"/>
    <col min="4360" max="4360" width="17.140625" style="7" customWidth="1"/>
    <col min="4361" max="4361" width="9.140625" style="7"/>
    <col min="4362" max="4362" width="9.5703125" style="7" customWidth="1"/>
    <col min="4363" max="4364" width="9.140625" style="7"/>
    <col min="4365" max="4365" width="9.5703125" style="7" bestFit="1" customWidth="1"/>
    <col min="4366" max="4609" width="9.140625" style="7"/>
    <col min="4610" max="4610" width="12.85546875" style="7" customWidth="1"/>
    <col min="4611" max="4613" width="9.140625" style="7"/>
    <col min="4614" max="4614" width="12.5703125" style="7" customWidth="1"/>
    <col min="4615" max="4615" width="8.7109375" style="7" customWidth="1"/>
    <col min="4616" max="4616" width="17.140625" style="7" customWidth="1"/>
    <col min="4617" max="4617" width="9.140625" style="7"/>
    <col min="4618" max="4618" width="9.5703125" style="7" customWidth="1"/>
    <col min="4619" max="4620" width="9.140625" style="7"/>
    <col min="4621" max="4621" width="9.5703125" style="7" bestFit="1" customWidth="1"/>
    <col min="4622" max="4865" width="9.140625" style="7"/>
    <col min="4866" max="4866" width="12.85546875" style="7" customWidth="1"/>
    <col min="4867" max="4869" width="9.140625" style="7"/>
    <col min="4870" max="4870" width="12.5703125" style="7" customWidth="1"/>
    <col min="4871" max="4871" width="8.7109375" style="7" customWidth="1"/>
    <col min="4872" max="4872" width="17.140625" style="7" customWidth="1"/>
    <col min="4873" max="4873" width="9.140625" style="7"/>
    <col min="4874" max="4874" width="9.5703125" style="7" customWidth="1"/>
    <col min="4875" max="4876" width="9.140625" style="7"/>
    <col min="4877" max="4877" width="9.5703125" style="7" bestFit="1" customWidth="1"/>
    <col min="4878" max="5121" width="9.140625" style="7"/>
    <col min="5122" max="5122" width="12.85546875" style="7" customWidth="1"/>
    <col min="5123" max="5125" width="9.140625" style="7"/>
    <col min="5126" max="5126" width="12.5703125" style="7" customWidth="1"/>
    <col min="5127" max="5127" width="8.7109375" style="7" customWidth="1"/>
    <col min="5128" max="5128" width="17.140625" style="7" customWidth="1"/>
    <col min="5129" max="5129" width="9.140625" style="7"/>
    <col min="5130" max="5130" width="9.5703125" style="7" customWidth="1"/>
    <col min="5131" max="5132" width="9.140625" style="7"/>
    <col min="5133" max="5133" width="9.5703125" style="7" bestFit="1" customWidth="1"/>
    <col min="5134" max="5377" width="9.140625" style="7"/>
    <col min="5378" max="5378" width="12.85546875" style="7" customWidth="1"/>
    <col min="5379" max="5381" width="9.140625" style="7"/>
    <col min="5382" max="5382" width="12.5703125" style="7" customWidth="1"/>
    <col min="5383" max="5383" width="8.7109375" style="7" customWidth="1"/>
    <col min="5384" max="5384" width="17.140625" style="7" customWidth="1"/>
    <col min="5385" max="5385" width="9.140625" style="7"/>
    <col min="5386" max="5386" width="9.5703125" style="7" customWidth="1"/>
    <col min="5387" max="5388" width="9.140625" style="7"/>
    <col min="5389" max="5389" width="9.5703125" style="7" bestFit="1" customWidth="1"/>
    <col min="5390" max="5633" width="9.140625" style="7"/>
    <col min="5634" max="5634" width="12.85546875" style="7" customWidth="1"/>
    <col min="5635" max="5637" width="9.140625" style="7"/>
    <col min="5638" max="5638" width="12.5703125" style="7" customWidth="1"/>
    <col min="5639" max="5639" width="8.7109375" style="7" customWidth="1"/>
    <col min="5640" max="5640" width="17.140625" style="7" customWidth="1"/>
    <col min="5641" max="5641" width="9.140625" style="7"/>
    <col min="5642" max="5642" width="9.5703125" style="7" customWidth="1"/>
    <col min="5643" max="5644" width="9.140625" style="7"/>
    <col min="5645" max="5645" width="9.5703125" style="7" bestFit="1" customWidth="1"/>
    <col min="5646" max="5889" width="9.140625" style="7"/>
    <col min="5890" max="5890" width="12.85546875" style="7" customWidth="1"/>
    <col min="5891" max="5893" width="9.140625" style="7"/>
    <col min="5894" max="5894" width="12.5703125" style="7" customWidth="1"/>
    <col min="5895" max="5895" width="8.7109375" style="7" customWidth="1"/>
    <col min="5896" max="5896" width="17.140625" style="7" customWidth="1"/>
    <col min="5897" max="5897" width="9.140625" style="7"/>
    <col min="5898" max="5898" width="9.5703125" style="7" customWidth="1"/>
    <col min="5899" max="5900" width="9.140625" style="7"/>
    <col min="5901" max="5901" width="9.5703125" style="7" bestFit="1" customWidth="1"/>
    <col min="5902" max="6145" width="9.140625" style="7"/>
    <col min="6146" max="6146" width="12.85546875" style="7" customWidth="1"/>
    <col min="6147" max="6149" width="9.140625" style="7"/>
    <col min="6150" max="6150" width="12.5703125" style="7" customWidth="1"/>
    <col min="6151" max="6151" width="8.7109375" style="7" customWidth="1"/>
    <col min="6152" max="6152" width="17.140625" style="7" customWidth="1"/>
    <col min="6153" max="6153" width="9.140625" style="7"/>
    <col min="6154" max="6154" width="9.5703125" style="7" customWidth="1"/>
    <col min="6155" max="6156" width="9.140625" style="7"/>
    <col min="6157" max="6157" width="9.5703125" style="7" bestFit="1" customWidth="1"/>
    <col min="6158" max="6401" width="9.140625" style="7"/>
    <col min="6402" max="6402" width="12.85546875" style="7" customWidth="1"/>
    <col min="6403" max="6405" width="9.140625" style="7"/>
    <col min="6406" max="6406" width="12.5703125" style="7" customWidth="1"/>
    <col min="6407" max="6407" width="8.7109375" style="7" customWidth="1"/>
    <col min="6408" max="6408" width="17.140625" style="7" customWidth="1"/>
    <col min="6409" max="6409" width="9.140625" style="7"/>
    <col min="6410" max="6410" width="9.5703125" style="7" customWidth="1"/>
    <col min="6411" max="6412" width="9.140625" style="7"/>
    <col min="6413" max="6413" width="9.5703125" style="7" bestFit="1" customWidth="1"/>
    <col min="6414" max="6657" width="9.140625" style="7"/>
    <col min="6658" max="6658" width="12.85546875" style="7" customWidth="1"/>
    <col min="6659" max="6661" width="9.140625" style="7"/>
    <col min="6662" max="6662" width="12.5703125" style="7" customWidth="1"/>
    <col min="6663" max="6663" width="8.7109375" style="7" customWidth="1"/>
    <col min="6664" max="6664" width="17.140625" style="7" customWidth="1"/>
    <col min="6665" max="6665" width="9.140625" style="7"/>
    <col min="6666" max="6666" width="9.5703125" style="7" customWidth="1"/>
    <col min="6667" max="6668" width="9.140625" style="7"/>
    <col min="6669" max="6669" width="9.5703125" style="7" bestFit="1" customWidth="1"/>
    <col min="6670" max="6913" width="9.140625" style="7"/>
    <col min="6914" max="6914" width="12.85546875" style="7" customWidth="1"/>
    <col min="6915" max="6917" width="9.140625" style="7"/>
    <col min="6918" max="6918" width="12.5703125" style="7" customWidth="1"/>
    <col min="6919" max="6919" width="8.7109375" style="7" customWidth="1"/>
    <col min="6920" max="6920" width="17.140625" style="7" customWidth="1"/>
    <col min="6921" max="6921" width="9.140625" style="7"/>
    <col min="6922" max="6922" width="9.5703125" style="7" customWidth="1"/>
    <col min="6923" max="6924" width="9.140625" style="7"/>
    <col min="6925" max="6925" width="9.5703125" style="7" bestFit="1" customWidth="1"/>
    <col min="6926" max="7169" width="9.140625" style="7"/>
    <col min="7170" max="7170" width="12.85546875" style="7" customWidth="1"/>
    <col min="7171" max="7173" width="9.140625" style="7"/>
    <col min="7174" max="7174" width="12.5703125" style="7" customWidth="1"/>
    <col min="7175" max="7175" width="8.7109375" style="7" customWidth="1"/>
    <col min="7176" max="7176" width="17.140625" style="7" customWidth="1"/>
    <col min="7177" max="7177" width="9.140625" style="7"/>
    <col min="7178" max="7178" width="9.5703125" style="7" customWidth="1"/>
    <col min="7179" max="7180" width="9.140625" style="7"/>
    <col min="7181" max="7181" width="9.5703125" style="7" bestFit="1" customWidth="1"/>
    <col min="7182" max="7425" width="9.140625" style="7"/>
    <col min="7426" max="7426" width="12.85546875" style="7" customWidth="1"/>
    <col min="7427" max="7429" width="9.140625" style="7"/>
    <col min="7430" max="7430" width="12.5703125" style="7" customWidth="1"/>
    <col min="7431" max="7431" width="8.7109375" style="7" customWidth="1"/>
    <col min="7432" max="7432" width="17.140625" style="7" customWidth="1"/>
    <col min="7433" max="7433" width="9.140625" style="7"/>
    <col min="7434" max="7434" width="9.5703125" style="7" customWidth="1"/>
    <col min="7435" max="7436" width="9.140625" style="7"/>
    <col min="7437" max="7437" width="9.5703125" style="7" bestFit="1" customWidth="1"/>
    <col min="7438" max="7681" width="9.140625" style="7"/>
    <col min="7682" max="7682" width="12.85546875" style="7" customWidth="1"/>
    <col min="7683" max="7685" width="9.140625" style="7"/>
    <col min="7686" max="7686" width="12.5703125" style="7" customWidth="1"/>
    <col min="7687" max="7687" width="8.7109375" style="7" customWidth="1"/>
    <col min="7688" max="7688" width="17.140625" style="7" customWidth="1"/>
    <col min="7689" max="7689" width="9.140625" style="7"/>
    <col min="7690" max="7690" width="9.5703125" style="7" customWidth="1"/>
    <col min="7691" max="7692" width="9.140625" style="7"/>
    <col min="7693" max="7693" width="9.5703125" style="7" bestFit="1" customWidth="1"/>
    <col min="7694" max="7937" width="9.140625" style="7"/>
    <col min="7938" max="7938" width="12.85546875" style="7" customWidth="1"/>
    <col min="7939" max="7941" width="9.140625" style="7"/>
    <col min="7942" max="7942" width="12.5703125" style="7" customWidth="1"/>
    <col min="7943" max="7943" width="8.7109375" style="7" customWidth="1"/>
    <col min="7944" max="7944" width="17.140625" style="7" customWidth="1"/>
    <col min="7945" max="7945" width="9.140625" style="7"/>
    <col min="7946" max="7946" width="9.5703125" style="7" customWidth="1"/>
    <col min="7947" max="7948" width="9.140625" style="7"/>
    <col min="7949" max="7949" width="9.5703125" style="7" bestFit="1" customWidth="1"/>
    <col min="7950" max="8193" width="9.140625" style="7"/>
    <col min="8194" max="8194" width="12.85546875" style="7" customWidth="1"/>
    <col min="8195" max="8197" width="9.140625" style="7"/>
    <col min="8198" max="8198" width="12.5703125" style="7" customWidth="1"/>
    <col min="8199" max="8199" width="8.7109375" style="7" customWidth="1"/>
    <col min="8200" max="8200" width="17.140625" style="7" customWidth="1"/>
    <col min="8201" max="8201" width="9.140625" style="7"/>
    <col min="8202" max="8202" width="9.5703125" style="7" customWidth="1"/>
    <col min="8203" max="8204" width="9.140625" style="7"/>
    <col min="8205" max="8205" width="9.5703125" style="7" bestFit="1" customWidth="1"/>
    <col min="8206" max="8449" width="9.140625" style="7"/>
    <col min="8450" max="8450" width="12.85546875" style="7" customWidth="1"/>
    <col min="8451" max="8453" width="9.140625" style="7"/>
    <col min="8454" max="8454" width="12.5703125" style="7" customWidth="1"/>
    <col min="8455" max="8455" width="8.7109375" style="7" customWidth="1"/>
    <col min="8456" max="8456" width="17.140625" style="7" customWidth="1"/>
    <col min="8457" max="8457" width="9.140625" style="7"/>
    <col min="8458" max="8458" width="9.5703125" style="7" customWidth="1"/>
    <col min="8459" max="8460" width="9.140625" style="7"/>
    <col min="8461" max="8461" width="9.5703125" style="7" bestFit="1" customWidth="1"/>
    <col min="8462" max="8705" width="9.140625" style="7"/>
    <col min="8706" max="8706" width="12.85546875" style="7" customWidth="1"/>
    <col min="8707" max="8709" width="9.140625" style="7"/>
    <col min="8710" max="8710" width="12.5703125" style="7" customWidth="1"/>
    <col min="8711" max="8711" width="8.7109375" style="7" customWidth="1"/>
    <col min="8712" max="8712" width="17.140625" style="7" customWidth="1"/>
    <col min="8713" max="8713" width="9.140625" style="7"/>
    <col min="8714" max="8714" width="9.5703125" style="7" customWidth="1"/>
    <col min="8715" max="8716" width="9.140625" style="7"/>
    <col min="8717" max="8717" width="9.5703125" style="7" bestFit="1" customWidth="1"/>
    <col min="8718" max="8961" width="9.140625" style="7"/>
    <col min="8962" max="8962" width="12.85546875" style="7" customWidth="1"/>
    <col min="8963" max="8965" width="9.140625" style="7"/>
    <col min="8966" max="8966" width="12.5703125" style="7" customWidth="1"/>
    <col min="8967" max="8967" width="8.7109375" style="7" customWidth="1"/>
    <col min="8968" max="8968" width="17.140625" style="7" customWidth="1"/>
    <col min="8969" max="8969" width="9.140625" style="7"/>
    <col min="8970" max="8970" width="9.5703125" style="7" customWidth="1"/>
    <col min="8971" max="8972" width="9.140625" style="7"/>
    <col min="8973" max="8973" width="9.5703125" style="7" bestFit="1" customWidth="1"/>
    <col min="8974" max="9217" width="9.140625" style="7"/>
    <col min="9218" max="9218" width="12.85546875" style="7" customWidth="1"/>
    <col min="9219" max="9221" width="9.140625" style="7"/>
    <col min="9222" max="9222" width="12.5703125" style="7" customWidth="1"/>
    <col min="9223" max="9223" width="8.7109375" style="7" customWidth="1"/>
    <col min="9224" max="9224" width="17.140625" style="7" customWidth="1"/>
    <col min="9225" max="9225" width="9.140625" style="7"/>
    <col min="9226" max="9226" width="9.5703125" style="7" customWidth="1"/>
    <col min="9227" max="9228" width="9.140625" style="7"/>
    <col min="9229" max="9229" width="9.5703125" style="7" bestFit="1" customWidth="1"/>
    <col min="9230" max="9473" width="9.140625" style="7"/>
    <col min="9474" max="9474" width="12.85546875" style="7" customWidth="1"/>
    <col min="9475" max="9477" width="9.140625" style="7"/>
    <col min="9478" max="9478" width="12.5703125" style="7" customWidth="1"/>
    <col min="9479" max="9479" width="8.7109375" style="7" customWidth="1"/>
    <col min="9480" max="9480" width="17.140625" style="7" customWidth="1"/>
    <col min="9481" max="9481" width="9.140625" style="7"/>
    <col min="9482" max="9482" width="9.5703125" style="7" customWidth="1"/>
    <col min="9483" max="9484" width="9.140625" style="7"/>
    <col min="9485" max="9485" width="9.5703125" style="7" bestFit="1" customWidth="1"/>
    <col min="9486" max="9729" width="9.140625" style="7"/>
    <col min="9730" max="9730" width="12.85546875" style="7" customWidth="1"/>
    <col min="9731" max="9733" width="9.140625" style="7"/>
    <col min="9734" max="9734" width="12.5703125" style="7" customWidth="1"/>
    <col min="9735" max="9735" width="8.7109375" style="7" customWidth="1"/>
    <col min="9736" max="9736" width="17.140625" style="7" customWidth="1"/>
    <col min="9737" max="9737" width="9.140625" style="7"/>
    <col min="9738" max="9738" width="9.5703125" style="7" customWidth="1"/>
    <col min="9739" max="9740" width="9.140625" style="7"/>
    <col min="9741" max="9741" width="9.5703125" style="7" bestFit="1" customWidth="1"/>
    <col min="9742" max="9985" width="9.140625" style="7"/>
    <col min="9986" max="9986" width="12.85546875" style="7" customWidth="1"/>
    <col min="9987" max="9989" width="9.140625" style="7"/>
    <col min="9990" max="9990" width="12.5703125" style="7" customWidth="1"/>
    <col min="9991" max="9991" width="8.7109375" style="7" customWidth="1"/>
    <col min="9992" max="9992" width="17.140625" style="7" customWidth="1"/>
    <col min="9993" max="9993" width="9.140625" style="7"/>
    <col min="9994" max="9994" width="9.5703125" style="7" customWidth="1"/>
    <col min="9995" max="9996" width="9.140625" style="7"/>
    <col min="9997" max="9997" width="9.5703125" style="7" bestFit="1" customWidth="1"/>
    <col min="9998" max="10241" width="9.140625" style="7"/>
    <col min="10242" max="10242" width="12.85546875" style="7" customWidth="1"/>
    <col min="10243" max="10245" width="9.140625" style="7"/>
    <col min="10246" max="10246" width="12.5703125" style="7" customWidth="1"/>
    <col min="10247" max="10247" width="8.7109375" style="7" customWidth="1"/>
    <col min="10248" max="10248" width="17.140625" style="7" customWidth="1"/>
    <col min="10249" max="10249" width="9.140625" style="7"/>
    <col min="10250" max="10250" width="9.5703125" style="7" customWidth="1"/>
    <col min="10251" max="10252" width="9.140625" style="7"/>
    <col min="10253" max="10253" width="9.5703125" style="7" bestFit="1" customWidth="1"/>
    <col min="10254" max="10497" width="9.140625" style="7"/>
    <col min="10498" max="10498" width="12.85546875" style="7" customWidth="1"/>
    <col min="10499" max="10501" width="9.140625" style="7"/>
    <col min="10502" max="10502" width="12.5703125" style="7" customWidth="1"/>
    <col min="10503" max="10503" width="8.7109375" style="7" customWidth="1"/>
    <col min="10504" max="10504" width="17.140625" style="7" customWidth="1"/>
    <col min="10505" max="10505" width="9.140625" style="7"/>
    <col min="10506" max="10506" width="9.5703125" style="7" customWidth="1"/>
    <col min="10507" max="10508" width="9.140625" style="7"/>
    <col min="10509" max="10509" width="9.5703125" style="7" bestFit="1" customWidth="1"/>
    <col min="10510" max="10753" width="9.140625" style="7"/>
    <col min="10754" max="10754" width="12.85546875" style="7" customWidth="1"/>
    <col min="10755" max="10757" width="9.140625" style="7"/>
    <col min="10758" max="10758" width="12.5703125" style="7" customWidth="1"/>
    <col min="10759" max="10759" width="8.7109375" style="7" customWidth="1"/>
    <col min="10760" max="10760" width="17.140625" style="7" customWidth="1"/>
    <col min="10761" max="10761" width="9.140625" style="7"/>
    <col min="10762" max="10762" width="9.5703125" style="7" customWidth="1"/>
    <col min="10763" max="10764" width="9.140625" style="7"/>
    <col min="10765" max="10765" width="9.5703125" style="7" bestFit="1" customWidth="1"/>
    <col min="10766" max="11009" width="9.140625" style="7"/>
    <col min="11010" max="11010" width="12.85546875" style="7" customWidth="1"/>
    <col min="11011" max="11013" width="9.140625" style="7"/>
    <col min="11014" max="11014" width="12.5703125" style="7" customWidth="1"/>
    <col min="11015" max="11015" width="8.7109375" style="7" customWidth="1"/>
    <col min="11016" max="11016" width="17.140625" style="7" customWidth="1"/>
    <col min="11017" max="11017" width="9.140625" style="7"/>
    <col min="11018" max="11018" width="9.5703125" style="7" customWidth="1"/>
    <col min="11019" max="11020" width="9.140625" style="7"/>
    <col min="11021" max="11021" width="9.5703125" style="7" bestFit="1" customWidth="1"/>
    <col min="11022" max="11265" width="9.140625" style="7"/>
    <col min="11266" max="11266" width="12.85546875" style="7" customWidth="1"/>
    <col min="11267" max="11269" width="9.140625" style="7"/>
    <col min="11270" max="11270" width="12.5703125" style="7" customWidth="1"/>
    <col min="11271" max="11271" width="8.7109375" style="7" customWidth="1"/>
    <col min="11272" max="11272" width="17.140625" style="7" customWidth="1"/>
    <col min="11273" max="11273" width="9.140625" style="7"/>
    <col min="11274" max="11274" width="9.5703125" style="7" customWidth="1"/>
    <col min="11275" max="11276" width="9.140625" style="7"/>
    <col min="11277" max="11277" width="9.5703125" style="7" bestFit="1" customWidth="1"/>
    <col min="11278" max="11521" width="9.140625" style="7"/>
    <col min="11522" max="11522" width="12.85546875" style="7" customWidth="1"/>
    <col min="11523" max="11525" width="9.140625" style="7"/>
    <col min="11526" max="11526" width="12.5703125" style="7" customWidth="1"/>
    <col min="11527" max="11527" width="8.7109375" style="7" customWidth="1"/>
    <col min="11528" max="11528" width="17.140625" style="7" customWidth="1"/>
    <col min="11529" max="11529" width="9.140625" style="7"/>
    <col min="11530" max="11530" width="9.5703125" style="7" customWidth="1"/>
    <col min="11531" max="11532" width="9.140625" style="7"/>
    <col min="11533" max="11533" width="9.5703125" style="7" bestFit="1" customWidth="1"/>
    <col min="11534" max="11777" width="9.140625" style="7"/>
    <col min="11778" max="11778" width="12.85546875" style="7" customWidth="1"/>
    <col min="11779" max="11781" width="9.140625" style="7"/>
    <col min="11782" max="11782" width="12.5703125" style="7" customWidth="1"/>
    <col min="11783" max="11783" width="8.7109375" style="7" customWidth="1"/>
    <col min="11784" max="11784" width="17.140625" style="7" customWidth="1"/>
    <col min="11785" max="11785" width="9.140625" style="7"/>
    <col min="11786" max="11786" width="9.5703125" style="7" customWidth="1"/>
    <col min="11787" max="11788" width="9.140625" style="7"/>
    <col min="11789" max="11789" width="9.5703125" style="7" bestFit="1" customWidth="1"/>
    <col min="11790" max="12033" width="9.140625" style="7"/>
    <col min="12034" max="12034" width="12.85546875" style="7" customWidth="1"/>
    <col min="12035" max="12037" width="9.140625" style="7"/>
    <col min="12038" max="12038" width="12.5703125" style="7" customWidth="1"/>
    <col min="12039" max="12039" width="8.7109375" style="7" customWidth="1"/>
    <col min="12040" max="12040" width="17.140625" style="7" customWidth="1"/>
    <col min="12041" max="12041" width="9.140625" style="7"/>
    <col min="12042" max="12042" width="9.5703125" style="7" customWidth="1"/>
    <col min="12043" max="12044" width="9.140625" style="7"/>
    <col min="12045" max="12045" width="9.5703125" style="7" bestFit="1" customWidth="1"/>
    <col min="12046" max="12289" width="9.140625" style="7"/>
    <col min="12290" max="12290" width="12.85546875" style="7" customWidth="1"/>
    <col min="12291" max="12293" width="9.140625" style="7"/>
    <col min="12294" max="12294" width="12.5703125" style="7" customWidth="1"/>
    <col min="12295" max="12295" width="8.7109375" style="7" customWidth="1"/>
    <col min="12296" max="12296" width="17.140625" style="7" customWidth="1"/>
    <col min="12297" max="12297" width="9.140625" style="7"/>
    <col min="12298" max="12298" width="9.5703125" style="7" customWidth="1"/>
    <col min="12299" max="12300" width="9.140625" style="7"/>
    <col min="12301" max="12301" width="9.5703125" style="7" bestFit="1" customWidth="1"/>
    <col min="12302" max="12545" width="9.140625" style="7"/>
    <col min="12546" max="12546" width="12.85546875" style="7" customWidth="1"/>
    <col min="12547" max="12549" width="9.140625" style="7"/>
    <col min="12550" max="12550" width="12.5703125" style="7" customWidth="1"/>
    <col min="12551" max="12551" width="8.7109375" style="7" customWidth="1"/>
    <col min="12552" max="12552" width="17.140625" style="7" customWidth="1"/>
    <col min="12553" max="12553" width="9.140625" style="7"/>
    <col min="12554" max="12554" width="9.5703125" style="7" customWidth="1"/>
    <col min="12555" max="12556" width="9.140625" style="7"/>
    <col min="12557" max="12557" width="9.5703125" style="7" bestFit="1" customWidth="1"/>
    <col min="12558" max="12801" width="9.140625" style="7"/>
    <col min="12802" max="12802" width="12.85546875" style="7" customWidth="1"/>
    <col min="12803" max="12805" width="9.140625" style="7"/>
    <col min="12806" max="12806" width="12.5703125" style="7" customWidth="1"/>
    <col min="12807" max="12807" width="8.7109375" style="7" customWidth="1"/>
    <col min="12808" max="12808" width="17.140625" style="7" customWidth="1"/>
    <col min="12809" max="12809" width="9.140625" style="7"/>
    <col min="12810" max="12810" width="9.5703125" style="7" customWidth="1"/>
    <col min="12811" max="12812" width="9.140625" style="7"/>
    <col min="12813" max="12813" width="9.5703125" style="7" bestFit="1" customWidth="1"/>
    <col min="12814" max="13057" width="9.140625" style="7"/>
    <col min="13058" max="13058" width="12.85546875" style="7" customWidth="1"/>
    <col min="13059" max="13061" width="9.140625" style="7"/>
    <col min="13062" max="13062" width="12.5703125" style="7" customWidth="1"/>
    <col min="13063" max="13063" width="8.7109375" style="7" customWidth="1"/>
    <col min="13064" max="13064" width="17.140625" style="7" customWidth="1"/>
    <col min="13065" max="13065" width="9.140625" style="7"/>
    <col min="13066" max="13066" width="9.5703125" style="7" customWidth="1"/>
    <col min="13067" max="13068" width="9.140625" style="7"/>
    <col min="13069" max="13069" width="9.5703125" style="7" bestFit="1" customWidth="1"/>
    <col min="13070" max="13313" width="9.140625" style="7"/>
    <col min="13314" max="13314" width="12.85546875" style="7" customWidth="1"/>
    <col min="13315" max="13317" width="9.140625" style="7"/>
    <col min="13318" max="13318" width="12.5703125" style="7" customWidth="1"/>
    <col min="13319" max="13319" width="8.7109375" style="7" customWidth="1"/>
    <col min="13320" max="13320" width="17.140625" style="7" customWidth="1"/>
    <col min="13321" max="13321" width="9.140625" style="7"/>
    <col min="13322" max="13322" width="9.5703125" style="7" customWidth="1"/>
    <col min="13323" max="13324" width="9.140625" style="7"/>
    <col min="13325" max="13325" width="9.5703125" style="7" bestFit="1" customWidth="1"/>
    <col min="13326" max="13569" width="9.140625" style="7"/>
    <col min="13570" max="13570" width="12.85546875" style="7" customWidth="1"/>
    <col min="13571" max="13573" width="9.140625" style="7"/>
    <col min="13574" max="13574" width="12.5703125" style="7" customWidth="1"/>
    <col min="13575" max="13575" width="8.7109375" style="7" customWidth="1"/>
    <col min="13576" max="13576" width="17.140625" style="7" customWidth="1"/>
    <col min="13577" max="13577" width="9.140625" style="7"/>
    <col min="13578" max="13578" width="9.5703125" style="7" customWidth="1"/>
    <col min="13579" max="13580" width="9.140625" style="7"/>
    <col min="13581" max="13581" width="9.5703125" style="7" bestFit="1" customWidth="1"/>
    <col min="13582" max="13825" width="9.140625" style="7"/>
    <col min="13826" max="13826" width="12.85546875" style="7" customWidth="1"/>
    <col min="13827" max="13829" width="9.140625" style="7"/>
    <col min="13830" max="13830" width="12.5703125" style="7" customWidth="1"/>
    <col min="13831" max="13831" width="8.7109375" style="7" customWidth="1"/>
    <col min="13832" max="13832" width="17.140625" style="7" customWidth="1"/>
    <col min="13833" max="13833" width="9.140625" style="7"/>
    <col min="13834" max="13834" width="9.5703125" style="7" customWidth="1"/>
    <col min="13835" max="13836" width="9.140625" style="7"/>
    <col min="13837" max="13837" width="9.5703125" style="7" bestFit="1" customWidth="1"/>
    <col min="13838" max="14081" width="9.140625" style="7"/>
    <col min="14082" max="14082" width="12.85546875" style="7" customWidth="1"/>
    <col min="14083" max="14085" width="9.140625" style="7"/>
    <col min="14086" max="14086" width="12.5703125" style="7" customWidth="1"/>
    <col min="14087" max="14087" width="8.7109375" style="7" customWidth="1"/>
    <col min="14088" max="14088" width="17.140625" style="7" customWidth="1"/>
    <col min="14089" max="14089" width="9.140625" style="7"/>
    <col min="14090" max="14090" width="9.5703125" style="7" customWidth="1"/>
    <col min="14091" max="14092" width="9.140625" style="7"/>
    <col min="14093" max="14093" width="9.5703125" style="7" bestFit="1" customWidth="1"/>
    <col min="14094" max="14337" width="9.140625" style="7"/>
    <col min="14338" max="14338" width="12.85546875" style="7" customWidth="1"/>
    <col min="14339" max="14341" width="9.140625" style="7"/>
    <col min="14342" max="14342" width="12.5703125" style="7" customWidth="1"/>
    <col min="14343" max="14343" width="8.7109375" style="7" customWidth="1"/>
    <col min="14344" max="14344" width="17.140625" style="7" customWidth="1"/>
    <col min="14345" max="14345" width="9.140625" style="7"/>
    <col min="14346" max="14346" width="9.5703125" style="7" customWidth="1"/>
    <col min="14347" max="14348" width="9.140625" style="7"/>
    <col min="14349" max="14349" width="9.5703125" style="7" bestFit="1" customWidth="1"/>
    <col min="14350" max="14593" width="9.140625" style="7"/>
    <col min="14594" max="14594" width="12.85546875" style="7" customWidth="1"/>
    <col min="14595" max="14597" width="9.140625" style="7"/>
    <col min="14598" max="14598" width="12.5703125" style="7" customWidth="1"/>
    <col min="14599" max="14599" width="8.7109375" style="7" customWidth="1"/>
    <col min="14600" max="14600" width="17.140625" style="7" customWidth="1"/>
    <col min="14601" max="14601" width="9.140625" style="7"/>
    <col min="14602" max="14602" width="9.5703125" style="7" customWidth="1"/>
    <col min="14603" max="14604" width="9.140625" style="7"/>
    <col min="14605" max="14605" width="9.5703125" style="7" bestFit="1" customWidth="1"/>
    <col min="14606" max="14849" width="9.140625" style="7"/>
    <col min="14850" max="14850" width="12.85546875" style="7" customWidth="1"/>
    <col min="14851" max="14853" width="9.140625" style="7"/>
    <col min="14854" max="14854" width="12.5703125" style="7" customWidth="1"/>
    <col min="14855" max="14855" width="8.7109375" style="7" customWidth="1"/>
    <col min="14856" max="14856" width="17.140625" style="7" customWidth="1"/>
    <col min="14857" max="14857" width="9.140625" style="7"/>
    <col min="14858" max="14858" width="9.5703125" style="7" customWidth="1"/>
    <col min="14859" max="14860" width="9.140625" style="7"/>
    <col min="14861" max="14861" width="9.5703125" style="7" bestFit="1" customWidth="1"/>
    <col min="14862" max="15105" width="9.140625" style="7"/>
    <col min="15106" max="15106" width="12.85546875" style="7" customWidth="1"/>
    <col min="15107" max="15109" width="9.140625" style="7"/>
    <col min="15110" max="15110" width="12.5703125" style="7" customWidth="1"/>
    <col min="15111" max="15111" width="8.7109375" style="7" customWidth="1"/>
    <col min="15112" max="15112" width="17.140625" style="7" customWidth="1"/>
    <col min="15113" max="15113" width="9.140625" style="7"/>
    <col min="15114" max="15114" width="9.5703125" style="7" customWidth="1"/>
    <col min="15115" max="15116" width="9.140625" style="7"/>
    <col min="15117" max="15117" width="9.5703125" style="7" bestFit="1" customWidth="1"/>
    <col min="15118" max="15361" width="9.140625" style="7"/>
    <col min="15362" max="15362" width="12.85546875" style="7" customWidth="1"/>
    <col min="15363" max="15365" width="9.140625" style="7"/>
    <col min="15366" max="15366" width="12.5703125" style="7" customWidth="1"/>
    <col min="15367" max="15367" width="8.7109375" style="7" customWidth="1"/>
    <col min="15368" max="15368" width="17.140625" style="7" customWidth="1"/>
    <col min="15369" max="15369" width="9.140625" style="7"/>
    <col min="15370" max="15370" width="9.5703125" style="7" customWidth="1"/>
    <col min="15371" max="15372" width="9.140625" style="7"/>
    <col min="15373" max="15373" width="9.5703125" style="7" bestFit="1" customWidth="1"/>
    <col min="15374" max="15617" width="9.140625" style="7"/>
    <col min="15618" max="15618" width="12.85546875" style="7" customWidth="1"/>
    <col min="15619" max="15621" width="9.140625" style="7"/>
    <col min="15622" max="15622" width="12.5703125" style="7" customWidth="1"/>
    <col min="15623" max="15623" width="8.7109375" style="7" customWidth="1"/>
    <col min="15624" max="15624" width="17.140625" style="7" customWidth="1"/>
    <col min="15625" max="15625" width="9.140625" style="7"/>
    <col min="15626" max="15626" width="9.5703125" style="7" customWidth="1"/>
    <col min="15627" max="15628" width="9.140625" style="7"/>
    <col min="15629" max="15629" width="9.5703125" style="7" bestFit="1" customWidth="1"/>
    <col min="15630" max="15873" width="9.140625" style="7"/>
    <col min="15874" max="15874" width="12.85546875" style="7" customWidth="1"/>
    <col min="15875" max="15877" width="9.140625" style="7"/>
    <col min="15878" max="15878" width="12.5703125" style="7" customWidth="1"/>
    <col min="15879" max="15879" width="8.7109375" style="7" customWidth="1"/>
    <col min="15880" max="15880" width="17.140625" style="7" customWidth="1"/>
    <col min="15881" max="15881" width="9.140625" style="7"/>
    <col min="15882" max="15882" width="9.5703125" style="7" customWidth="1"/>
    <col min="15883" max="15884" width="9.140625" style="7"/>
    <col min="15885" max="15885" width="9.5703125" style="7" bestFit="1" customWidth="1"/>
    <col min="15886" max="16129" width="9.140625" style="7"/>
    <col min="16130" max="16130" width="12.85546875" style="7" customWidth="1"/>
    <col min="16131" max="16133" width="9.140625" style="7"/>
    <col min="16134" max="16134" width="12.5703125" style="7" customWidth="1"/>
    <col min="16135" max="16135" width="8.7109375" style="7" customWidth="1"/>
    <col min="16136" max="16136" width="17.140625" style="7" customWidth="1"/>
    <col min="16137" max="16137" width="9.140625" style="7"/>
    <col min="16138" max="16138" width="9.5703125" style="7" customWidth="1"/>
    <col min="16139" max="16140" width="9.140625" style="7"/>
    <col min="16141" max="16141" width="9.5703125" style="7" bestFit="1" customWidth="1"/>
    <col min="16142" max="16384" width="9.140625" style="7"/>
  </cols>
  <sheetData>
    <row r="1" spans="1:17" ht="28.5" customHeight="1">
      <c r="A1" s="84"/>
      <c r="B1" s="84"/>
      <c r="C1" s="474" t="s">
        <v>104</v>
      </c>
      <c r="D1" s="474"/>
      <c r="E1" s="474"/>
      <c r="F1" s="474"/>
      <c r="G1" s="474"/>
      <c r="H1" s="84"/>
    </row>
    <row r="2" spans="1:17" ht="12.75" customHeight="1">
      <c r="A2" s="84"/>
      <c r="B2" s="84"/>
      <c r="C2" s="84"/>
      <c r="D2" s="84"/>
      <c r="E2" s="84"/>
      <c r="F2" s="84"/>
      <c r="G2" s="84"/>
      <c r="H2" s="84"/>
    </row>
    <row r="3" spans="1:17" ht="16.5" thickBot="1">
      <c r="A3" s="83"/>
      <c r="B3" s="83"/>
      <c r="C3" s="83"/>
      <c r="D3" s="83"/>
      <c r="E3" s="83"/>
      <c r="F3" s="83"/>
      <c r="G3" s="83"/>
      <c r="H3" s="83"/>
    </row>
    <row r="4" spans="1:17" ht="27" customHeight="1" thickBot="1">
      <c r="A4" s="82"/>
      <c r="B4" s="81"/>
      <c r="C4" s="79">
        <v>2013</v>
      </c>
      <c r="D4" s="79">
        <v>2014</v>
      </c>
      <c r="E4" s="114">
        <v>2015</v>
      </c>
      <c r="F4" s="80" t="s">
        <v>84</v>
      </c>
      <c r="G4" s="114">
        <v>2016</v>
      </c>
      <c r="H4" s="79" t="s">
        <v>103</v>
      </c>
      <c r="J4" s="8"/>
      <c r="K4" s="8"/>
      <c r="N4" s="475"/>
      <c r="O4" s="475"/>
      <c r="P4" s="475"/>
      <c r="Q4" s="475"/>
    </row>
    <row r="5" spans="1:17" ht="16.5" customHeight="1">
      <c r="A5" s="75" t="s">
        <v>102</v>
      </c>
      <c r="B5" s="75"/>
      <c r="C5" s="145">
        <v>117.4</v>
      </c>
      <c r="D5" s="145">
        <v>27</v>
      </c>
      <c r="E5" s="145">
        <v>54.8</v>
      </c>
      <c r="F5" s="145">
        <f>(C5+D5+E5)/3</f>
        <v>66.399999999999991</v>
      </c>
      <c r="G5" s="145">
        <v>42.6</v>
      </c>
      <c r="H5" s="145">
        <f t="shared" ref="H5:H10" si="0">D5-F5</f>
        <v>-39.399999999999991</v>
      </c>
      <c r="J5" s="8"/>
      <c r="K5" s="113"/>
      <c r="M5" s="78"/>
    </row>
    <row r="6" spans="1:17" ht="16.5" customHeight="1">
      <c r="A6" s="75" t="s">
        <v>81</v>
      </c>
      <c r="B6" s="75" t="s">
        <v>50</v>
      </c>
      <c r="C6" s="145">
        <v>0.04</v>
      </c>
      <c r="D6" s="145">
        <v>0.02</v>
      </c>
      <c r="E6" s="145">
        <v>2.1000000000000001E-2</v>
      </c>
      <c r="F6" s="145">
        <f t="shared" ref="F6:F20" si="1">(C6+D6+E6)/3</f>
        <v>2.7E-2</v>
      </c>
      <c r="G6" s="145">
        <v>2.1000000000000001E-2</v>
      </c>
      <c r="H6" s="145">
        <f t="shared" si="0"/>
        <v>-6.9999999999999993E-3</v>
      </c>
      <c r="J6" s="8"/>
      <c r="K6" s="113"/>
      <c r="M6" s="78"/>
    </row>
    <row r="7" spans="1:17" ht="16.5" customHeight="1">
      <c r="A7" s="75" t="s">
        <v>81</v>
      </c>
      <c r="B7" s="75" t="s">
        <v>49</v>
      </c>
      <c r="C7" s="145">
        <v>3.7</v>
      </c>
      <c r="D7" s="145">
        <v>1.5</v>
      </c>
      <c r="E7" s="145">
        <v>2.7</v>
      </c>
      <c r="F7" s="145">
        <f t="shared" si="1"/>
        <v>2.6333333333333333</v>
      </c>
      <c r="G7" s="145">
        <v>2.1</v>
      </c>
      <c r="H7" s="145">
        <f t="shared" si="0"/>
        <v>-1.1333333333333333</v>
      </c>
      <c r="J7" s="8"/>
      <c r="K7" s="113"/>
      <c r="M7" s="78"/>
    </row>
    <row r="8" spans="1:17" ht="16.5" customHeight="1">
      <c r="A8" s="75" t="s">
        <v>80</v>
      </c>
      <c r="B8" s="75" t="s">
        <v>48</v>
      </c>
      <c r="C8" s="145">
        <v>19.3</v>
      </c>
      <c r="D8" s="145">
        <v>3.8</v>
      </c>
      <c r="E8" s="145">
        <v>4.4000000000000004</v>
      </c>
      <c r="F8" s="145">
        <f t="shared" si="1"/>
        <v>9.1666666666666661</v>
      </c>
      <c r="G8" s="145">
        <v>5.8</v>
      </c>
      <c r="H8" s="145">
        <f t="shared" si="0"/>
        <v>-5.3666666666666663</v>
      </c>
      <c r="I8" s="8"/>
      <c r="J8" s="8"/>
      <c r="K8" s="113"/>
      <c r="M8" s="78"/>
    </row>
    <row r="9" spans="1:17" ht="16.5" customHeight="1">
      <c r="A9" s="75" t="s">
        <v>79</v>
      </c>
      <c r="B9" s="75" t="s">
        <v>47</v>
      </c>
      <c r="C9" s="145">
        <v>47.9</v>
      </c>
      <c r="D9" s="145">
        <v>11.6</v>
      </c>
      <c r="E9" s="145">
        <v>24.4</v>
      </c>
      <c r="F9" s="145">
        <f t="shared" si="1"/>
        <v>27.966666666666669</v>
      </c>
      <c r="G9" s="145">
        <v>17.8</v>
      </c>
      <c r="H9" s="145">
        <f t="shared" si="0"/>
        <v>-16.366666666666667</v>
      </c>
      <c r="I9" s="67"/>
      <c r="J9" s="67"/>
      <c r="K9" s="113"/>
      <c r="M9" s="78"/>
    </row>
    <row r="10" spans="1:17" ht="16.5" customHeight="1">
      <c r="A10" s="75" t="s">
        <v>79</v>
      </c>
      <c r="B10" s="75" t="s">
        <v>46</v>
      </c>
      <c r="C10" s="145">
        <v>46.5</v>
      </c>
      <c r="D10" s="145">
        <v>10</v>
      </c>
      <c r="E10" s="145">
        <v>23.3</v>
      </c>
      <c r="F10" s="145">
        <f t="shared" si="1"/>
        <v>26.599999999999998</v>
      </c>
      <c r="G10" s="145">
        <v>16.899999999999999</v>
      </c>
      <c r="H10" s="145">
        <f t="shared" si="0"/>
        <v>-16.599999999999998</v>
      </c>
      <c r="I10" s="67"/>
      <c r="J10" s="67"/>
      <c r="K10" s="113"/>
      <c r="M10" s="78"/>
    </row>
    <row r="11" spans="1:17">
      <c r="A11" s="75" t="s">
        <v>78</v>
      </c>
      <c r="B11" s="75"/>
      <c r="C11" s="145"/>
      <c r="D11" s="145"/>
      <c r="E11" s="145"/>
      <c r="F11" s="145"/>
      <c r="G11" s="145"/>
      <c r="H11" s="145"/>
      <c r="J11" s="8"/>
      <c r="K11" s="8"/>
    </row>
    <row r="12" spans="1:17">
      <c r="A12" s="75"/>
      <c r="B12" s="75"/>
      <c r="C12" s="145"/>
      <c r="D12" s="145"/>
      <c r="E12" s="145"/>
      <c r="F12" s="145"/>
      <c r="G12" s="145"/>
      <c r="H12" s="145"/>
      <c r="K12" s="8"/>
    </row>
    <row r="13" spans="1:17" ht="15" customHeight="1">
      <c r="A13" s="476" t="s">
        <v>101</v>
      </c>
      <c r="B13" s="476"/>
      <c r="C13" s="145">
        <v>2.1</v>
      </c>
      <c r="D13" s="145">
        <v>1.5</v>
      </c>
      <c r="E13" s="145">
        <v>4</v>
      </c>
      <c r="F13" s="145">
        <f t="shared" si="1"/>
        <v>2.5333333333333332</v>
      </c>
      <c r="G13" s="145">
        <v>1.6</v>
      </c>
      <c r="H13" s="145">
        <f>D13-F13</f>
        <v>-1.0333333333333332</v>
      </c>
    </row>
    <row r="14" spans="1:17">
      <c r="A14" s="77"/>
      <c r="B14" s="77"/>
      <c r="C14" s="76"/>
      <c r="D14" s="76"/>
      <c r="E14" s="115"/>
      <c r="F14" s="163"/>
      <c r="G14" s="115"/>
      <c r="H14" s="76"/>
    </row>
    <row r="15" spans="1:17" ht="29.25" customHeight="1">
      <c r="A15" s="477" t="s">
        <v>100</v>
      </c>
      <c r="B15" s="477"/>
      <c r="C15" s="70">
        <v>0.03</v>
      </c>
      <c r="D15" s="147">
        <v>0.7</v>
      </c>
      <c r="E15" s="147">
        <v>1.3</v>
      </c>
      <c r="F15" s="162">
        <f t="shared" si="1"/>
        <v>0.67666666666666675</v>
      </c>
      <c r="G15" s="159">
        <v>0.9</v>
      </c>
      <c r="H15" s="67">
        <f t="shared" ref="H15:H20" si="2">D15-F15</f>
        <v>2.3333333333333206E-2</v>
      </c>
      <c r="K15" s="7">
        <v>4157223</v>
      </c>
      <c r="L15" s="148">
        <f>54818/K15*100</f>
        <v>1.3186206272793159</v>
      </c>
    </row>
    <row r="16" spans="1:17" ht="15.75" customHeight="1">
      <c r="A16" s="75"/>
      <c r="B16" s="75" t="s">
        <v>50</v>
      </c>
      <c r="C16" s="70">
        <v>0.02</v>
      </c>
      <c r="D16" s="96">
        <v>0.1</v>
      </c>
      <c r="E16" s="96">
        <v>1.1000000000000001</v>
      </c>
      <c r="F16" s="145">
        <f t="shared" si="1"/>
        <v>0.40666666666666673</v>
      </c>
      <c r="G16" s="160">
        <v>1.1000000000000001</v>
      </c>
      <c r="H16" s="67">
        <f t="shared" si="2"/>
        <v>-0.30666666666666675</v>
      </c>
      <c r="K16" s="7">
        <v>1945</v>
      </c>
      <c r="L16" s="148">
        <f>21/K16*100</f>
        <v>1.0796915167095116</v>
      </c>
    </row>
    <row r="17" spans="1:12" ht="15.75" customHeight="1">
      <c r="A17" s="75"/>
      <c r="B17" s="75" t="s">
        <v>49</v>
      </c>
      <c r="C17" s="70">
        <v>0.02</v>
      </c>
      <c r="D17" s="96">
        <v>0.9</v>
      </c>
      <c r="E17" s="96">
        <v>2.4</v>
      </c>
      <c r="F17" s="145">
        <f t="shared" si="1"/>
        <v>1.1066666666666667</v>
      </c>
      <c r="G17" s="160">
        <v>1.4</v>
      </c>
      <c r="H17" s="67">
        <f t="shared" si="2"/>
        <v>-0.20666666666666667</v>
      </c>
      <c r="K17" s="7">
        <v>183343</v>
      </c>
      <c r="L17" s="148">
        <f>4410/K17*100</f>
        <v>2.4053277190839029</v>
      </c>
    </row>
    <row r="18" spans="1:12" ht="15.75" customHeight="1">
      <c r="A18" s="75"/>
      <c r="B18" s="75" t="s">
        <v>48</v>
      </c>
      <c r="C18" s="70">
        <v>0.06</v>
      </c>
      <c r="D18" s="96">
        <v>1.2</v>
      </c>
      <c r="E18" s="96">
        <v>1.2</v>
      </c>
      <c r="F18" s="145">
        <f t="shared" si="1"/>
        <v>0.82</v>
      </c>
      <c r="G18" s="160">
        <v>1.2</v>
      </c>
      <c r="H18" s="67">
        <f t="shared" si="2"/>
        <v>0.38</v>
      </c>
      <c r="K18" s="7">
        <v>355375</v>
      </c>
      <c r="L18" s="148">
        <f>4410/K18*100</f>
        <v>1.2409426661976786</v>
      </c>
    </row>
    <row r="19" spans="1:12" ht="15.75" customHeight="1">
      <c r="A19" s="75"/>
      <c r="B19" s="75" t="s">
        <v>47</v>
      </c>
      <c r="C19" s="70">
        <v>0.03</v>
      </c>
      <c r="D19" s="96">
        <v>0.7</v>
      </c>
      <c r="E19" s="96">
        <v>1.2</v>
      </c>
      <c r="F19" s="145">
        <f t="shared" si="1"/>
        <v>0.64333333333333331</v>
      </c>
      <c r="G19" s="160">
        <v>0.8</v>
      </c>
      <c r="H19" s="67">
        <f t="shared" si="2"/>
        <v>5.6666666666666643E-2</v>
      </c>
      <c r="K19" s="7">
        <v>1997118</v>
      </c>
      <c r="L19" s="148">
        <f>24428/K19*100</f>
        <v>1.2231625772738517</v>
      </c>
    </row>
    <row r="20" spans="1:12" ht="15.75" customHeight="1" thickBot="1">
      <c r="A20" s="74"/>
      <c r="B20" s="74" t="s">
        <v>46</v>
      </c>
      <c r="C20" s="73">
        <v>0.03</v>
      </c>
      <c r="D20" s="116">
        <v>0.7</v>
      </c>
      <c r="E20" s="116">
        <v>1.4</v>
      </c>
      <c r="F20" s="156">
        <f t="shared" si="1"/>
        <v>0.71</v>
      </c>
      <c r="G20" s="161">
        <v>1</v>
      </c>
      <c r="H20" s="72">
        <f t="shared" si="2"/>
        <v>-1.0000000000000009E-2</v>
      </c>
      <c r="K20" s="7">
        <v>1619442</v>
      </c>
      <c r="L20" s="148">
        <f>23266/K20*100</f>
        <v>1.4366676917110954</v>
      </c>
    </row>
    <row r="21" spans="1:12" ht="15.75">
      <c r="A21" s="68"/>
      <c r="B21" s="68"/>
      <c r="C21" s="68"/>
      <c r="D21" s="68"/>
      <c r="E21" s="68"/>
      <c r="F21" s="69"/>
      <c r="G21" s="68"/>
      <c r="H21" s="69"/>
    </row>
    <row r="22" spans="1:12" ht="17.25" customHeight="1">
      <c r="A22" s="473"/>
      <c r="B22" s="473"/>
      <c r="C22" s="473"/>
      <c r="D22" s="473"/>
      <c r="E22" s="473"/>
      <c r="F22" s="473"/>
      <c r="G22" s="473"/>
      <c r="H22" s="473"/>
    </row>
    <row r="23" spans="1:12" ht="15.75">
      <c r="A23" s="68"/>
      <c r="B23" s="68"/>
      <c r="C23" s="68"/>
      <c r="D23" s="68"/>
      <c r="E23" s="68"/>
      <c r="F23" s="69"/>
      <c r="G23" s="68"/>
      <c r="H23" s="69"/>
    </row>
    <row r="24" spans="1:12" ht="15.75">
      <c r="A24" s="68"/>
      <c r="B24" s="68"/>
      <c r="C24" s="68"/>
      <c r="D24" s="68"/>
      <c r="E24" s="68"/>
      <c r="F24" s="69"/>
      <c r="G24" s="68"/>
      <c r="H24" s="69"/>
    </row>
    <row r="25" spans="1:12" ht="14.25">
      <c r="A25" s="20"/>
      <c r="B25" s="20"/>
      <c r="C25" s="20"/>
      <c r="D25" s="20"/>
      <c r="E25" s="20"/>
      <c r="F25" s="20"/>
      <c r="G25" s="20"/>
      <c r="H25" s="20"/>
      <c r="I25" s="20"/>
    </row>
    <row r="26" spans="1:12" ht="14.25">
      <c r="A26" s="20"/>
      <c r="B26" s="20"/>
      <c r="C26" s="20"/>
      <c r="D26" s="20"/>
      <c r="E26" s="20"/>
      <c r="F26" s="20"/>
      <c r="G26" s="20"/>
      <c r="H26" s="20"/>
      <c r="I26" s="20"/>
    </row>
    <row r="27" spans="1:12" ht="14.25">
      <c r="A27" s="20"/>
      <c r="B27" s="20"/>
      <c r="C27" s="20"/>
      <c r="D27" s="20"/>
      <c r="E27" s="20"/>
      <c r="F27" s="20"/>
      <c r="G27" s="20"/>
      <c r="H27" s="20"/>
    </row>
    <row r="29" spans="1:12" ht="15.75">
      <c r="B29" s="68"/>
      <c r="C29" s="71">
        <v>2013</v>
      </c>
      <c r="D29" s="71">
        <v>2014</v>
      </c>
      <c r="E29" s="71">
        <v>2015</v>
      </c>
      <c r="F29" s="71">
        <v>2016</v>
      </c>
      <c r="G29" s="68"/>
    </row>
    <row r="30" spans="1:12">
      <c r="B30" s="7" t="s">
        <v>99</v>
      </c>
      <c r="C30" s="145">
        <v>117.4</v>
      </c>
      <c r="D30" s="145">
        <v>27</v>
      </c>
      <c r="E30" s="145">
        <v>54.8</v>
      </c>
      <c r="F30" s="145">
        <v>42.6</v>
      </c>
    </row>
    <row r="31" spans="1:12" ht="15.75">
      <c r="B31" s="68" t="s">
        <v>98</v>
      </c>
      <c r="C31" s="145">
        <v>0.04</v>
      </c>
      <c r="D31" s="145">
        <v>0.02</v>
      </c>
      <c r="E31" s="145">
        <v>2.1000000000000001E-2</v>
      </c>
      <c r="F31" s="145">
        <v>2.1000000000000001E-2</v>
      </c>
    </row>
    <row r="32" spans="1:12" ht="15.75">
      <c r="B32" s="68" t="s">
        <v>97</v>
      </c>
      <c r="C32" s="145">
        <v>3.7</v>
      </c>
      <c r="D32" s="145">
        <v>1.5</v>
      </c>
      <c r="E32" s="145">
        <v>2.7</v>
      </c>
      <c r="F32" s="145">
        <v>2.1</v>
      </c>
    </row>
    <row r="33" spans="2:7" ht="15.75">
      <c r="B33" s="68" t="s">
        <v>96</v>
      </c>
      <c r="C33" s="145">
        <v>19.3</v>
      </c>
      <c r="D33" s="145">
        <v>3.8</v>
      </c>
      <c r="E33" s="145">
        <v>4.4000000000000004</v>
      </c>
      <c r="F33" s="145">
        <v>5.8</v>
      </c>
    </row>
    <row r="34" spans="2:7" ht="15.75">
      <c r="B34" s="68" t="s">
        <v>95</v>
      </c>
      <c r="C34" s="145">
        <v>47.9</v>
      </c>
      <c r="D34" s="145">
        <v>11.6</v>
      </c>
      <c r="E34" s="145">
        <v>24.4</v>
      </c>
      <c r="F34" s="145">
        <v>17.8</v>
      </c>
      <c r="G34" s="69"/>
    </row>
    <row r="35" spans="2:7" ht="15.75">
      <c r="B35" s="68" t="s">
        <v>94</v>
      </c>
      <c r="C35" s="145">
        <v>46.5</v>
      </c>
      <c r="D35" s="145">
        <v>10</v>
      </c>
      <c r="E35" s="145">
        <v>23.3</v>
      </c>
      <c r="F35" s="145">
        <v>16.899999999999999</v>
      </c>
    </row>
    <row r="36" spans="2:7">
      <c r="C36" s="66"/>
      <c r="D36" s="66"/>
      <c r="E36" s="66"/>
    </row>
  </sheetData>
  <mergeCells count="5">
    <mergeCell ref="A22:H22"/>
    <mergeCell ref="C1:G1"/>
    <mergeCell ref="N4:Q4"/>
    <mergeCell ref="A13:B13"/>
    <mergeCell ref="A15:B15"/>
  </mergeCells>
  <printOptions horizontalCentered="1"/>
  <pageMargins left="0.56999999999999995" right="0.49" top="1" bottom="1" header="0.5" footer="0.5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2"/>
  <sheetViews>
    <sheetView workbookViewId="0">
      <selection activeCell="M19" sqref="M19"/>
    </sheetView>
  </sheetViews>
  <sheetFormatPr defaultRowHeight="12.75"/>
  <cols>
    <col min="1" max="1" width="5.140625" style="85" customWidth="1"/>
    <col min="2" max="2" width="18.28515625" style="85" customWidth="1"/>
    <col min="3" max="3" width="14.42578125" style="85" customWidth="1"/>
    <col min="4" max="4" width="15" style="85" customWidth="1"/>
    <col min="5" max="5" width="12.140625" style="85" customWidth="1"/>
    <col min="6" max="6" width="14" style="85" customWidth="1"/>
    <col min="7" max="7" width="13" style="85" customWidth="1"/>
    <col min="8" max="8" width="13.140625" style="85" customWidth="1"/>
    <col min="9" max="9" width="15.42578125" style="85" customWidth="1"/>
    <col min="10" max="10" width="15.42578125" style="85" hidden="1" customWidth="1"/>
    <col min="11" max="11" width="9.140625" style="85" hidden="1" customWidth="1"/>
    <col min="12" max="254" width="9.140625" style="85"/>
    <col min="255" max="255" width="5.140625" style="85" customWidth="1"/>
    <col min="256" max="256" width="18.28515625" style="85" customWidth="1"/>
    <col min="257" max="257" width="14.42578125" style="85" customWidth="1"/>
    <col min="258" max="258" width="15" style="85" customWidth="1"/>
    <col min="259" max="259" width="12.140625" style="85" customWidth="1"/>
    <col min="260" max="260" width="14" style="85" customWidth="1"/>
    <col min="261" max="261" width="13" style="85" customWidth="1"/>
    <col min="262" max="262" width="13.140625" style="85" customWidth="1"/>
    <col min="263" max="263" width="15.28515625" style="85" customWidth="1"/>
    <col min="264" max="265" width="0.140625" style="85" customWidth="1"/>
    <col min="266" max="510" width="9.140625" style="85"/>
    <col min="511" max="511" width="5.140625" style="85" customWidth="1"/>
    <col min="512" max="512" width="18.28515625" style="85" customWidth="1"/>
    <col min="513" max="513" width="14.42578125" style="85" customWidth="1"/>
    <col min="514" max="514" width="15" style="85" customWidth="1"/>
    <col min="515" max="515" width="12.140625" style="85" customWidth="1"/>
    <col min="516" max="516" width="14" style="85" customWidth="1"/>
    <col min="517" max="517" width="13" style="85" customWidth="1"/>
    <col min="518" max="518" width="13.140625" style="85" customWidth="1"/>
    <col min="519" max="519" width="15.28515625" style="85" customWidth="1"/>
    <col min="520" max="521" width="0.140625" style="85" customWidth="1"/>
    <col min="522" max="766" width="9.140625" style="85"/>
    <col min="767" max="767" width="5.140625" style="85" customWidth="1"/>
    <col min="768" max="768" width="18.28515625" style="85" customWidth="1"/>
    <col min="769" max="769" width="14.42578125" style="85" customWidth="1"/>
    <col min="770" max="770" width="15" style="85" customWidth="1"/>
    <col min="771" max="771" width="12.140625" style="85" customWidth="1"/>
    <col min="772" max="772" width="14" style="85" customWidth="1"/>
    <col min="773" max="773" width="13" style="85" customWidth="1"/>
    <col min="774" max="774" width="13.140625" style="85" customWidth="1"/>
    <col min="775" max="775" width="15.28515625" style="85" customWidth="1"/>
    <col min="776" max="777" width="0.140625" style="85" customWidth="1"/>
    <col min="778" max="1022" width="9.140625" style="85"/>
    <col min="1023" max="1023" width="5.140625" style="85" customWidth="1"/>
    <col min="1024" max="1024" width="18.28515625" style="85" customWidth="1"/>
    <col min="1025" max="1025" width="14.42578125" style="85" customWidth="1"/>
    <col min="1026" max="1026" width="15" style="85" customWidth="1"/>
    <col min="1027" max="1027" width="12.140625" style="85" customWidth="1"/>
    <col min="1028" max="1028" width="14" style="85" customWidth="1"/>
    <col min="1029" max="1029" width="13" style="85" customWidth="1"/>
    <col min="1030" max="1030" width="13.140625" style="85" customWidth="1"/>
    <col min="1031" max="1031" width="15.28515625" style="85" customWidth="1"/>
    <col min="1032" max="1033" width="0.140625" style="85" customWidth="1"/>
    <col min="1034" max="1278" width="9.140625" style="85"/>
    <col min="1279" max="1279" width="5.140625" style="85" customWidth="1"/>
    <col min="1280" max="1280" width="18.28515625" style="85" customWidth="1"/>
    <col min="1281" max="1281" width="14.42578125" style="85" customWidth="1"/>
    <col min="1282" max="1282" width="15" style="85" customWidth="1"/>
    <col min="1283" max="1283" width="12.140625" style="85" customWidth="1"/>
    <col min="1284" max="1284" width="14" style="85" customWidth="1"/>
    <col min="1285" max="1285" width="13" style="85" customWidth="1"/>
    <col min="1286" max="1286" width="13.140625" style="85" customWidth="1"/>
    <col min="1287" max="1287" width="15.28515625" style="85" customWidth="1"/>
    <col min="1288" max="1289" width="0.140625" style="85" customWidth="1"/>
    <col min="1290" max="1534" width="9.140625" style="85"/>
    <col min="1535" max="1535" width="5.140625" style="85" customWidth="1"/>
    <col min="1536" max="1536" width="18.28515625" style="85" customWidth="1"/>
    <col min="1537" max="1537" width="14.42578125" style="85" customWidth="1"/>
    <col min="1538" max="1538" width="15" style="85" customWidth="1"/>
    <col min="1539" max="1539" width="12.140625" style="85" customWidth="1"/>
    <col min="1540" max="1540" width="14" style="85" customWidth="1"/>
    <col min="1541" max="1541" width="13" style="85" customWidth="1"/>
    <col min="1542" max="1542" width="13.140625" style="85" customWidth="1"/>
    <col min="1543" max="1543" width="15.28515625" style="85" customWidth="1"/>
    <col min="1544" max="1545" width="0.140625" style="85" customWidth="1"/>
    <col min="1546" max="1790" width="9.140625" style="85"/>
    <col min="1791" max="1791" width="5.140625" style="85" customWidth="1"/>
    <col min="1792" max="1792" width="18.28515625" style="85" customWidth="1"/>
    <col min="1793" max="1793" width="14.42578125" style="85" customWidth="1"/>
    <col min="1794" max="1794" width="15" style="85" customWidth="1"/>
    <col min="1795" max="1795" width="12.140625" style="85" customWidth="1"/>
    <col min="1796" max="1796" width="14" style="85" customWidth="1"/>
    <col min="1797" max="1797" width="13" style="85" customWidth="1"/>
    <col min="1798" max="1798" width="13.140625" style="85" customWidth="1"/>
    <col min="1799" max="1799" width="15.28515625" style="85" customWidth="1"/>
    <col min="1800" max="1801" width="0.140625" style="85" customWidth="1"/>
    <col min="1802" max="2046" width="9.140625" style="85"/>
    <col min="2047" max="2047" width="5.140625" style="85" customWidth="1"/>
    <col min="2048" max="2048" width="18.28515625" style="85" customWidth="1"/>
    <col min="2049" max="2049" width="14.42578125" style="85" customWidth="1"/>
    <col min="2050" max="2050" width="15" style="85" customWidth="1"/>
    <col min="2051" max="2051" width="12.140625" style="85" customWidth="1"/>
    <col min="2052" max="2052" width="14" style="85" customWidth="1"/>
    <col min="2053" max="2053" width="13" style="85" customWidth="1"/>
    <col min="2054" max="2054" width="13.140625" style="85" customWidth="1"/>
    <col min="2055" max="2055" width="15.28515625" style="85" customWidth="1"/>
    <col min="2056" max="2057" width="0.140625" style="85" customWidth="1"/>
    <col min="2058" max="2302" width="9.140625" style="85"/>
    <col min="2303" max="2303" width="5.140625" style="85" customWidth="1"/>
    <col min="2304" max="2304" width="18.28515625" style="85" customWidth="1"/>
    <col min="2305" max="2305" width="14.42578125" style="85" customWidth="1"/>
    <col min="2306" max="2306" width="15" style="85" customWidth="1"/>
    <col min="2307" max="2307" width="12.140625" style="85" customWidth="1"/>
    <col min="2308" max="2308" width="14" style="85" customWidth="1"/>
    <col min="2309" max="2309" width="13" style="85" customWidth="1"/>
    <col min="2310" max="2310" width="13.140625" style="85" customWidth="1"/>
    <col min="2311" max="2311" width="15.28515625" style="85" customWidth="1"/>
    <col min="2312" max="2313" width="0.140625" style="85" customWidth="1"/>
    <col min="2314" max="2558" width="9.140625" style="85"/>
    <col min="2559" max="2559" width="5.140625" style="85" customWidth="1"/>
    <col min="2560" max="2560" width="18.28515625" style="85" customWidth="1"/>
    <col min="2561" max="2561" width="14.42578125" style="85" customWidth="1"/>
    <col min="2562" max="2562" width="15" style="85" customWidth="1"/>
    <col min="2563" max="2563" width="12.140625" style="85" customWidth="1"/>
    <col min="2564" max="2564" width="14" style="85" customWidth="1"/>
    <col min="2565" max="2565" width="13" style="85" customWidth="1"/>
    <col min="2566" max="2566" width="13.140625" style="85" customWidth="1"/>
    <col min="2567" max="2567" width="15.28515625" style="85" customWidth="1"/>
    <col min="2568" max="2569" width="0.140625" style="85" customWidth="1"/>
    <col min="2570" max="2814" width="9.140625" style="85"/>
    <col min="2815" max="2815" width="5.140625" style="85" customWidth="1"/>
    <col min="2816" max="2816" width="18.28515625" style="85" customWidth="1"/>
    <col min="2817" max="2817" width="14.42578125" style="85" customWidth="1"/>
    <col min="2818" max="2818" width="15" style="85" customWidth="1"/>
    <col min="2819" max="2819" width="12.140625" style="85" customWidth="1"/>
    <col min="2820" max="2820" width="14" style="85" customWidth="1"/>
    <col min="2821" max="2821" width="13" style="85" customWidth="1"/>
    <col min="2822" max="2822" width="13.140625" style="85" customWidth="1"/>
    <col min="2823" max="2823" width="15.28515625" style="85" customWidth="1"/>
    <col min="2824" max="2825" width="0.140625" style="85" customWidth="1"/>
    <col min="2826" max="3070" width="9.140625" style="85"/>
    <col min="3071" max="3071" width="5.140625" style="85" customWidth="1"/>
    <col min="3072" max="3072" width="18.28515625" style="85" customWidth="1"/>
    <col min="3073" max="3073" width="14.42578125" style="85" customWidth="1"/>
    <col min="3074" max="3074" width="15" style="85" customWidth="1"/>
    <col min="3075" max="3075" width="12.140625" style="85" customWidth="1"/>
    <col min="3076" max="3076" width="14" style="85" customWidth="1"/>
    <col min="3077" max="3077" width="13" style="85" customWidth="1"/>
    <col min="3078" max="3078" width="13.140625" style="85" customWidth="1"/>
    <col min="3079" max="3079" width="15.28515625" style="85" customWidth="1"/>
    <col min="3080" max="3081" width="0.140625" style="85" customWidth="1"/>
    <col min="3082" max="3326" width="9.140625" style="85"/>
    <col min="3327" max="3327" width="5.140625" style="85" customWidth="1"/>
    <col min="3328" max="3328" width="18.28515625" style="85" customWidth="1"/>
    <col min="3329" max="3329" width="14.42578125" style="85" customWidth="1"/>
    <col min="3330" max="3330" width="15" style="85" customWidth="1"/>
    <col min="3331" max="3331" width="12.140625" style="85" customWidth="1"/>
    <col min="3332" max="3332" width="14" style="85" customWidth="1"/>
    <col min="3333" max="3333" width="13" style="85" customWidth="1"/>
    <col min="3334" max="3334" width="13.140625" style="85" customWidth="1"/>
    <col min="3335" max="3335" width="15.28515625" style="85" customWidth="1"/>
    <col min="3336" max="3337" width="0.140625" style="85" customWidth="1"/>
    <col min="3338" max="3582" width="9.140625" style="85"/>
    <col min="3583" max="3583" width="5.140625" style="85" customWidth="1"/>
    <col min="3584" max="3584" width="18.28515625" style="85" customWidth="1"/>
    <col min="3585" max="3585" width="14.42578125" style="85" customWidth="1"/>
    <col min="3586" max="3586" width="15" style="85" customWidth="1"/>
    <col min="3587" max="3587" width="12.140625" style="85" customWidth="1"/>
    <col min="3588" max="3588" width="14" style="85" customWidth="1"/>
    <col min="3589" max="3589" width="13" style="85" customWidth="1"/>
    <col min="3590" max="3590" width="13.140625" style="85" customWidth="1"/>
    <col min="3591" max="3591" width="15.28515625" style="85" customWidth="1"/>
    <col min="3592" max="3593" width="0.140625" style="85" customWidth="1"/>
    <col min="3594" max="3838" width="9.140625" style="85"/>
    <col min="3839" max="3839" width="5.140625" style="85" customWidth="1"/>
    <col min="3840" max="3840" width="18.28515625" style="85" customWidth="1"/>
    <col min="3841" max="3841" width="14.42578125" style="85" customWidth="1"/>
    <col min="3842" max="3842" width="15" style="85" customWidth="1"/>
    <col min="3843" max="3843" width="12.140625" style="85" customWidth="1"/>
    <col min="3844" max="3844" width="14" style="85" customWidth="1"/>
    <col min="3845" max="3845" width="13" style="85" customWidth="1"/>
    <col min="3846" max="3846" width="13.140625" style="85" customWidth="1"/>
    <col min="3847" max="3847" width="15.28515625" style="85" customWidth="1"/>
    <col min="3848" max="3849" width="0.140625" style="85" customWidth="1"/>
    <col min="3850" max="4094" width="9.140625" style="85"/>
    <col min="4095" max="4095" width="5.140625" style="85" customWidth="1"/>
    <col min="4096" max="4096" width="18.28515625" style="85" customWidth="1"/>
    <col min="4097" max="4097" width="14.42578125" style="85" customWidth="1"/>
    <col min="4098" max="4098" width="15" style="85" customWidth="1"/>
    <col min="4099" max="4099" width="12.140625" style="85" customWidth="1"/>
    <col min="4100" max="4100" width="14" style="85" customWidth="1"/>
    <col min="4101" max="4101" width="13" style="85" customWidth="1"/>
    <col min="4102" max="4102" width="13.140625" style="85" customWidth="1"/>
    <col min="4103" max="4103" width="15.28515625" style="85" customWidth="1"/>
    <col min="4104" max="4105" width="0.140625" style="85" customWidth="1"/>
    <col min="4106" max="4350" width="9.140625" style="85"/>
    <col min="4351" max="4351" width="5.140625" style="85" customWidth="1"/>
    <col min="4352" max="4352" width="18.28515625" style="85" customWidth="1"/>
    <col min="4353" max="4353" width="14.42578125" style="85" customWidth="1"/>
    <col min="4354" max="4354" width="15" style="85" customWidth="1"/>
    <col min="4355" max="4355" width="12.140625" style="85" customWidth="1"/>
    <col min="4356" max="4356" width="14" style="85" customWidth="1"/>
    <col min="4357" max="4357" width="13" style="85" customWidth="1"/>
    <col min="4358" max="4358" width="13.140625" style="85" customWidth="1"/>
    <col min="4359" max="4359" width="15.28515625" style="85" customWidth="1"/>
    <col min="4360" max="4361" width="0.140625" style="85" customWidth="1"/>
    <col min="4362" max="4606" width="9.140625" style="85"/>
    <col min="4607" max="4607" width="5.140625" style="85" customWidth="1"/>
    <col min="4608" max="4608" width="18.28515625" style="85" customWidth="1"/>
    <col min="4609" max="4609" width="14.42578125" style="85" customWidth="1"/>
    <col min="4610" max="4610" width="15" style="85" customWidth="1"/>
    <col min="4611" max="4611" width="12.140625" style="85" customWidth="1"/>
    <col min="4612" max="4612" width="14" style="85" customWidth="1"/>
    <col min="4613" max="4613" width="13" style="85" customWidth="1"/>
    <col min="4614" max="4614" width="13.140625" style="85" customWidth="1"/>
    <col min="4615" max="4615" width="15.28515625" style="85" customWidth="1"/>
    <col min="4616" max="4617" width="0.140625" style="85" customWidth="1"/>
    <col min="4618" max="4862" width="9.140625" style="85"/>
    <col min="4863" max="4863" width="5.140625" style="85" customWidth="1"/>
    <col min="4864" max="4864" width="18.28515625" style="85" customWidth="1"/>
    <col min="4865" max="4865" width="14.42578125" style="85" customWidth="1"/>
    <col min="4866" max="4866" width="15" style="85" customWidth="1"/>
    <col min="4867" max="4867" width="12.140625" style="85" customWidth="1"/>
    <col min="4868" max="4868" width="14" style="85" customWidth="1"/>
    <col min="4869" max="4869" width="13" style="85" customWidth="1"/>
    <col min="4870" max="4870" width="13.140625" style="85" customWidth="1"/>
    <col min="4871" max="4871" width="15.28515625" style="85" customWidth="1"/>
    <col min="4872" max="4873" width="0.140625" style="85" customWidth="1"/>
    <col min="4874" max="5118" width="9.140625" style="85"/>
    <col min="5119" max="5119" width="5.140625" style="85" customWidth="1"/>
    <col min="5120" max="5120" width="18.28515625" style="85" customWidth="1"/>
    <col min="5121" max="5121" width="14.42578125" style="85" customWidth="1"/>
    <col min="5122" max="5122" width="15" style="85" customWidth="1"/>
    <col min="5123" max="5123" width="12.140625" style="85" customWidth="1"/>
    <col min="5124" max="5124" width="14" style="85" customWidth="1"/>
    <col min="5125" max="5125" width="13" style="85" customWidth="1"/>
    <col min="5126" max="5126" width="13.140625" style="85" customWidth="1"/>
    <col min="5127" max="5127" width="15.28515625" style="85" customWidth="1"/>
    <col min="5128" max="5129" width="0.140625" style="85" customWidth="1"/>
    <col min="5130" max="5374" width="9.140625" style="85"/>
    <col min="5375" max="5375" width="5.140625" style="85" customWidth="1"/>
    <col min="5376" max="5376" width="18.28515625" style="85" customWidth="1"/>
    <col min="5377" max="5377" width="14.42578125" style="85" customWidth="1"/>
    <col min="5378" max="5378" width="15" style="85" customWidth="1"/>
    <col min="5379" max="5379" width="12.140625" style="85" customWidth="1"/>
    <col min="5380" max="5380" width="14" style="85" customWidth="1"/>
    <col min="5381" max="5381" width="13" style="85" customWidth="1"/>
    <col min="5382" max="5382" width="13.140625" style="85" customWidth="1"/>
    <col min="5383" max="5383" width="15.28515625" style="85" customWidth="1"/>
    <col min="5384" max="5385" width="0.140625" style="85" customWidth="1"/>
    <col min="5386" max="5630" width="9.140625" style="85"/>
    <col min="5631" max="5631" width="5.140625" style="85" customWidth="1"/>
    <col min="5632" max="5632" width="18.28515625" style="85" customWidth="1"/>
    <col min="5633" max="5633" width="14.42578125" style="85" customWidth="1"/>
    <col min="5634" max="5634" width="15" style="85" customWidth="1"/>
    <col min="5635" max="5635" width="12.140625" style="85" customWidth="1"/>
    <col min="5636" max="5636" width="14" style="85" customWidth="1"/>
    <col min="5637" max="5637" width="13" style="85" customWidth="1"/>
    <col min="5638" max="5638" width="13.140625" style="85" customWidth="1"/>
    <col min="5639" max="5639" width="15.28515625" style="85" customWidth="1"/>
    <col min="5640" max="5641" width="0.140625" style="85" customWidth="1"/>
    <col min="5642" max="5886" width="9.140625" style="85"/>
    <col min="5887" max="5887" width="5.140625" style="85" customWidth="1"/>
    <col min="5888" max="5888" width="18.28515625" style="85" customWidth="1"/>
    <col min="5889" max="5889" width="14.42578125" style="85" customWidth="1"/>
    <col min="5890" max="5890" width="15" style="85" customWidth="1"/>
    <col min="5891" max="5891" width="12.140625" style="85" customWidth="1"/>
    <col min="5892" max="5892" width="14" style="85" customWidth="1"/>
    <col min="5893" max="5893" width="13" style="85" customWidth="1"/>
    <col min="5894" max="5894" width="13.140625" style="85" customWidth="1"/>
    <col min="5895" max="5895" width="15.28515625" style="85" customWidth="1"/>
    <col min="5896" max="5897" width="0.140625" style="85" customWidth="1"/>
    <col min="5898" max="6142" width="9.140625" style="85"/>
    <col min="6143" max="6143" width="5.140625" style="85" customWidth="1"/>
    <col min="6144" max="6144" width="18.28515625" style="85" customWidth="1"/>
    <col min="6145" max="6145" width="14.42578125" style="85" customWidth="1"/>
    <col min="6146" max="6146" width="15" style="85" customWidth="1"/>
    <col min="6147" max="6147" width="12.140625" style="85" customWidth="1"/>
    <col min="6148" max="6148" width="14" style="85" customWidth="1"/>
    <col min="6149" max="6149" width="13" style="85" customWidth="1"/>
    <col min="6150" max="6150" width="13.140625" style="85" customWidth="1"/>
    <col min="6151" max="6151" width="15.28515625" style="85" customWidth="1"/>
    <col min="6152" max="6153" width="0.140625" style="85" customWidth="1"/>
    <col min="6154" max="6398" width="9.140625" style="85"/>
    <col min="6399" max="6399" width="5.140625" style="85" customWidth="1"/>
    <col min="6400" max="6400" width="18.28515625" style="85" customWidth="1"/>
    <col min="6401" max="6401" width="14.42578125" style="85" customWidth="1"/>
    <col min="6402" max="6402" width="15" style="85" customWidth="1"/>
    <col min="6403" max="6403" width="12.140625" style="85" customWidth="1"/>
    <col min="6404" max="6404" width="14" style="85" customWidth="1"/>
    <col min="6405" max="6405" width="13" style="85" customWidth="1"/>
    <col min="6406" max="6406" width="13.140625" style="85" customWidth="1"/>
    <col min="6407" max="6407" width="15.28515625" style="85" customWidth="1"/>
    <col min="6408" max="6409" width="0.140625" style="85" customWidth="1"/>
    <col min="6410" max="6654" width="9.140625" style="85"/>
    <col min="6655" max="6655" width="5.140625" style="85" customWidth="1"/>
    <col min="6656" max="6656" width="18.28515625" style="85" customWidth="1"/>
    <col min="6657" max="6657" width="14.42578125" style="85" customWidth="1"/>
    <col min="6658" max="6658" width="15" style="85" customWidth="1"/>
    <col min="6659" max="6659" width="12.140625" style="85" customWidth="1"/>
    <col min="6660" max="6660" width="14" style="85" customWidth="1"/>
    <col min="6661" max="6661" width="13" style="85" customWidth="1"/>
    <col min="6662" max="6662" width="13.140625" style="85" customWidth="1"/>
    <col min="6663" max="6663" width="15.28515625" style="85" customWidth="1"/>
    <col min="6664" max="6665" width="0.140625" style="85" customWidth="1"/>
    <col min="6666" max="6910" width="9.140625" style="85"/>
    <col min="6911" max="6911" width="5.140625" style="85" customWidth="1"/>
    <col min="6912" max="6912" width="18.28515625" style="85" customWidth="1"/>
    <col min="6913" max="6913" width="14.42578125" style="85" customWidth="1"/>
    <col min="6914" max="6914" width="15" style="85" customWidth="1"/>
    <col min="6915" max="6915" width="12.140625" style="85" customWidth="1"/>
    <col min="6916" max="6916" width="14" style="85" customWidth="1"/>
    <col min="6917" max="6917" width="13" style="85" customWidth="1"/>
    <col min="6918" max="6918" width="13.140625" style="85" customWidth="1"/>
    <col min="6919" max="6919" width="15.28515625" style="85" customWidth="1"/>
    <col min="6920" max="6921" width="0.140625" style="85" customWidth="1"/>
    <col min="6922" max="7166" width="9.140625" style="85"/>
    <col min="7167" max="7167" width="5.140625" style="85" customWidth="1"/>
    <col min="7168" max="7168" width="18.28515625" style="85" customWidth="1"/>
    <col min="7169" max="7169" width="14.42578125" style="85" customWidth="1"/>
    <col min="7170" max="7170" width="15" style="85" customWidth="1"/>
    <col min="7171" max="7171" width="12.140625" style="85" customWidth="1"/>
    <col min="7172" max="7172" width="14" style="85" customWidth="1"/>
    <col min="7173" max="7173" width="13" style="85" customWidth="1"/>
    <col min="7174" max="7174" width="13.140625" style="85" customWidth="1"/>
    <col min="7175" max="7175" width="15.28515625" style="85" customWidth="1"/>
    <col min="7176" max="7177" width="0.140625" style="85" customWidth="1"/>
    <col min="7178" max="7422" width="9.140625" style="85"/>
    <col min="7423" max="7423" width="5.140625" style="85" customWidth="1"/>
    <col min="7424" max="7424" width="18.28515625" style="85" customWidth="1"/>
    <col min="7425" max="7425" width="14.42578125" style="85" customWidth="1"/>
    <col min="7426" max="7426" width="15" style="85" customWidth="1"/>
    <col min="7427" max="7427" width="12.140625" style="85" customWidth="1"/>
    <col min="7428" max="7428" width="14" style="85" customWidth="1"/>
    <col min="7429" max="7429" width="13" style="85" customWidth="1"/>
    <col min="7430" max="7430" width="13.140625" style="85" customWidth="1"/>
    <col min="7431" max="7431" width="15.28515625" style="85" customWidth="1"/>
    <col min="7432" max="7433" width="0.140625" style="85" customWidth="1"/>
    <col min="7434" max="7678" width="9.140625" style="85"/>
    <col min="7679" max="7679" width="5.140625" style="85" customWidth="1"/>
    <col min="7680" max="7680" width="18.28515625" style="85" customWidth="1"/>
    <col min="7681" max="7681" width="14.42578125" style="85" customWidth="1"/>
    <col min="7682" max="7682" width="15" style="85" customWidth="1"/>
    <col min="7683" max="7683" width="12.140625" style="85" customWidth="1"/>
    <col min="7684" max="7684" width="14" style="85" customWidth="1"/>
    <col min="7685" max="7685" width="13" style="85" customWidth="1"/>
    <col min="7686" max="7686" width="13.140625" style="85" customWidth="1"/>
    <col min="7687" max="7687" width="15.28515625" style="85" customWidth="1"/>
    <col min="7688" max="7689" width="0.140625" style="85" customWidth="1"/>
    <col min="7690" max="7934" width="9.140625" style="85"/>
    <col min="7935" max="7935" width="5.140625" style="85" customWidth="1"/>
    <col min="7936" max="7936" width="18.28515625" style="85" customWidth="1"/>
    <col min="7937" max="7937" width="14.42578125" style="85" customWidth="1"/>
    <col min="7938" max="7938" width="15" style="85" customWidth="1"/>
    <col min="7939" max="7939" width="12.140625" style="85" customWidth="1"/>
    <col min="7940" max="7940" width="14" style="85" customWidth="1"/>
    <col min="7941" max="7941" width="13" style="85" customWidth="1"/>
    <col min="7942" max="7942" width="13.140625" style="85" customWidth="1"/>
    <col min="7943" max="7943" width="15.28515625" style="85" customWidth="1"/>
    <col min="7944" max="7945" width="0.140625" style="85" customWidth="1"/>
    <col min="7946" max="8190" width="9.140625" style="85"/>
    <col min="8191" max="8191" width="5.140625" style="85" customWidth="1"/>
    <col min="8192" max="8192" width="18.28515625" style="85" customWidth="1"/>
    <col min="8193" max="8193" width="14.42578125" style="85" customWidth="1"/>
    <col min="8194" max="8194" width="15" style="85" customWidth="1"/>
    <col min="8195" max="8195" width="12.140625" style="85" customWidth="1"/>
    <col min="8196" max="8196" width="14" style="85" customWidth="1"/>
    <col min="8197" max="8197" width="13" style="85" customWidth="1"/>
    <col min="8198" max="8198" width="13.140625" style="85" customWidth="1"/>
    <col min="8199" max="8199" width="15.28515625" style="85" customWidth="1"/>
    <col min="8200" max="8201" width="0.140625" style="85" customWidth="1"/>
    <col min="8202" max="8446" width="9.140625" style="85"/>
    <col min="8447" max="8447" width="5.140625" style="85" customWidth="1"/>
    <col min="8448" max="8448" width="18.28515625" style="85" customWidth="1"/>
    <col min="8449" max="8449" width="14.42578125" style="85" customWidth="1"/>
    <col min="8450" max="8450" width="15" style="85" customWidth="1"/>
    <col min="8451" max="8451" width="12.140625" style="85" customWidth="1"/>
    <col min="8452" max="8452" width="14" style="85" customWidth="1"/>
    <col min="8453" max="8453" width="13" style="85" customWidth="1"/>
    <col min="8454" max="8454" width="13.140625" style="85" customWidth="1"/>
    <col min="8455" max="8455" width="15.28515625" style="85" customWidth="1"/>
    <col min="8456" max="8457" width="0.140625" style="85" customWidth="1"/>
    <col min="8458" max="8702" width="9.140625" style="85"/>
    <col min="8703" max="8703" width="5.140625" style="85" customWidth="1"/>
    <col min="8704" max="8704" width="18.28515625" style="85" customWidth="1"/>
    <col min="8705" max="8705" width="14.42578125" style="85" customWidth="1"/>
    <col min="8706" max="8706" width="15" style="85" customWidth="1"/>
    <col min="8707" max="8707" width="12.140625" style="85" customWidth="1"/>
    <col min="8708" max="8708" width="14" style="85" customWidth="1"/>
    <col min="8709" max="8709" width="13" style="85" customWidth="1"/>
    <col min="8710" max="8710" width="13.140625" style="85" customWidth="1"/>
    <col min="8711" max="8711" width="15.28515625" style="85" customWidth="1"/>
    <col min="8712" max="8713" width="0.140625" style="85" customWidth="1"/>
    <col min="8714" max="8958" width="9.140625" style="85"/>
    <col min="8959" max="8959" width="5.140625" style="85" customWidth="1"/>
    <col min="8960" max="8960" width="18.28515625" style="85" customWidth="1"/>
    <col min="8961" max="8961" width="14.42578125" style="85" customWidth="1"/>
    <col min="8962" max="8962" width="15" style="85" customWidth="1"/>
    <col min="8963" max="8963" width="12.140625" style="85" customWidth="1"/>
    <col min="8964" max="8964" width="14" style="85" customWidth="1"/>
    <col min="8965" max="8965" width="13" style="85" customWidth="1"/>
    <col min="8966" max="8966" width="13.140625" style="85" customWidth="1"/>
    <col min="8967" max="8967" width="15.28515625" style="85" customWidth="1"/>
    <col min="8968" max="8969" width="0.140625" style="85" customWidth="1"/>
    <col min="8970" max="9214" width="9.140625" style="85"/>
    <col min="9215" max="9215" width="5.140625" style="85" customWidth="1"/>
    <col min="9216" max="9216" width="18.28515625" style="85" customWidth="1"/>
    <col min="9217" max="9217" width="14.42578125" style="85" customWidth="1"/>
    <col min="9218" max="9218" width="15" style="85" customWidth="1"/>
    <col min="9219" max="9219" width="12.140625" style="85" customWidth="1"/>
    <col min="9220" max="9220" width="14" style="85" customWidth="1"/>
    <col min="9221" max="9221" width="13" style="85" customWidth="1"/>
    <col min="9222" max="9222" width="13.140625" style="85" customWidth="1"/>
    <col min="9223" max="9223" width="15.28515625" style="85" customWidth="1"/>
    <col min="9224" max="9225" width="0.140625" style="85" customWidth="1"/>
    <col min="9226" max="9470" width="9.140625" style="85"/>
    <col min="9471" max="9471" width="5.140625" style="85" customWidth="1"/>
    <col min="9472" max="9472" width="18.28515625" style="85" customWidth="1"/>
    <col min="9473" max="9473" width="14.42578125" style="85" customWidth="1"/>
    <col min="9474" max="9474" width="15" style="85" customWidth="1"/>
    <col min="9475" max="9475" width="12.140625" style="85" customWidth="1"/>
    <col min="9476" max="9476" width="14" style="85" customWidth="1"/>
    <col min="9477" max="9477" width="13" style="85" customWidth="1"/>
    <col min="9478" max="9478" width="13.140625" style="85" customWidth="1"/>
    <col min="9479" max="9479" width="15.28515625" style="85" customWidth="1"/>
    <col min="9480" max="9481" width="0.140625" style="85" customWidth="1"/>
    <col min="9482" max="9726" width="9.140625" style="85"/>
    <col min="9727" max="9727" width="5.140625" style="85" customWidth="1"/>
    <col min="9728" max="9728" width="18.28515625" style="85" customWidth="1"/>
    <col min="9729" max="9729" width="14.42578125" style="85" customWidth="1"/>
    <col min="9730" max="9730" width="15" style="85" customWidth="1"/>
    <col min="9731" max="9731" width="12.140625" style="85" customWidth="1"/>
    <col min="9732" max="9732" width="14" style="85" customWidth="1"/>
    <col min="9733" max="9733" width="13" style="85" customWidth="1"/>
    <col min="9734" max="9734" width="13.140625" style="85" customWidth="1"/>
    <col min="9735" max="9735" width="15.28515625" style="85" customWidth="1"/>
    <col min="9736" max="9737" width="0.140625" style="85" customWidth="1"/>
    <col min="9738" max="9982" width="9.140625" style="85"/>
    <col min="9983" max="9983" width="5.140625" style="85" customWidth="1"/>
    <col min="9984" max="9984" width="18.28515625" style="85" customWidth="1"/>
    <col min="9985" max="9985" width="14.42578125" style="85" customWidth="1"/>
    <col min="9986" max="9986" width="15" style="85" customWidth="1"/>
    <col min="9987" max="9987" width="12.140625" style="85" customWidth="1"/>
    <col min="9988" max="9988" width="14" style="85" customWidth="1"/>
    <col min="9989" max="9989" width="13" style="85" customWidth="1"/>
    <col min="9990" max="9990" width="13.140625" style="85" customWidth="1"/>
    <col min="9991" max="9991" width="15.28515625" style="85" customWidth="1"/>
    <col min="9992" max="9993" width="0.140625" style="85" customWidth="1"/>
    <col min="9994" max="10238" width="9.140625" style="85"/>
    <col min="10239" max="10239" width="5.140625" style="85" customWidth="1"/>
    <col min="10240" max="10240" width="18.28515625" style="85" customWidth="1"/>
    <col min="10241" max="10241" width="14.42578125" style="85" customWidth="1"/>
    <col min="10242" max="10242" width="15" style="85" customWidth="1"/>
    <col min="10243" max="10243" width="12.140625" style="85" customWidth="1"/>
    <col min="10244" max="10244" width="14" style="85" customWidth="1"/>
    <col min="10245" max="10245" width="13" style="85" customWidth="1"/>
    <col min="10246" max="10246" width="13.140625" style="85" customWidth="1"/>
    <col min="10247" max="10247" width="15.28515625" style="85" customWidth="1"/>
    <col min="10248" max="10249" width="0.140625" style="85" customWidth="1"/>
    <col min="10250" max="10494" width="9.140625" style="85"/>
    <col min="10495" max="10495" width="5.140625" style="85" customWidth="1"/>
    <col min="10496" max="10496" width="18.28515625" style="85" customWidth="1"/>
    <col min="10497" max="10497" width="14.42578125" style="85" customWidth="1"/>
    <col min="10498" max="10498" width="15" style="85" customWidth="1"/>
    <col min="10499" max="10499" width="12.140625" style="85" customWidth="1"/>
    <col min="10500" max="10500" width="14" style="85" customWidth="1"/>
    <col min="10501" max="10501" width="13" style="85" customWidth="1"/>
    <col min="10502" max="10502" width="13.140625" style="85" customWidth="1"/>
    <col min="10503" max="10503" width="15.28515625" style="85" customWidth="1"/>
    <col min="10504" max="10505" width="0.140625" style="85" customWidth="1"/>
    <col min="10506" max="10750" width="9.140625" style="85"/>
    <col min="10751" max="10751" width="5.140625" style="85" customWidth="1"/>
    <col min="10752" max="10752" width="18.28515625" style="85" customWidth="1"/>
    <col min="10753" max="10753" width="14.42578125" style="85" customWidth="1"/>
    <col min="10754" max="10754" width="15" style="85" customWidth="1"/>
    <col min="10755" max="10755" width="12.140625" style="85" customWidth="1"/>
    <col min="10756" max="10756" width="14" style="85" customWidth="1"/>
    <col min="10757" max="10757" width="13" style="85" customWidth="1"/>
    <col min="10758" max="10758" width="13.140625" style="85" customWidth="1"/>
    <col min="10759" max="10759" width="15.28515625" style="85" customWidth="1"/>
    <col min="10760" max="10761" width="0.140625" style="85" customWidth="1"/>
    <col min="10762" max="11006" width="9.140625" style="85"/>
    <col min="11007" max="11007" width="5.140625" style="85" customWidth="1"/>
    <col min="11008" max="11008" width="18.28515625" style="85" customWidth="1"/>
    <col min="11009" max="11009" width="14.42578125" style="85" customWidth="1"/>
    <col min="11010" max="11010" width="15" style="85" customWidth="1"/>
    <col min="11011" max="11011" width="12.140625" style="85" customWidth="1"/>
    <col min="11012" max="11012" width="14" style="85" customWidth="1"/>
    <col min="11013" max="11013" width="13" style="85" customWidth="1"/>
    <col min="11014" max="11014" width="13.140625" style="85" customWidth="1"/>
    <col min="11015" max="11015" width="15.28515625" style="85" customWidth="1"/>
    <col min="11016" max="11017" width="0.140625" style="85" customWidth="1"/>
    <col min="11018" max="11262" width="9.140625" style="85"/>
    <col min="11263" max="11263" width="5.140625" style="85" customWidth="1"/>
    <col min="11264" max="11264" width="18.28515625" style="85" customWidth="1"/>
    <col min="11265" max="11265" width="14.42578125" style="85" customWidth="1"/>
    <col min="11266" max="11266" width="15" style="85" customWidth="1"/>
    <col min="11267" max="11267" width="12.140625" style="85" customWidth="1"/>
    <col min="11268" max="11268" width="14" style="85" customWidth="1"/>
    <col min="11269" max="11269" width="13" style="85" customWidth="1"/>
    <col min="11270" max="11270" width="13.140625" style="85" customWidth="1"/>
    <col min="11271" max="11271" width="15.28515625" style="85" customWidth="1"/>
    <col min="11272" max="11273" width="0.140625" style="85" customWidth="1"/>
    <col min="11274" max="11518" width="9.140625" style="85"/>
    <col min="11519" max="11519" width="5.140625" style="85" customWidth="1"/>
    <col min="11520" max="11520" width="18.28515625" style="85" customWidth="1"/>
    <col min="11521" max="11521" width="14.42578125" style="85" customWidth="1"/>
    <col min="11522" max="11522" width="15" style="85" customWidth="1"/>
    <col min="11523" max="11523" width="12.140625" style="85" customWidth="1"/>
    <col min="11524" max="11524" width="14" style="85" customWidth="1"/>
    <col min="11525" max="11525" width="13" style="85" customWidth="1"/>
    <col min="11526" max="11526" width="13.140625" style="85" customWidth="1"/>
    <col min="11527" max="11527" width="15.28515625" style="85" customWidth="1"/>
    <col min="11528" max="11529" width="0.140625" style="85" customWidth="1"/>
    <col min="11530" max="11774" width="9.140625" style="85"/>
    <col min="11775" max="11775" width="5.140625" style="85" customWidth="1"/>
    <col min="11776" max="11776" width="18.28515625" style="85" customWidth="1"/>
    <col min="11777" max="11777" width="14.42578125" style="85" customWidth="1"/>
    <col min="11778" max="11778" width="15" style="85" customWidth="1"/>
    <col min="11779" max="11779" width="12.140625" style="85" customWidth="1"/>
    <col min="11780" max="11780" width="14" style="85" customWidth="1"/>
    <col min="11781" max="11781" width="13" style="85" customWidth="1"/>
    <col min="11782" max="11782" width="13.140625" style="85" customWidth="1"/>
    <col min="11783" max="11783" width="15.28515625" style="85" customWidth="1"/>
    <col min="11784" max="11785" width="0.140625" style="85" customWidth="1"/>
    <col min="11786" max="12030" width="9.140625" style="85"/>
    <col min="12031" max="12031" width="5.140625" style="85" customWidth="1"/>
    <col min="12032" max="12032" width="18.28515625" style="85" customWidth="1"/>
    <col min="12033" max="12033" width="14.42578125" style="85" customWidth="1"/>
    <col min="12034" max="12034" width="15" style="85" customWidth="1"/>
    <col min="12035" max="12035" width="12.140625" style="85" customWidth="1"/>
    <col min="12036" max="12036" width="14" style="85" customWidth="1"/>
    <col min="12037" max="12037" width="13" style="85" customWidth="1"/>
    <col min="12038" max="12038" width="13.140625" style="85" customWidth="1"/>
    <col min="12039" max="12039" width="15.28515625" style="85" customWidth="1"/>
    <col min="12040" max="12041" width="0.140625" style="85" customWidth="1"/>
    <col min="12042" max="12286" width="9.140625" style="85"/>
    <col min="12287" max="12287" width="5.140625" style="85" customWidth="1"/>
    <col min="12288" max="12288" width="18.28515625" style="85" customWidth="1"/>
    <col min="12289" max="12289" width="14.42578125" style="85" customWidth="1"/>
    <col min="12290" max="12290" width="15" style="85" customWidth="1"/>
    <col min="12291" max="12291" width="12.140625" style="85" customWidth="1"/>
    <col min="12292" max="12292" width="14" style="85" customWidth="1"/>
    <col min="12293" max="12293" width="13" style="85" customWidth="1"/>
    <col min="12294" max="12294" width="13.140625" style="85" customWidth="1"/>
    <col min="12295" max="12295" width="15.28515625" style="85" customWidth="1"/>
    <col min="12296" max="12297" width="0.140625" style="85" customWidth="1"/>
    <col min="12298" max="12542" width="9.140625" style="85"/>
    <col min="12543" max="12543" width="5.140625" style="85" customWidth="1"/>
    <col min="12544" max="12544" width="18.28515625" style="85" customWidth="1"/>
    <col min="12545" max="12545" width="14.42578125" style="85" customWidth="1"/>
    <col min="12546" max="12546" width="15" style="85" customWidth="1"/>
    <col min="12547" max="12547" width="12.140625" style="85" customWidth="1"/>
    <col min="12548" max="12548" width="14" style="85" customWidth="1"/>
    <col min="12549" max="12549" width="13" style="85" customWidth="1"/>
    <col min="12550" max="12550" width="13.140625" style="85" customWidth="1"/>
    <col min="12551" max="12551" width="15.28515625" style="85" customWidth="1"/>
    <col min="12552" max="12553" width="0.140625" style="85" customWidth="1"/>
    <col min="12554" max="12798" width="9.140625" style="85"/>
    <col min="12799" max="12799" width="5.140625" style="85" customWidth="1"/>
    <col min="12800" max="12800" width="18.28515625" style="85" customWidth="1"/>
    <col min="12801" max="12801" width="14.42578125" style="85" customWidth="1"/>
    <col min="12802" max="12802" width="15" style="85" customWidth="1"/>
    <col min="12803" max="12803" width="12.140625" style="85" customWidth="1"/>
    <col min="12804" max="12804" width="14" style="85" customWidth="1"/>
    <col min="12805" max="12805" width="13" style="85" customWidth="1"/>
    <col min="12806" max="12806" width="13.140625" style="85" customWidth="1"/>
    <col min="12807" max="12807" width="15.28515625" style="85" customWidth="1"/>
    <col min="12808" max="12809" width="0.140625" style="85" customWidth="1"/>
    <col min="12810" max="13054" width="9.140625" style="85"/>
    <col min="13055" max="13055" width="5.140625" style="85" customWidth="1"/>
    <col min="13056" max="13056" width="18.28515625" style="85" customWidth="1"/>
    <col min="13057" max="13057" width="14.42578125" style="85" customWidth="1"/>
    <col min="13058" max="13058" width="15" style="85" customWidth="1"/>
    <col min="13059" max="13059" width="12.140625" style="85" customWidth="1"/>
    <col min="13060" max="13060" width="14" style="85" customWidth="1"/>
    <col min="13061" max="13061" width="13" style="85" customWidth="1"/>
    <col min="13062" max="13062" width="13.140625" style="85" customWidth="1"/>
    <col min="13063" max="13063" width="15.28515625" style="85" customWidth="1"/>
    <col min="13064" max="13065" width="0.140625" style="85" customWidth="1"/>
    <col min="13066" max="13310" width="9.140625" style="85"/>
    <col min="13311" max="13311" width="5.140625" style="85" customWidth="1"/>
    <col min="13312" max="13312" width="18.28515625" style="85" customWidth="1"/>
    <col min="13313" max="13313" width="14.42578125" style="85" customWidth="1"/>
    <col min="13314" max="13314" width="15" style="85" customWidth="1"/>
    <col min="13315" max="13315" width="12.140625" style="85" customWidth="1"/>
    <col min="13316" max="13316" width="14" style="85" customWidth="1"/>
    <col min="13317" max="13317" width="13" style="85" customWidth="1"/>
    <col min="13318" max="13318" width="13.140625" style="85" customWidth="1"/>
    <col min="13319" max="13319" width="15.28515625" style="85" customWidth="1"/>
    <col min="13320" max="13321" width="0.140625" style="85" customWidth="1"/>
    <col min="13322" max="13566" width="9.140625" style="85"/>
    <col min="13567" max="13567" width="5.140625" style="85" customWidth="1"/>
    <col min="13568" max="13568" width="18.28515625" style="85" customWidth="1"/>
    <col min="13569" max="13569" width="14.42578125" style="85" customWidth="1"/>
    <col min="13570" max="13570" width="15" style="85" customWidth="1"/>
    <col min="13571" max="13571" width="12.140625" style="85" customWidth="1"/>
    <col min="13572" max="13572" width="14" style="85" customWidth="1"/>
    <col min="13573" max="13573" width="13" style="85" customWidth="1"/>
    <col min="13574" max="13574" width="13.140625" style="85" customWidth="1"/>
    <col min="13575" max="13575" width="15.28515625" style="85" customWidth="1"/>
    <col min="13576" max="13577" width="0.140625" style="85" customWidth="1"/>
    <col min="13578" max="13822" width="9.140625" style="85"/>
    <col min="13823" max="13823" width="5.140625" style="85" customWidth="1"/>
    <col min="13824" max="13824" width="18.28515625" style="85" customWidth="1"/>
    <col min="13825" max="13825" width="14.42578125" style="85" customWidth="1"/>
    <col min="13826" max="13826" width="15" style="85" customWidth="1"/>
    <col min="13827" max="13827" width="12.140625" style="85" customWidth="1"/>
    <col min="13828" max="13828" width="14" style="85" customWidth="1"/>
    <col min="13829" max="13829" width="13" style="85" customWidth="1"/>
    <col min="13830" max="13830" width="13.140625" style="85" customWidth="1"/>
    <col min="13831" max="13831" width="15.28515625" style="85" customWidth="1"/>
    <col min="13832" max="13833" width="0.140625" style="85" customWidth="1"/>
    <col min="13834" max="14078" width="9.140625" style="85"/>
    <col min="14079" max="14079" width="5.140625" style="85" customWidth="1"/>
    <col min="14080" max="14080" width="18.28515625" style="85" customWidth="1"/>
    <col min="14081" max="14081" width="14.42578125" style="85" customWidth="1"/>
    <col min="14082" max="14082" width="15" style="85" customWidth="1"/>
    <col min="14083" max="14083" width="12.140625" style="85" customWidth="1"/>
    <col min="14084" max="14084" width="14" style="85" customWidth="1"/>
    <col min="14085" max="14085" width="13" style="85" customWidth="1"/>
    <col min="14086" max="14086" width="13.140625" style="85" customWidth="1"/>
    <col min="14087" max="14087" width="15.28515625" style="85" customWidth="1"/>
    <col min="14088" max="14089" width="0.140625" style="85" customWidth="1"/>
    <col min="14090" max="14334" width="9.140625" style="85"/>
    <col min="14335" max="14335" width="5.140625" style="85" customWidth="1"/>
    <col min="14336" max="14336" width="18.28515625" style="85" customWidth="1"/>
    <col min="14337" max="14337" width="14.42578125" style="85" customWidth="1"/>
    <col min="14338" max="14338" width="15" style="85" customWidth="1"/>
    <col min="14339" max="14339" width="12.140625" style="85" customWidth="1"/>
    <col min="14340" max="14340" width="14" style="85" customWidth="1"/>
    <col min="14341" max="14341" width="13" style="85" customWidth="1"/>
    <col min="14342" max="14342" width="13.140625" style="85" customWidth="1"/>
    <col min="14343" max="14343" width="15.28515625" style="85" customWidth="1"/>
    <col min="14344" max="14345" width="0.140625" style="85" customWidth="1"/>
    <col min="14346" max="14590" width="9.140625" style="85"/>
    <col min="14591" max="14591" width="5.140625" style="85" customWidth="1"/>
    <col min="14592" max="14592" width="18.28515625" style="85" customWidth="1"/>
    <col min="14593" max="14593" width="14.42578125" style="85" customWidth="1"/>
    <col min="14594" max="14594" width="15" style="85" customWidth="1"/>
    <col min="14595" max="14595" width="12.140625" style="85" customWidth="1"/>
    <col min="14596" max="14596" width="14" style="85" customWidth="1"/>
    <col min="14597" max="14597" width="13" style="85" customWidth="1"/>
    <col min="14598" max="14598" width="13.140625" style="85" customWidth="1"/>
    <col min="14599" max="14599" width="15.28515625" style="85" customWidth="1"/>
    <col min="14600" max="14601" width="0.140625" style="85" customWidth="1"/>
    <col min="14602" max="14846" width="9.140625" style="85"/>
    <col min="14847" max="14847" width="5.140625" style="85" customWidth="1"/>
    <col min="14848" max="14848" width="18.28515625" style="85" customWidth="1"/>
    <col min="14849" max="14849" width="14.42578125" style="85" customWidth="1"/>
    <col min="14850" max="14850" width="15" style="85" customWidth="1"/>
    <col min="14851" max="14851" width="12.140625" style="85" customWidth="1"/>
    <col min="14852" max="14852" width="14" style="85" customWidth="1"/>
    <col min="14853" max="14853" width="13" style="85" customWidth="1"/>
    <col min="14854" max="14854" width="13.140625" style="85" customWidth="1"/>
    <col min="14855" max="14855" width="15.28515625" style="85" customWidth="1"/>
    <col min="14856" max="14857" width="0.140625" style="85" customWidth="1"/>
    <col min="14858" max="15102" width="9.140625" style="85"/>
    <col min="15103" max="15103" width="5.140625" style="85" customWidth="1"/>
    <col min="15104" max="15104" width="18.28515625" style="85" customWidth="1"/>
    <col min="15105" max="15105" width="14.42578125" style="85" customWidth="1"/>
    <col min="15106" max="15106" width="15" style="85" customWidth="1"/>
    <col min="15107" max="15107" width="12.140625" style="85" customWidth="1"/>
    <col min="15108" max="15108" width="14" style="85" customWidth="1"/>
    <col min="15109" max="15109" width="13" style="85" customWidth="1"/>
    <col min="15110" max="15110" width="13.140625" style="85" customWidth="1"/>
    <col min="15111" max="15111" width="15.28515625" style="85" customWidth="1"/>
    <col min="15112" max="15113" width="0.140625" style="85" customWidth="1"/>
    <col min="15114" max="15358" width="9.140625" style="85"/>
    <col min="15359" max="15359" width="5.140625" style="85" customWidth="1"/>
    <col min="15360" max="15360" width="18.28515625" style="85" customWidth="1"/>
    <col min="15361" max="15361" width="14.42578125" style="85" customWidth="1"/>
    <col min="15362" max="15362" width="15" style="85" customWidth="1"/>
    <col min="15363" max="15363" width="12.140625" style="85" customWidth="1"/>
    <col min="15364" max="15364" width="14" style="85" customWidth="1"/>
    <col min="15365" max="15365" width="13" style="85" customWidth="1"/>
    <col min="15366" max="15366" width="13.140625" style="85" customWidth="1"/>
    <col min="15367" max="15367" width="15.28515625" style="85" customWidth="1"/>
    <col min="15368" max="15369" width="0.140625" style="85" customWidth="1"/>
    <col min="15370" max="15614" width="9.140625" style="85"/>
    <col min="15615" max="15615" width="5.140625" style="85" customWidth="1"/>
    <col min="15616" max="15616" width="18.28515625" style="85" customWidth="1"/>
    <col min="15617" max="15617" width="14.42578125" style="85" customWidth="1"/>
    <col min="15618" max="15618" width="15" style="85" customWidth="1"/>
    <col min="15619" max="15619" width="12.140625" style="85" customWidth="1"/>
    <col min="15620" max="15620" width="14" style="85" customWidth="1"/>
    <col min="15621" max="15621" width="13" style="85" customWidth="1"/>
    <col min="15622" max="15622" width="13.140625" style="85" customWidth="1"/>
    <col min="15623" max="15623" width="15.28515625" style="85" customWidth="1"/>
    <col min="15624" max="15625" width="0.140625" style="85" customWidth="1"/>
    <col min="15626" max="15870" width="9.140625" style="85"/>
    <col min="15871" max="15871" width="5.140625" style="85" customWidth="1"/>
    <col min="15872" max="15872" width="18.28515625" style="85" customWidth="1"/>
    <col min="15873" max="15873" width="14.42578125" style="85" customWidth="1"/>
    <col min="15874" max="15874" width="15" style="85" customWidth="1"/>
    <col min="15875" max="15875" width="12.140625" style="85" customWidth="1"/>
    <col min="15876" max="15876" width="14" style="85" customWidth="1"/>
    <col min="15877" max="15877" width="13" style="85" customWidth="1"/>
    <col min="15878" max="15878" width="13.140625" style="85" customWidth="1"/>
    <col min="15879" max="15879" width="15.28515625" style="85" customWidth="1"/>
    <col min="15880" max="15881" width="0.140625" style="85" customWidth="1"/>
    <col min="15882" max="16126" width="9.140625" style="85"/>
    <col min="16127" max="16127" width="5.140625" style="85" customWidth="1"/>
    <col min="16128" max="16128" width="18.28515625" style="85" customWidth="1"/>
    <col min="16129" max="16129" width="14.42578125" style="85" customWidth="1"/>
    <col min="16130" max="16130" width="15" style="85" customWidth="1"/>
    <col min="16131" max="16131" width="12.140625" style="85" customWidth="1"/>
    <col min="16132" max="16132" width="14" style="85" customWidth="1"/>
    <col min="16133" max="16133" width="13" style="85" customWidth="1"/>
    <col min="16134" max="16134" width="13.140625" style="85" customWidth="1"/>
    <col min="16135" max="16135" width="15.28515625" style="85" customWidth="1"/>
    <col min="16136" max="16137" width="0.140625" style="85" customWidth="1"/>
    <col min="16138" max="16384" width="9.140625" style="85"/>
  </cols>
  <sheetData>
    <row r="2" spans="1:11">
      <c r="A2" s="479" t="s">
        <v>109</v>
      </c>
      <c r="B2" s="479"/>
      <c r="C2" s="479"/>
      <c r="D2" s="479"/>
      <c r="E2" s="479"/>
      <c r="F2" s="479"/>
      <c r="G2" s="479"/>
      <c r="H2" s="479"/>
      <c r="I2" s="479"/>
      <c r="J2" s="111"/>
    </row>
    <row r="3" spans="1:11">
      <c r="A3" s="480"/>
      <c r="B3" s="480"/>
      <c r="C3" s="480"/>
      <c r="D3" s="480"/>
      <c r="E3" s="480"/>
      <c r="F3" s="480"/>
      <c r="G3" s="480"/>
      <c r="H3" s="480"/>
      <c r="I3" s="480"/>
      <c r="J3" s="112"/>
    </row>
    <row r="4" spans="1:11" ht="13.5" thickBot="1">
      <c r="A4" s="99"/>
      <c r="B4" s="99"/>
      <c r="C4" s="99"/>
      <c r="D4" s="99"/>
      <c r="E4" s="99"/>
      <c r="F4" s="99"/>
      <c r="G4" s="99"/>
      <c r="H4" s="99"/>
      <c r="I4" s="99"/>
      <c r="J4" s="117"/>
    </row>
    <row r="5" spans="1:11" ht="24.75" customHeight="1">
      <c r="A5" s="481"/>
      <c r="B5" s="483"/>
      <c r="C5" s="487">
        <v>2015</v>
      </c>
      <c r="D5" s="487"/>
      <c r="E5" s="485">
        <v>2016</v>
      </c>
      <c r="F5" s="486"/>
      <c r="G5" s="486"/>
      <c r="H5" s="485" t="s">
        <v>108</v>
      </c>
      <c r="I5" s="486"/>
      <c r="J5" s="118"/>
    </row>
    <row r="6" spans="1:11" ht="42" customHeight="1" thickBot="1">
      <c r="A6" s="482"/>
      <c r="B6" s="484"/>
      <c r="C6" s="98" t="s">
        <v>106</v>
      </c>
      <c r="D6" s="98" t="s">
        <v>107</v>
      </c>
      <c r="E6" s="98" t="s">
        <v>106</v>
      </c>
      <c r="F6" s="98" t="s">
        <v>107</v>
      </c>
      <c r="G6" s="97" t="s">
        <v>88</v>
      </c>
      <c r="H6" s="97" t="s">
        <v>106</v>
      </c>
      <c r="I6" s="97" t="s">
        <v>105</v>
      </c>
      <c r="J6" s="119"/>
    </row>
    <row r="7" spans="1:11" ht="15" customHeight="1">
      <c r="A7" s="93">
        <v>1</v>
      </c>
      <c r="B7" s="95" t="s">
        <v>63</v>
      </c>
      <c r="C7" s="94">
        <v>2543</v>
      </c>
      <c r="D7" s="121">
        <v>1.4585018095057842</v>
      </c>
      <c r="E7" s="94">
        <v>2233</v>
      </c>
      <c r="F7" s="121">
        <v>1.2</v>
      </c>
      <c r="G7" s="93">
        <f t="shared" ref="G7:G30" si="0">E7-C7</f>
        <v>-310</v>
      </c>
      <c r="H7" s="94">
        <v>330</v>
      </c>
      <c r="I7" s="91">
        <f t="shared" ref="I7:I30" si="1">H7/E7*100</f>
        <v>14.77832512315271</v>
      </c>
      <c r="J7" s="85">
        <v>147671</v>
      </c>
      <c r="K7" s="85">
        <v>174357</v>
      </c>
    </row>
    <row r="8" spans="1:11" ht="15" customHeight="1">
      <c r="A8" s="93">
        <v>2</v>
      </c>
      <c r="B8" s="95" t="s">
        <v>39</v>
      </c>
      <c r="C8" s="94">
        <v>856</v>
      </c>
      <c r="D8" s="121">
        <v>0.33432015060029213</v>
      </c>
      <c r="E8" s="94">
        <v>542</v>
      </c>
      <c r="F8" s="121">
        <f t="shared" ref="F8:F22" si="2">E8/K8*100</f>
        <v>0.21168402059037189</v>
      </c>
      <c r="G8" s="93">
        <f t="shared" si="0"/>
        <v>-314</v>
      </c>
      <c r="H8" s="86">
        <v>0</v>
      </c>
      <c r="I8" s="91">
        <f t="shared" si="1"/>
        <v>0</v>
      </c>
      <c r="J8" s="85">
        <v>221434</v>
      </c>
      <c r="K8" s="85">
        <v>256042</v>
      </c>
    </row>
    <row r="9" spans="1:11" ht="15" customHeight="1">
      <c r="A9" s="93">
        <v>3</v>
      </c>
      <c r="B9" s="95" t="s">
        <v>38</v>
      </c>
      <c r="C9" s="94">
        <v>316</v>
      </c>
      <c r="D9" s="121">
        <v>0.16067034106855946</v>
      </c>
      <c r="E9" s="94">
        <v>268</v>
      </c>
      <c r="F9" s="121">
        <f t="shared" si="2"/>
        <v>0.13626471964042383</v>
      </c>
      <c r="G9" s="93">
        <f t="shared" si="0"/>
        <v>-48</v>
      </c>
      <c r="H9" s="86">
        <v>0</v>
      </c>
      <c r="I9" s="91">
        <f t="shared" si="1"/>
        <v>0</v>
      </c>
      <c r="J9" s="85">
        <v>179504</v>
      </c>
      <c r="K9" s="85">
        <v>196676</v>
      </c>
    </row>
    <row r="10" spans="1:11" ht="15" customHeight="1">
      <c r="A10" s="93">
        <v>4</v>
      </c>
      <c r="B10" s="95" t="s">
        <v>37</v>
      </c>
      <c r="C10" s="94">
        <v>5171</v>
      </c>
      <c r="D10" s="121">
        <v>1.7394843779434324</v>
      </c>
      <c r="E10" s="94">
        <v>4555</v>
      </c>
      <c r="F10" s="121">
        <v>1.4</v>
      </c>
      <c r="G10" s="93">
        <f t="shared" si="0"/>
        <v>-616</v>
      </c>
      <c r="H10" s="86">
        <v>367</v>
      </c>
      <c r="I10" s="91">
        <f t="shared" si="1"/>
        <v>8.0570801317233798</v>
      </c>
      <c r="J10" s="85">
        <v>247094</v>
      </c>
      <c r="K10" s="85">
        <v>297272</v>
      </c>
    </row>
    <row r="11" spans="1:11" ht="15" customHeight="1">
      <c r="A11" s="93">
        <v>5</v>
      </c>
      <c r="B11" s="95" t="s">
        <v>36</v>
      </c>
      <c r="C11" s="94">
        <v>6624</v>
      </c>
      <c r="D11" s="121">
        <v>2.0930232558139537</v>
      </c>
      <c r="E11" s="94">
        <v>5928</v>
      </c>
      <c r="F11" s="121">
        <v>1.8</v>
      </c>
      <c r="G11" s="93">
        <f t="shared" si="0"/>
        <v>-696</v>
      </c>
      <c r="H11" s="86">
        <v>92</v>
      </c>
      <c r="I11" s="91">
        <f t="shared" si="1"/>
        <v>1.5519568151147098</v>
      </c>
      <c r="J11" s="85">
        <v>276414</v>
      </c>
      <c r="K11" s="85">
        <v>316480</v>
      </c>
    </row>
    <row r="12" spans="1:11" ht="15" customHeight="1">
      <c r="A12" s="93">
        <v>6</v>
      </c>
      <c r="B12" s="95" t="s">
        <v>35</v>
      </c>
      <c r="C12" s="94">
        <v>1770</v>
      </c>
      <c r="D12" s="121">
        <v>0.82865556486687675</v>
      </c>
      <c r="E12" s="94">
        <v>5351</v>
      </c>
      <c r="F12" s="121">
        <f t="shared" si="2"/>
        <v>2.5051615410184502</v>
      </c>
      <c r="G12" s="93">
        <f t="shared" si="0"/>
        <v>3581</v>
      </c>
      <c r="H12" s="86">
        <v>2</v>
      </c>
      <c r="I12" s="91">
        <f t="shared" si="1"/>
        <v>3.7376191366099792E-2</v>
      </c>
      <c r="J12" s="85">
        <v>183893</v>
      </c>
      <c r="K12" s="85">
        <v>213599</v>
      </c>
    </row>
    <row r="13" spans="1:11" ht="15" customHeight="1">
      <c r="A13" s="93">
        <v>7</v>
      </c>
      <c r="B13" s="95" t="s">
        <v>61</v>
      </c>
      <c r="C13" s="94">
        <v>2431</v>
      </c>
      <c r="D13" s="121">
        <v>0.98202383356897593</v>
      </c>
      <c r="E13" s="94">
        <v>1884</v>
      </c>
      <c r="F13" s="121">
        <v>0.7</v>
      </c>
      <c r="G13" s="93">
        <f t="shared" si="0"/>
        <v>-547</v>
      </c>
      <c r="H13" s="86">
        <v>113</v>
      </c>
      <c r="I13" s="91">
        <f t="shared" si="1"/>
        <v>5.9978768577494694</v>
      </c>
      <c r="J13" s="85">
        <v>217880</v>
      </c>
      <c r="K13" s="85">
        <v>247550</v>
      </c>
    </row>
    <row r="14" spans="1:11" ht="15" customHeight="1">
      <c r="A14" s="93">
        <v>8</v>
      </c>
      <c r="B14" s="95" t="s">
        <v>34</v>
      </c>
      <c r="C14" s="94">
        <v>3900</v>
      </c>
      <c r="D14" s="121">
        <v>1.8920098966671517</v>
      </c>
      <c r="E14" s="94">
        <v>1153</v>
      </c>
      <c r="F14" s="121">
        <f t="shared" si="2"/>
        <v>0.55935574637364771</v>
      </c>
      <c r="G14" s="93">
        <f t="shared" si="0"/>
        <v>-2747</v>
      </c>
      <c r="H14" s="86">
        <v>220</v>
      </c>
      <c r="I14" s="91">
        <f t="shared" si="1"/>
        <v>19.080659150043367</v>
      </c>
      <c r="J14" s="85">
        <v>178232</v>
      </c>
      <c r="K14" s="85">
        <v>206130</v>
      </c>
    </row>
    <row r="15" spans="1:11" ht="15" customHeight="1">
      <c r="A15" s="93">
        <v>9</v>
      </c>
      <c r="B15" s="95" t="s">
        <v>60</v>
      </c>
      <c r="C15" s="94">
        <v>1240</v>
      </c>
      <c r="D15" s="121">
        <v>0.94785280763174384</v>
      </c>
      <c r="E15" s="94">
        <v>518</v>
      </c>
      <c r="F15" s="121">
        <f t="shared" si="2"/>
        <v>0.3959578664139059</v>
      </c>
      <c r="G15" s="93">
        <f t="shared" si="0"/>
        <v>-722</v>
      </c>
      <c r="H15" s="86">
        <v>89</v>
      </c>
      <c r="I15" s="91">
        <f t="shared" si="1"/>
        <v>17.18146718146718</v>
      </c>
      <c r="J15" s="85">
        <v>123073</v>
      </c>
      <c r="K15" s="85">
        <v>130822</v>
      </c>
    </row>
    <row r="16" spans="1:11" ht="15" customHeight="1">
      <c r="A16" s="93">
        <v>10</v>
      </c>
      <c r="B16" s="95" t="s">
        <v>33</v>
      </c>
      <c r="C16" s="94">
        <v>1212</v>
      </c>
      <c r="D16" s="121">
        <v>0.70102782710293887</v>
      </c>
      <c r="E16" s="94">
        <v>694</v>
      </c>
      <c r="F16" s="121">
        <f t="shared" si="2"/>
        <v>0.40141362377016465</v>
      </c>
      <c r="G16" s="93">
        <f t="shared" si="0"/>
        <v>-518</v>
      </c>
      <c r="H16" s="86">
        <v>74</v>
      </c>
      <c r="I16" s="91">
        <f t="shared" si="1"/>
        <v>10.662824207492795</v>
      </c>
      <c r="J16" s="85">
        <v>149543</v>
      </c>
      <c r="K16" s="85">
        <v>172889</v>
      </c>
    </row>
    <row r="17" spans="1:11" ht="15" customHeight="1">
      <c r="A17" s="93">
        <v>11</v>
      </c>
      <c r="B17" s="95" t="s">
        <v>32</v>
      </c>
      <c r="C17" s="94">
        <v>2357</v>
      </c>
      <c r="D17" s="121">
        <v>0.90956802272183501</v>
      </c>
      <c r="E17" s="94">
        <v>1399</v>
      </c>
      <c r="F17" s="121">
        <f t="shared" si="2"/>
        <v>0.53987512252348202</v>
      </c>
      <c r="G17" s="93">
        <f t="shared" si="0"/>
        <v>-958</v>
      </c>
      <c r="H17" s="86">
        <v>33</v>
      </c>
      <c r="I17" s="91">
        <f t="shared" si="1"/>
        <v>2.3588277340957826</v>
      </c>
      <c r="J17" s="85">
        <v>228554</v>
      </c>
      <c r="K17" s="85">
        <v>259134</v>
      </c>
    </row>
    <row r="18" spans="1:11" ht="15" customHeight="1">
      <c r="A18" s="93">
        <v>12</v>
      </c>
      <c r="B18" s="95" t="s">
        <v>31</v>
      </c>
      <c r="C18" s="94">
        <v>5703</v>
      </c>
      <c r="D18" s="121">
        <v>2.2318755503375405</v>
      </c>
      <c r="E18" s="94">
        <v>2075</v>
      </c>
      <c r="F18" s="121">
        <f t="shared" si="2"/>
        <v>0.81205361510615393</v>
      </c>
      <c r="G18" s="93">
        <f t="shared" si="0"/>
        <v>-3628</v>
      </c>
      <c r="H18" s="86">
        <v>0</v>
      </c>
      <c r="I18" s="91">
        <f t="shared" si="1"/>
        <v>0</v>
      </c>
      <c r="J18" s="85">
        <v>219901</v>
      </c>
      <c r="K18" s="85">
        <v>255525</v>
      </c>
    </row>
    <row r="19" spans="1:11" ht="15" customHeight="1">
      <c r="A19" s="93">
        <v>13</v>
      </c>
      <c r="B19" s="95" t="s">
        <v>30</v>
      </c>
      <c r="C19" s="94">
        <v>1176</v>
      </c>
      <c r="D19" s="121">
        <v>0.69743857380928376</v>
      </c>
      <c r="E19" s="94">
        <v>1453</v>
      </c>
      <c r="F19" s="121">
        <v>0.78</v>
      </c>
      <c r="G19" s="93">
        <f t="shared" si="0"/>
        <v>277</v>
      </c>
      <c r="H19" s="86">
        <v>5</v>
      </c>
      <c r="I19" s="91">
        <f t="shared" si="1"/>
        <v>0.34411562284927738</v>
      </c>
      <c r="J19" s="85">
        <v>141462</v>
      </c>
      <c r="K19" s="85">
        <v>168617</v>
      </c>
    </row>
    <row r="20" spans="1:11" ht="15" customHeight="1">
      <c r="A20" s="93">
        <v>14</v>
      </c>
      <c r="B20" s="95" t="s">
        <v>59</v>
      </c>
      <c r="C20" s="94">
        <v>2125</v>
      </c>
      <c r="D20" s="121">
        <v>1.6353072453730424</v>
      </c>
      <c r="E20" s="94">
        <v>1935</v>
      </c>
      <c r="F20" s="121">
        <v>1.4</v>
      </c>
      <c r="G20" s="93">
        <f t="shared" si="0"/>
        <v>-190</v>
      </c>
      <c r="H20" s="86">
        <v>87</v>
      </c>
      <c r="I20" s="91">
        <f t="shared" si="1"/>
        <v>4.4961240310077519</v>
      </c>
      <c r="J20" s="85">
        <v>114535</v>
      </c>
      <c r="K20" s="85">
        <v>129945</v>
      </c>
    </row>
    <row r="21" spans="1:11" ht="15" customHeight="1">
      <c r="A21" s="93">
        <v>15</v>
      </c>
      <c r="B21" s="95" t="s">
        <v>29</v>
      </c>
      <c r="C21" s="94">
        <v>1235</v>
      </c>
      <c r="D21" s="121">
        <v>3.7599707726968274</v>
      </c>
      <c r="E21" s="94">
        <v>1396</v>
      </c>
      <c r="F21" s="121">
        <v>3.9</v>
      </c>
      <c r="G21" s="93">
        <f t="shared" si="0"/>
        <v>161</v>
      </c>
      <c r="H21" s="86">
        <v>0</v>
      </c>
      <c r="I21" s="91">
        <f t="shared" si="1"/>
        <v>0</v>
      </c>
      <c r="J21" s="85">
        <v>29932</v>
      </c>
      <c r="K21" s="85">
        <v>32846</v>
      </c>
    </row>
    <row r="22" spans="1:11" ht="15" customHeight="1">
      <c r="A22" s="93">
        <v>16</v>
      </c>
      <c r="B22" s="95" t="s">
        <v>58</v>
      </c>
      <c r="C22" s="94">
        <v>5073</v>
      </c>
      <c r="D22" s="121">
        <v>1.5571906108128517</v>
      </c>
      <c r="E22" s="94">
        <v>1101</v>
      </c>
      <c r="F22" s="121">
        <f t="shared" si="2"/>
        <v>0.33795916863886255</v>
      </c>
      <c r="G22" s="93">
        <f t="shared" si="0"/>
        <v>-3972</v>
      </c>
      <c r="H22" s="86">
        <v>26</v>
      </c>
      <c r="I22" s="91">
        <f t="shared" si="1"/>
        <v>2.3614895549500452</v>
      </c>
      <c r="J22" s="85">
        <v>279699</v>
      </c>
      <c r="K22" s="85">
        <v>325779</v>
      </c>
    </row>
    <row r="23" spans="1:11" ht="15" customHeight="1">
      <c r="A23" s="93">
        <v>17</v>
      </c>
      <c r="B23" s="95" t="s">
        <v>57</v>
      </c>
      <c r="C23" s="86">
        <v>350</v>
      </c>
      <c r="D23" s="121">
        <v>1.3691663732738724</v>
      </c>
      <c r="E23" s="86">
        <v>379</v>
      </c>
      <c r="F23" s="121">
        <v>1.4</v>
      </c>
      <c r="G23" s="93">
        <f t="shared" si="0"/>
        <v>29</v>
      </c>
      <c r="H23" s="86">
        <v>0</v>
      </c>
      <c r="I23" s="91">
        <f t="shared" si="1"/>
        <v>0</v>
      </c>
      <c r="J23" s="85">
        <v>24070</v>
      </c>
      <c r="K23" s="85">
        <v>25563</v>
      </c>
    </row>
    <row r="24" spans="1:11" ht="15" customHeight="1">
      <c r="A24" s="93">
        <v>18</v>
      </c>
      <c r="B24" s="95" t="s">
        <v>28</v>
      </c>
      <c r="C24" s="94">
        <v>4792</v>
      </c>
      <c r="D24" s="121">
        <v>2.0196911457279652</v>
      </c>
      <c r="E24" s="94">
        <v>4991</v>
      </c>
      <c r="F24" s="121">
        <v>1.9</v>
      </c>
      <c r="G24" s="93">
        <f t="shared" si="0"/>
        <v>199</v>
      </c>
      <c r="H24" s="86">
        <v>18</v>
      </c>
      <c r="I24" s="91">
        <f t="shared" si="1"/>
        <v>0.36064916850330597</v>
      </c>
      <c r="J24" s="85">
        <v>200022</v>
      </c>
      <c r="K24" s="85">
        <v>237264</v>
      </c>
    </row>
    <row r="25" spans="1:11" ht="15" customHeight="1">
      <c r="A25" s="93">
        <v>19</v>
      </c>
      <c r="B25" s="95" t="s">
        <v>56</v>
      </c>
      <c r="C25" s="94">
        <v>805</v>
      </c>
      <c r="D25" s="121">
        <v>1.7599090531470671</v>
      </c>
      <c r="E25" s="94">
        <v>815</v>
      </c>
      <c r="F25" s="121">
        <v>1.7</v>
      </c>
      <c r="G25" s="93">
        <f t="shared" si="0"/>
        <v>10</v>
      </c>
      <c r="H25" s="86">
        <v>10</v>
      </c>
      <c r="I25" s="91">
        <f t="shared" si="1"/>
        <v>1.2269938650306749</v>
      </c>
      <c r="J25" s="85">
        <v>40765</v>
      </c>
      <c r="K25" s="85">
        <v>45741</v>
      </c>
    </row>
    <row r="26" spans="1:11" ht="15" customHeight="1">
      <c r="A26" s="93">
        <v>20</v>
      </c>
      <c r="B26" s="95" t="s">
        <v>55</v>
      </c>
      <c r="C26" s="94">
        <v>2924</v>
      </c>
      <c r="D26" s="121">
        <v>1.4734561213434452</v>
      </c>
      <c r="E26" s="94">
        <v>2623</v>
      </c>
      <c r="F26" s="121">
        <v>1.3</v>
      </c>
      <c r="G26" s="93">
        <f t="shared" si="0"/>
        <v>-301</v>
      </c>
      <c r="H26" s="86">
        <v>0</v>
      </c>
      <c r="I26" s="91">
        <f t="shared" si="1"/>
        <v>0</v>
      </c>
      <c r="J26" s="85">
        <v>184491</v>
      </c>
      <c r="K26" s="85">
        <v>198445</v>
      </c>
    </row>
    <row r="27" spans="1:11" ht="15" customHeight="1">
      <c r="A27" s="93">
        <v>22</v>
      </c>
      <c r="B27" s="95" t="s">
        <v>27</v>
      </c>
      <c r="C27" s="94">
        <v>1385</v>
      </c>
      <c r="D27" s="121">
        <v>0.72543093740342868</v>
      </c>
      <c r="E27" s="94">
        <v>449</v>
      </c>
      <c r="F27" s="121">
        <v>0.2</v>
      </c>
      <c r="G27" s="93">
        <f t="shared" si="0"/>
        <v>-936</v>
      </c>
      <c r="H27" s="86">
        <v>32</v>
      </c>
      <c r="I27" s="91">
        <f t="shared" si="1"/>
        <v>7.1269487750556788</v>
      </c>
      <c r="J27" s="85">
        <v>154502</v>
      </c>
      <c r="K27" s="85">
        <v>190921</v>
      </c>
    </row>
    <row r="28" spans="1:11" ht="15" customHeight="1">
      <c r="A28" s="93">
        <v>23</v>
      </c>
      <c r="B28" s="95" t="s">
        <v>26</v>
      </c>
      <c r="C28" s="94">
        <v>510</v>
      </c>
      <c r="D28" s="121">
        <v>0.80620939312983142</v>
      </c>
      <c r="E28" s="94">
        <v>677</v>
      </c>
      <c r="F28" s="121">
        <v>1</v>
      </c>
      <c r="G28" s="93">
        <f t="shared" si="0"/>
        <v>167</v>
      </c>
      <c r="H28" s="86">
        <v>93</v>
      </c>
      <c r="I28" s="91">
        <f t="shared" si="1"/>
        <v>13.737075332348597</v>
      </c>
      <c r="J28" s="85">
        <v>55423</v>
      </c>
      <c r="K28" s="85">
        <v>63259</v>
      </c>
    </row>
    <row r="29" spans="1:11" ht="15" customHeight="1">
      <c r="A29" s="93">
        <v>24</v>
      </c>
      <c r="B29" s="95" t="s">
        <v>54</v>
      </c>
      <c r="C29" s="94">
        <v>320</v>
      </c>
      <c r="D29" s="121">
        <v>2.5875313333872403</v>
      </c>
      <c r="E29" s="94">
        <v>185</v>
      </c>
      <c r="F29" s="121">
        <v>1.4</v>
      </c>
      <c r="G29" s="93">
        <f t="shared" si="0"/>
        <v>-135</v>
      </c>
      <c r="H29" s="92">
        <v>14</v>
      </c>
      <c r="I29" s="91">
        <f t="shared" si="1"/>
        <v>7.5675675675675684</v>
      </c>
      <c r="J29" s="85">
        <v>11085</v>
      </c>
      <c r="K29" s="85">
        <v>12367</v>
      </c>
    </row>
    <row r="30" spans="1:11" ht="15" customHeight="1" thickBot="1">
      <c r="A30" s="478" t="s">
        <v>70</v>
      </c>
      <c r="B30" s="478"/>
      <c r="C30" s="90">
        <f>SUM(C7:C29)</f>
        <v>54818</v>
      </c>
      <c r="D30" s="122">
        <v>1.3186206272793159</v>
      </c>
      <c r="E30" s="90">
        <f>SUM(E7:E29)</f>
        <v>42604</v>
      </c>
      <c r="F30" s="122">
        <v>0.9</v>
      </c>
      <c r="G30" s="89">
        <f t="shared" si="0"/>
        <v>-12214</v>
      </c>
      <c r="H30" s="88">
        <f>SUM(H7:H29)</f>
        <v>1605</v>
      </c>
      <c r="I30" s="87">
        <f t="shared" si="1"/>
        <v>3.7672519012299315</v>
      </c>
      <c r="J30" s="120">
        <f>SUM(J7:J29)</f>
        <v>3609179</v>
      </c>
      <c r="K30" s="85">
        <f>SUM(K7:K29)</f>
        <v>4157223</v>
      </c>
    </row>
    <row r="31" spans="1:11">
      <c r="C31" s="86"/>
    </row>
    <row r="32" spans="1:11">
      <c r="C32" s="86"/>
    </row>
  </sheetData>
  <mergeCells count="8">
    <mergeCell ref="A30:B30"/>
    <mergeCell ref="A2:I2"/>
    <mergeCell ref="A3:I3"/>
    <mergeCell ref="A5:A6"/>
    <mergeCell ref="B5:B6"/>
    <mergeCell ref="H5:I5"/>
    <mergeCell ref="C5:D5"/>
    <mergeCell ref="E5:G5"/>
  </mergeCells>
  <printOptions horizontalCentered="1"/>
  <pageMargins left="0.56999999999999995" right="0.49" top="1" bottom="0.5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E5" sqref="E5:G5"/>
    </sheetView>
  </sheetViews>
  <sheetFormatPr defaultRowHeight="12.75"/>
  <cols>
    <col min="1" max="1" width="17.85546875" style="246" customWidth="1"/>
    <col min="2" max="10" width="9" style="246" customWidth="1"/>
    <col min="11" max="16384" width="9.140625" style="246"/>
  </cols>
  <sheetData>
    <row r="1" spans="1:10" ht="14.25">
      <c r="A1" s="259" t="s">
        <v>261</v>
      </c>
    </row>
    <row r="3" spans="1:10">
      <c r="A3" s="258" t="s">
        <v>252</v>
      </c>
      <c r="B3" s="365">
        <v>2014</v>
      </c>
      <c r="C3" s="366"/>
      <c r="D3" s="366"/>
      <c r="E3" s="365">
        <v>2015</v>
      </c>
      <c r="F3" s="366"/>
      <c r="G3" s="367"/>
      <c r="H3" s="365">
        <v>2016</v>
      </c>
      <c r="I3" s="366"/>
      <c r="J3" s="366"/>
    </row>
    <row r="4" spans="1:10">
      <c r="A4" s="245" t="s">
        <v>0</v>
      </c>
      <c r="B4" s="369">
        <v>37083</v>
      </c>
      <c r="C4" s="368"/>
      <c r="D4" s="368"/>
      <c r="E4" s="368">
        <v>37773</v>
      </c>
      <c r="F4" s="368"/>
      <c r="G4" s="368"/>
      <c r="H4" s="368">
        <f>SUM(H5:J28)</f>
        <v>37969</v>
      </c>
      <c r="I4" s="368"/>
      <c r="J4" s="368"/>
    </row>
    <row r="5" spans="1:10">
      <c r="A5" s="247" t="s">
        <v>6</v>
      </c>
      <c r="B5" s="363">
        <v>899</v>
      </c>
      <c r="C5" s="364"/>
      <c r="D5" s="364"/>
      <c r="E5" s="364">
        <v>905</v>
      </c>
      <c r="F5" s="364"/>
      <c r="G5" s="364"/>
      <c r="H5" s="364">
        <f>1935-987</f>
        <v>948</v>
      </c>
      <c r="I5" s="364"/>
      <c r="J5" s="364"/>
    </row>
    <row r="6" spans="1:10">
      <c r="A6" s="247" t="s">
        <v>7</v>
      </c>
      <c r="B6" s="363">
        <v>1171</v>
      </c>
      <c r="C6" s="364"/>
      <c r="D6" s="364"/>
      <c r="E6" s="364">
        <v>1195</v>
      </c>
      <c r="F6" s="364"/>
      <c r="G6" s="364"/>
      <c r="H6" s="364">
        <v>1188</v>
      </c>
      <c r="I6" s="364"/>
      <c r="J6" s="364"/>
    </row>
    <row r="7" spans="1:10">
      <c r="A7" s="247" t="s">
        <v>38</v>
      </c>
      <c r="B7" s="363">
        <v>1132</v>
      </c>
      <c r="C7" s="364"/>
      <c r="D7" s="364"/>
      <c r="E7" s="364">
        <v>1130</v>
      </c>
      <c r="F7" s="364"/>
      <c r="G7" s="364"/>
      <c r="H7" s="364">
        <v>1114</v>
      </c>
      <c r="I7" s="364"/>
      <c r="J7" s="364"/>
    </row>
    <row r="8" spans="1:10">
      <c r="A8" s="247" t="s">
        <v>9</v>
      </c>
      <c r="B8" s="363">
        <v>1168</v>
      </c>
      <c r="C8" s="364"/>
      <c r="D8" s="364"/>
      <c r="E8" s="364">
        <v>1201</v>
      </c>
      <c r="F8" s="364"/>
      <c r="G8" s="364"/>
      <c r="H8" s="364">
        <v>1229</v>
      </c>
      <c r="I8" s="364"/>
      <c r="J8" s="364"/>
    </row>
    <row r="9" spans="1:10">
      <c r="A9" s="247" t="s">
        <v>10</v>
      </c>
      <c r="B9" s="363">
        <v>1476</v>
      </c>
      <c r="C9" s="364"/>
      <c r="D9" s="364"/>
      <c r="E9" s="364">
        <v>1505</v>
      </c>
      <c r="F9" s="364"/>
      <c r="G9" s="364"/>
      <c r="H9" s="364">
        <v>1518</v>
      </c>
      <c r="I9" s="364"/>
      <c r="J9" s="364"/>
    </row>
    <row r="10" spans="1:10">
      <c r="A10" s="247" t="s">
        <v>11</v>
      </c>
      <c r="B10" s="363">
        <v>1447</v>
      </c>
      <c r="C10" s="364"/>
      <c r="D10" s="364"/>
      <c r="E10" s="364">
        <v>1462</v>
      </c>
      <c r="F10" s="364"/>
      <c r="G10" s="364"/>
      <c r="H10" s="364">
        <v>1493</v>
      </c>
      <c r="I10" s="364"/>
      <c r="J10" s="364"/>
    </row>
    <row r="11" spans="1:10">
      <c r="A11" s="247" t="s">
        <v>61</v>
      </c>
      <c r="B11" s="363">
        <v>1198</v>
      </c>
      <c r="C11" s="364"/>
      <c r="D11" s="364"/>
      <c r="E11" s="364">
        <v>1194</v>
      </c>
      <c r="F11" s="364"/>
      <c r="G11" s="364"/>
      <c r="H11" s="364">
        <v>1202</v>
      </c>
      <c r="I11" s="364"/>
      <c r="J11" s="364"/>
    </row>
    <row r="12" spans="1:10">
      <c r="A12" s="247" t="s">
        <v>34</v>
      </c>
      <c r="B12" s="363">
        <v>1048</v>
      </c>
      <c r="C12" s="364"/>
      <c r="D12" s="364"/>
      <c r="E12" s="364">
        <v>1058</v>
      </c>
      <c r="F12" s="364"/>
      <c r="G12" s="364"/>
      <c r="H12" s="364">
        <v>1070</v>
      </c>
      <c r="I12" s="364"/>
      <c r="J12" s="364"/>
    </row>
    <row r="13" spans="1:10">
      <c r="A13" s="247" t="s">
        <v>132</v>
      </c>
      <c r="B13" s="363">
        <v>1324</v>
      </c>
      <c r="C13" s="364"/>
      <c r="D13" s="364"/>
      <c r="E13" s="364">
        <v>1356</v>
      </c>
      <c r="F13" s="364"/>
      <c r="G13" s="364"/>
      <c r="H13" s="364">
        <v>1360</v>
      </c>
      <c r="I13" s="364"/>
      <c r="J13" s="364"/>
    </row>
    <row r="14" spans="1:10">
      <c r="A14" s="247" t="s">
        <v>33</v>
      </c>
      <c r="B14" s="363">
        <v>1602</v>
      </c>
      <c r="C14" s="364"/>
      <c r="D14" s="364"/>
      <c r="E14" s="364">
        <v>1629</v>
      </c>
      <c r="F14" s="364"/>
      <c r="G14" s="364"/>
      <c r="H14" s="364">
        <v>1667</v>
      </c>
      <c r="I14" s="364"/>
      <c r="J14" s="364"/>
    </row>
    <row r="15" spans="1:10">
      <c r="A15" s="247" t="s">
        <v>17</v>
      </c>
      <c r="B15" s="363">
        <v>1161</v>
      </c>
      <c r="C15" s="364"/>
      <c r="D15" s="364"/>
      <c r="E15" s="364">
        <v>1198</v>
      </c>
      <c r="F15" s="364"/>
      <c r="G15" s="364"/>
      <c r="H15" s="364">
        <v>1224</v>
      </c>
      <c r="I15" s="364"/>
      <c r="J15" s="364"/>
    </row>
    <row r="16" spans="1:10">
      <c r="A16" s="247" t="s">
        <v>31</v>
      </c>
      <c r="B16" s="363">
        <v>1216</v>
      </c>
      <c r="C16" s="364"/>
      <c r="D16" s="364"/>
      <c r="E16" s="364">
        <v>1218</v>
      </c>
      <c r="F16" s="364"/>
      <c r="G16" s="364"/>
      <c r="H16" s="364">
        <v>1240</v>
      </c>
      <c r="I16" s="364"/>
      <c r="J16" s="364"/>
    </row>
    <row r="17" spans="1:10">
      <c r="A17" s="247" t="s">
        <v>19</v>
      </c>
      <c r="B17" s="363">
        <v>1124</v>
      </c>
      <c r="C17" s="364"/>
      <c r="D17" s="364"/>
      <c r="E17" s="364">
        <v>1181</v>
      </c>
      <c r="F17" s="364"/>
      <c r="G17" s="364"/>
      <c r="H17" s="364">
        <v>1191</v>
      </c>
      <c r="I17" s="364"/>
      <c r="J17" s="364"/>
    </row>
    <row r="18" spans="1:10" ht="12.75" customHeight="1">
      <c r="A18" s="247" t="s">
        <v>133</v>
      </c>
      <c r="B18" s="363">
        <v>1134</v>
      </c>
      <c r="C18" s="364"/>
      <c r="D18" s="364"/>
      <c r="E18" s="364">
        <v>1146</v>
      </c>
      <c r="F18" s="364"/>
      <c r="G18" s="364"/>
      <c r="H18" s="364">
        <v>1137</v>
      </c>
      <c r="I18" s="364"/>
      <c r="J18" s="364"/>
    </row>
    <row r="19" spans="1:10">
      <c r="A19" s="247" t="s">
        <v>201</v>
      </c>
      <c r="B19" s="363">
        <v>801</v>
      </c>
      <c r="C19" s="364"/>
      <c r="D19" s="364"/>
      <c r="E19" s="364">
        <v>801</v>
      </c>
      <c r="F19" s="364"/>
      <c r="G19" s="364"/>
      <c r="H19" s="364">
        <v>803</v>
      </c>
      <c r="I19" s="364"/>
      <c r="J19" s="364"/>
    </row>
    <row r="20" spans="1:10">
      <c r="A20" s="247" t="s">
        <v>58</v>
      </c>
      <c r="B20" s="363">
        <v>1506</v>
      </c>
      <c r="C20" s="364"/>
      <c r="D20" s="364"/>
      <c r="E20" s="364">
        <v>1522</v>
      </c>
      <c r="F20" s="364"/>
      <c r="G20" s="364"/>
      <c r="H20" s="364">
        <v>1540</v>
      </c>
      <c r="I20" s="364"/>
      <c r="J20" s="364"/>
    </row>
    <row r="21" spans="1:10">
      <c r="A21" s="247" t="s">
        <v>57</v>
      </c>
      <c r="B21" s="363">
        <v>728</v>
      </c>
      <c r="C21" s="364"/>
      <c r="D21" s="364"/>
      <c r="E21" s="364">
        <v>750</v>
      </c>
      <c r="F21" s="364"/>
      <c r="G21" s="364"/>
      <c r="H21" s="364">
        <v>767</v>
      </c>
      <c r="I21" s="364"/>
      <c r="J21" s="364"/>
    </row>
    <row r="22" spans="1:10">
      <c r="A22" s="247" t="s">
        <v>21</v>
      </c>
      <c r="B22" s="363">
        <v>1315</v>
      </c>
      <c r="C22" s="364"/>
      <c r="D22" s="364"/>
      <c r="E22" s="364">
        <v>1308</v>
      </c>
      <c r="F22" s="364"/>
      <c r="G22" s="364"/>
      <c r="H22" s="364">
        <v>1291</v>
      </c>
      <c r="I22" s="364"/>
      <c r="J22" s="364"/>
    </row>
    <row r="23" spans="1:10">
      <c r="A23" s="247" t="s">
        <v>199</v>
      </c>
      <c r="B23" s="363">
        <v>892</v>
      </c>
      <c r="C23" s="364"/>
      <c r="D23" s="364"/>
      <c r="E23" s="364">
        <v>893</v>
      </c>
      <c r="F23" s="364"/>
      <c r="G23" s="364"/>
      <c r="H23" s="364">
        <v>905</v>
      </c>
      <c r="I23" s="364"/>
      <c r="J23" s="364"/>
    </row>
    <row r="24" spans="1:10">
      <c r="A24" s="247" t="s">
        <v>55</v>
      </c>
      <c r="B24" s="363">
        <v>1010</v>
      </c>
      <c r="C24" s="364"/>
      <c r="D24" s="364"/>
      <c r="E24" s="364">
        <v>1009</v>
      </c>
      <c r="F24" s="364"/>
      <c r="G24" s="364"/>
      <c r="H24" s="364">
        <v>1012</v>
      </c>
      <c r="I24" s="364"/>
      <c r="J24" s="364"/>
    </row>
    <row r="25" spans="1:10">
      <c r="A25" s="247" t="s">
        <v>134</v>
      </c>
      <c r="B25" s="363">
        <v>921</v>
      </c>
      <c r="C25" s="364"/>
      <c r="D25" s="364"/>
      <c r="E25" s="364">
        <v>955</v>
      </c>
      <c r="F25" s="364"/>
      <c r="G25" s="364"/>
      <c r="H25" s="364">
        <v>987</v>
      </c>
      <c r="I25" s="364"/>
      <c r="J25" s="364"/>
    </row>
    <row r="26" spans="1:10">
      <c r="A26" s="247" t="s">
        <v>27</v>
      </c>
      <c r="B26" s="363">
        <v>11524</v>
      </c>
      <c r="C26" s="364"/>
      <c r="D26" s="364"/>
      <c r="E26" s="364">
        <v>11837</v>
      </c>
      <c r="F26" s="364"/>
      <c r="G26" s="364"/>
      <c r="H26" s="364">
        <v>11725</v>
      </c>
      <c r="I26" s="364"/>
      <c r="J26" s="364"/>
    </row>
    <row r="27" spans="1:10">
      <c r="A27" s="247" t="s">
        <v>26</v>
      </c>
      <c r="B27" s="363">
        <v>808</v>
      </c>
      <c r="C27" s="364"/>
      <c r="D27" s="364"/>
      <c r="E27" s="364">
        <v>821</v>
      </c>
      <c r="F27" s="364"/>
      <c r="G27" s="364"/>
      <c r="H27" s="364">
        <v>848</v>
      </c>
      <c r="I27" s="364"/>
      <c r="J27" s="364"/>
    </row>
    <row r="28" spans="1:10">
      <c r="A28" s="247" t="s">
        <v>54</v>
      </c>
      <c r="B28" s="363">
        <v>478</v>
      </c>
      <c r="C28" s="364"/>
      <c r="D28" s="364"/>
      <c r="E28" s="364">
        <v>499</v>
      </c>
      <c r="F28" s="364"/>
      <c r="G28" s="364"/>
      <c r="H28" s="364">
        <v>510</v>
      </c>
      <c r="I28" s="364"/>
      <c r="J28" s="364"/>
    </row>
    <row r="30" spans="1:10" ht="17.100000000000001" customHeight="1">
      <c r="A30" s="243" t="s">
        <v>260</v>
      </c>
    </row>
    <row r="32" spans="1:10">
      <c r="A32" s="370" t="s">
        <v>252</v>
      </c>
      <c r="B32" s="359">
        <v>2014</v>
      </c>
      <c r="C32" s="360"/>
      <c r="D32" s="360"/>
      <c r="E32" s="362">
        <v>2015</v>
      </c>
      <c r="F32" s="360"/>
      <c r="G32" s="360"/>
      <c r="H32" s="362">
        <v>2016</v>
      </c>
      <c r="I32" s="360"/>
      <c r="J32" s="360"/>
    </row>
    <row r="33" spans="1:10" ht="25.5">
      <c r="A33" s="371"/>
      <c r="B33" s="257" t="s">
        <v>259</v>
      </c>
      <c r="C33" s="256" t="s">
        <v>255</v>
      </c>
      <c r="D33" s="255" t="s">
        <v>254</v>
      </c>
      <c r="E33" s="255" t="s">
        <v>256</v>
      </c>
      <c r="F33" s="256" t="s">
        <v>255</v>
      </c>
      <c r="G33" s="255" t="s">
        <v>254</v>
      </c>
      <c r="H33" s="256" t="s">
        <v>256</v>
      </c>
      <c r="I33" s="256" t="s">
        <v>255</v>
      </c>
      <c r="J33" s="255" t="s">
        <v>254</v>
      </c>
    </row>
    <row r="34" spans="1:10">
      <c r="A34" s="245" t="s">
        <v>0</v>
      </c>
      <c r="B34" s="254">
        <v>12445</v>
      </c>
      <c r="C34" s="254">
        <v>7471</v>
      </c>
      <c r="D34" s="254">
        <v>17167</v>
      </c>
      <c r="E34" s="254">
        <v>12792</v>
      </c>
      <c r="F34" s="254">
        <v>7052</v>
      </c>
      <c r="G34" s="254">
        <v>17929</v>
      </c>
      <c r="H34" s="254">
        <f>SUM(H35:H58)</f>
        <v>12712</v>
      </c>
      <c r="I34" s="254">
        <f>SUM(I35:I58)</f>
        <v>7346</v>
      </c>
      <c r="J34" s="254">
        <f>SUM(J35:J58)</f>
        <v>17911</v>
      </c>
    </row>
    <row r="35" spans="1:10">
      <c r="A35" s="247" t="s">
        <v>6</v>
      </c>
      <c r="B35" s="254"/>
      <c r="C35" s="254">
        <v>267</v>
      </c>
      <c r="D35" s="254">
        <v>632</v>
      </c>
      <c r="E35" s="254"/>
      <c r="F35" s="254">
        <v>272</v>
      </c>
      <c r="G35" s="254">
        <v>633</v>
      </c>
      <c r="H35" s="254"/>
      <c r="I35" s="254">
        <v>302</v>
      </c>
      <c r="J35" s="254">
        <v>646</v>
      </c>
    </row>
    <row r="36" spans="1:10">
      <c r="A36" s="247" t="s">
        <v>7</v>
      </c>
      <c r="B36" s="254"/>
      <c r="C36" s="254">
        <v>221</v>
      </c>
      <c r="D36" s="254">
        <v>950</v>
      </c>
      <c r="E36" s="254"/>
      <c r="F36" s="254">
        <v>221</v>
      </c>
      <c r="G36" s="254">
        <v>974</v>
      </c>
      <c r="H36" s="254"/>
      <c r="I36" s="254">
        <v>222</v>
      </c>
      <c r="J36" s="254">
        <v>966</v>
      </c>
    </row>
    <row r="37" spans="1:10">
      <c r="A37" s="247" t="s">
        <v>38</v>
      </c>
      <c r="B37" s="254"/>
      <c r="C37" s="254">
        <v>270</v>
      </c>
      <c r="D37" s="254">
        <v>862</v>
      </c>
      <c r="E37" s="254"/>
      <c r="F37" s="254">
        <v>272</v>
      </c>
      <c r="G37" s="254">
        <v>858</v>
      </c>
      <c r="H37" s="254"/>
      <c r="I37" s="254">
        <v>262</v>
      </c>
      <c r="J37" s="254">
        <v>852</v>
      </c>
    </row>
    <row r="38" spans="1:10">
      <c r="A38" s="247" t="s">
        <v>9</v>
      </c>
      <c r="B38" s="254"/>
      <c r="C38" s="254">
        <v>192</v>
      </c>
      <c r="D38" s="254">
        <v>976</v>
      </c>
      <c r="E38" s="254"/>
      <c r="F38" s="254">
        <v>196</v>
      </c>
      <c r="G38" s="254">
        <v>1005</v>
      </c>
      <c r="H38" s="254"/>
      <c r="I38" s="254">
        <v>201</v>
      </c>
      <c r="J38" s="254">
        <v>1028</v>
      </c>
    </row>
    <row r="39" spans="1:10">
      <c r="A39" s="247" t="s">
        <v>10</v>
      </c>
      <c r="B39" s="254"/>
      <c r="C39" s="254">
        <v>256</v>
      </c>
      <c r="D39" s="254">
        <v>1220</v>
      </c>
      <c r="E39" s="254"/>
      <c r="F39" s="254">
        <v>262</v>
      </c>
      <c r="G39" s="254">
        <v>1243</v>
      </c>
      <c r="H39" s="254"/>
      <c r="I39" s="254">
        <v>266</v>
      </c>
      <c r="J39" s="254">
        <v>1252</v>
      </c>
    </row>
    <row r="40" spans="1:10">
      <c r="A40" s="247" t="s">
        <v>11</v>
      </c>
      <c r="B40" s="254"/>
      <c r="C40" s="254">
        <v>374</v>
      </c>
      <c r="D40" s="254">
        <v>1073</v>
      </c>
      <c r="E40" s="254"/>
      <c r="F40" s="254">
        <v>373</v>
      </c>
      <c r="G40" s="254">
        <v>1089</v>
      </c>
      <c r="H40" s="254"/>
      <c r="I40" s="254">
        <v>359</v>
      </c>
      <c r="J40" s="254">
        <v>1134</v>
      </c>
    </row>
    <row r="41" spans="1:10">
      <c r="A41" s="247" t="s">
        <v>61</v>
      </c>
      <c r="B41" s="254"/>
      <c r="C41" s="254">
        <v>399</v>
      </c>
      <c r="D41" s="254">
        <v>799</v>
      </c>
      <c r="E41" s="254"/>
      <c r="F41" s="254">
        <v>385</v>
      </c>
      <c r="G41" s="254">
        <v>809</v>
      </c>
      <c r="H41" s="254"/>
      <c r="I41" s="254">
        <v>382</v>
      </c>
      <c r="J41" s="254">
        <v>820</v>
      </c>
    </row>
    <row r="42" spans="1:10">
      <c r="A42" s="247" t="s">
        <v>34</v>
      </c>
      <c r="B42" s="254"/>
      <c r="C42" s="254">
        <v>306</v>
      </c>
      <c r="D42" s="254">
        <v>742</v>
      </c>
      <c r="E42" s="254"/>
      <c r="F42" s="254">
        <v>308</v>
      </c>
      <c r="G42" s="254">
        <v>750</v>
      </c>
      <c r="H42" s="254"/>
      <c r="I42" s="254">
        <v>307</v>
      </c>
      <c r="J42" s="254">
        <v>763</v>
      </c>
    </row>
    <row r="43" spans="1:10">
      <c r="A43" s="247" t="s">
        <v>132</v>
      </c>
      <c r="B43" s="254"/>
      <c r="C43" s="254">
        <v>494</v>
      </c>
      <c r="D43" s="254">
        <v>830</v>
      </c>
      <c r="E43" s="254"/>
      <c r="F43" s="254">
        <v>242</v>
      </c>
      <c r="G43" s="254">
        <v>1114</v>
      </c>
      <c r="H43" s="254"/>
      <c r="I43" s="254">
        <v>245</v>
      </c>
      <c r="J43" s="254">
        <v>1115</v>
      </c>
    </row>
    <row r="44" spans="1:10">
      <c r="A44" s="247" t="s">
        <v>33</v>
      </c>
      <c r="B44" s="254"/>
      <c r="C44" s="254">
        <v>856</v>
      </c>
      <c r="D44" s="254">
        <v>746</v>
      </c>
      <c r="E44" s="254"/>
      <c r="F44" s="254">
        <v>862</v>
      </c>
      <c r="G44" s="254">
        <v>767</v>
      </c>
      <c r="H44" s="254"/>
      <c r="I44" s="254">
        <v>867</v>
      </c>
      <c r="J44" s="254">
        <v>800</v>
      </c>
    </row>
    <row r="45" spans="1:10">
      <c r="A45" s="247" t="s">
        <v>17</v>
      </c>
      <c r="B45" s="254"/>
      <c r="C45" s="254">
        <v>339</v>
      </c>
      <c r="D45" s="254">
        <v>822</v>
      </c>
      <c r="E45" s="254"/>
      <c r="F45" s="254">
        <v>365</v>
      </c>
      <c r="G45" s="254">
        <v>833</v>
      </c>
      <c r="H45" s="254"/>
      <c r="I45" s="254">
        <v>373</v>
      </c>
      <c r="J45" s="254">
        <v>851</v>
      </c>
    </row>
    <row r="46" spans="1:10">
      <c r="A46" s="247" t="s">
        <v>31</v>
      </c>
      <c r="B46" s="254"/>
      <c r="C46" s="254">
        <v>230</v>
      </c>
      <c r="D46" s="254">
        <v>986</v>
      </c>
      <c r="E46" s="254"/>
      <c r="F46" s="254">
        <v>235</v>
      </c>
      <c r="G46" s="254">
        <v>983</v>
      </c>
      <c r="H46" s="254"/>
      <c r="I46" s="254">
        <v>244</v>
      </c>
      <c r="J46" s="254">
        <v>996</v>
      </c>
    </row>
    <row r="47" spans="1:10">
      <c r="A47" s="247" t="s">
        <v>19</v>
      </c>
      <c r="B47" s="254"/>
      <c r="C47" s="254">
        <v>405</v>
      </c>
      <c r="D47" s="254">
        <v>719</v>
      </c>
      <c r="E47" s="254"/>
      <c r="F47" s="254">
        <v>435</v>
      </c>
      <c r="G47" s="254">
        <v>746</v>
      </c>
      <c r="H47" s="254"/>
      <c r="I47" s="254">
        <v>432</v>
      </c>
      <c r="J47" s="254">
        <v>759</v>
      </c>
    </row>
    <row r="48" spans="1:10">
      <c r="A48" s="247" t="s">
        <v>133</v>
      </c>
      <c r="B48" s="254"/>
      <c r="C48" s="254">
        <v>409</v>
      </c>
      <c r="D48" s="254">
        <v>725</v>
      </c>
      <c r="E48" s="254"/>
      <c r="F48" s="254">
        <v>405</v>
      </c>
      <c r="G48" s="254">
        <v>741</v>
      </c>
      <c r="H48" s="254"/>
      <c r="I48" s="254">
        <v>404</v>
      </c>
      <c r="J48" s="254">
        <v>733</v>
      </c>
    </row>
    <row r="49" spans="1:10">
      <c r="A49" s="247" t="s">
        <v>201</v>
      </c>
      <c r="B49" s="254"/>
      <c r="C49" s="254">
        <v>503</v>
      </c>
      <c r="D49" s="254">
        <v>298</v>
      </c>
      <c r="E49" s="254"/>
      <c r="F49" s="254">
        <v>497</v>
      </c>
      <c r="G49" s="254">
        <v>304</v>
      </c>
      <c r="H49" s="254"/>
      <c r="I49" s="254">
        <v>498</v>
      </c>
      <c r="J49" s="254">
        <v>305</v>
      </c>
    </row>
    <row r="50" spans="1:10">
      <c r="A50" s="247" t="s">
        <v>58</v>
      </c>
      <c r="B50" s="254"/>
      <c r="C50" s="254">
        <v>284</v>
      </c>
      <c r="D50" s="254">
        <v>1222</v>
      </c>
      <c r="E50" s="254"/>
      <c r="F50" s="254">
        <v>289</v>
      </c>
      <c r="G50" s="254">
        <v>1233</v>
      </c>
      <c r="H50" s="254"/>
      <c r="I50" s="254">
        <v>271</v>
      </c>
      <c r="J50" s="254">
        <v>1269</v>
      </c>
    </row>
    <row r="51" spans="1:10">
      <c r="A51" s="247" t="s">
        <v>57</v>
      </c>
      <c r="B51" s="254"/>
      <c r="C51" s="254">
        <v>292</v>
      </c>
      <c r="D51" s="254">
        <v>436</v>
      </c>
      <c r="E51" s="254"/>
      <c r="F51" s="254">
        <v>308</v>
      </c>
      <c r="G51" s="254">
        <v>442</v>
      </c>
      <c r="H51" s="254"/>
      <c r="I51" s="254">
        <v>313</v>
      </c>
      <c r="J51" s="254">
        <v>454</v>
      </c>
    </row>
    <row r="52" spans="1:10">
      <c r="A52" s="247" t="s">
        <v>21</v>
      </c>
      <c r="B52" s="254"/>
      <c r="C52" s="254">
        <v>236</v>
      </c>
      <c r="D52" s="254">
        <v>1079</v>
      </c>
      <c r="E52" s="254"/>
      <c r="F52" s="254">
        <v>233</v>
      </c>
      <c r="G52" s="254">
        <v>1075</v>
      </c>
      <c r="H52" s="254"/>
      <c r="I52" s="254">
        <v>226</v>
      </c>
      <c r="J52" s="254">
        <v>1065</v>
      </c>
    </row>
    <row r="53" spans="1:10">
      <c r="A53" s="247" t="s">
        <v>199</v>
      </c>
      <c r="B53" s="254"/>
      <c r="C53" s="254">
        <v>306</v>
      </c>
      <c r="D53" s="254">
        <v>586</v>
      </c>
      <c r="E53" s="254"/>
      <c r="F53" s="254">
        <v>306</v>
      </c>
      <c r="G53" s="254">
        <v>587</v>
      </c>
      <c r="H53" s="254"/>
      <c r="I53" s="254">
        <v>309</v>
      </c>
      <c r="J53" s="254">
        <v>596</v>
      </c>
    </row>
    <row r="54" spans="1:10">
      <c r="A54" s="247" t="s">
        <v>55</v>
      </c>
      <c r="B54" s="254"/>
      <c r="C54" s="254">
        <v>252</v>
      </c>
      <c r="D54" s="254">
        <v>758</v>
      </c>
      <c r="E54" s="254"/>
      <c r="F54" s="254">
        <v>249</v>
      </c>
      <c r="G54" s="254">
        <v>760</v>
      </c>
      <c r="H54" s="254"/>
      <c r="I54" s="254">
        <v>252</v>
      </c>
      <c r="J54" s="254">
        <v>760</v>
      </c>
    </row>
    <row r="55" spans="1:10">
      <c r="A55" s="247" t="s">
        <v>134</v>
      </c>
      <c r="B55" s="254">
        <v>921</v>
      </c>
      <c r="C55" s="254"/>
      <c r="D55" s="254"/>
      <c r="E55" s="254">
        <v>955</v>
      </c>
      <c r="F55" s="254"/>
      <c r="G55" s="254"/>
      <c r="H55" s="254">
        <v>987</v>
      </c>
      <c r="I55" s="254"/>
      <c r="J55" s="254"/>
    </row>
    <row r="56" spans="1:10">
      <c r="A56" s="247" t="s">
        <v>27</v>
      </c>
      <c r="B56" s="254">
        <v>11524</v>
      </c>
      <c r="C56" s="254"/>
      <c r="D56" s="254"/>
      <c r="E56" s="254">
        <v>11837</v>
      </c>
      <c r="F56" s="254"/>
      <c r="G56" s="254"/>
      <c r="H56" s="254">
        <v>11725</v>
      </c>
      <c r="I56" s="254"/>
      <c r="J56" s="254"/>
    </row>
    <row r="57" spans="1:10">
      <c r="A57" s="247" t="s">
        <v>26</v>
      </c>
      <c r="B57" s="254"/>
      <c r="C57" s="254">
        <v>345</v>
      </c>
      <c r="D57" s="254">
        <v>463</v>
      </c>
      <c r="E57" s="254"/>
      <c r="F57" s="254">
        <v>87</v>
      </c>
      <c r="G57" s="254">
        <v>734</v>
      </c>
      <c r="H57" s="254"/>
      <c r="I57" s="254">
        <v>356</v>
      </c>
      <c r="J57" s="254">
        <v>492</v>
      </c>
    </row>
    <row r="58" spans="1:10">
      <c r="A58" s="247" t="s">
        <v>54</v>
      </c>
      <c r="B58" s="254"/>
      <c r="C58" s="254">
        <v>235</v>
      </c>
      <c r="D58" s="254">
        <v>243</v>
      </c>
      <c r="E58" s="254"/>
      <c r="F58" s="254">
        <v>250</v>
      </c>
      <c r="G58" s="254">
        <v>249</v>
      </c>
      <c r="H58" s="254"/>
      <c r="I58" s="254">
        <v>255</v>
      </c>
      <c r="J58" s="254">
        <v>255</v>
      </c>
    </row>
  </sheetData>
  <mergeCells count="82">
    <mergeCell ref="A32:A33"/>
    <mergeCell ref="B32:D32"/>
    <mergeCell ref="E32:G32"/>
    <mergeCell ref="H32:J32"/>
    <mergeCell ref="H24:J24"/>
    <mergeCell ref="H25:J25"/>
    <mergeCell ref="H26:J26"/>
    <mergeCell ref="H27:J27"/>
    <mergeCell ref="H28:J28"/>
    <mergeCell ref="E27:G27"/>
    <mergeCell ref="E28:G28"/>
    <mergeCell ref="B24:D24"/>
    <mergeCell ref="B25:D25"/>
    <mergeCell ref="B26:D26"/>
    <mergeCell ref="B27:D27"/>
    <mergeCell ref="B28:D28"/>
    <mergeCell ref="H8:J8"/>
    <mergeCell ref="H23:J23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9:J9"/>
    <mergeCell ref="H10:J10"/>
    <mergeCell ref="H11:J11"/>
    <mergeCell ref="E23:G23"/>
    <mergeCell ref="E24:G24"/>
    <mergeCell ref="E12:G12"/>
    <mergeCell ref="E13:G13"/>
    <mergeCell ref="E14:G14"/>
    <mergeCell ref="E25:G25"/>
    <mergeCell ref="E26:G26"/>
    <mergeCell ref="E15:G15"/>
    <mergeCell ref="E16:G16"/>
    <mergeCell ref="E17:G17"/>
    <mergeCell ref="E18:G18"/>
    <mergeCell ref="E19:G19"/>
    <mergeCell ref="E20:G20"/>
    <mergeCell ref="E21:G21"/>
    <mergeCell ref="E22:G22"/>
    <mergeCell ref="B23:D2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H3:J3"/>
    <mergeCell ref="B4:D4"/>
    <mergeCell ref="B5:D5"/>
    <mergeCell ref="B6:D6"/>
    <mergeCell ref="B7:D7"/>
    <mergeCell ref="H4:J4"/>
    <mergeCell ref="H5:J5"/>
    <mergeCell ref="H6:J6"/>
    <mergeCell ref="H7:J7"/>
    <mergeCell ref="B11:D11"/>
    <mergeCell ref="B3:D3"/>
    <mergeCell ref="E3:G3"/>
    <mergeCell ref="E9:G9"/>
    <mergeCell ref="E10:G10"/>
    <mergeCell ref="E11:G11"/>
    <mergeCell ref="B8:D8"/>
    <mergeCell ref="B9:D9"/>
    <mergeCell ref="B10:D10"/>
    <mergeCell ref="E4:G4"/>
    <mergeCell ref="E5:G5"/>
    <mergeCell ref="E6:G6"/>
    <mergeCell ref="E7:G7"/>
    <mergeCell ref="E8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5" sqref="G5"/>
    </sheetView>
  </sheetViews>
  <sheetFormatPr defaultRowHeight="12.75"/>
  <cols>
    <col min="1" max="1" width="16.85546875" style="235" customWidth="1"/>
    <col min="2" max="2" width="10.140625" style="235" customWidth="1"/>
    <col min="3" max="3" width="10.5703125" style="235" customWidth="1"/>
    <col min="4" max="4" width="10.28515625" style="235" customWidth="1"/>
    <col min="5" max="5" width="10.7109375" style="235" customWidth="1"/>
    <col min="6" max="6" width="10" style="235" customWidth="1"/>
    <col min="7" max="7" width="11.7109375" style="235" customWidth="1"/>
    <col min="8" max="8" width="9.140625" style="235"/>
    <col min="9" max="9" width="3.5703125" style="235" customWidth="1"/>
    <col min="10" max="10" width="12.42578125" style="235" customWidth="1"/>
    <col min="11" max="16384" width="9.140625" style="235"/>
  </cols>
  <sheetData>
    <row r="1" spans="1:7" ht="17.100000000000001" customHeight="1">
      <c r="A1" s="243" t="s">
        <v>263</v>
      </c>
    </row>
    <row r="2" spans="1:7" ht="15" customHeight="1">
      <c r="A2" s="374" t="s">
        <v>252</v>
      </c>
      <c r="B2" s="372">
        <v>2014</v>
      </c>
      <c r="C2" s="373"/>
      <c r="D2" s="376">
        <v>2015</v>
      </c>
      <c r="E2" s="373"/>
      <c r="F2" s="372">
        <v>2016</v>
      </c>
      <c r="G2" s="373"/>
    </row>
    <row r="3" spans="1:7" ht="15" customHeight="1">
      <c r="A3" s="375"/>
      <c r="B3" s="262" t="s">
        <v>248</v>
      </c>
      <c r="C3" s="263" t="s">
        <v>262</v>
      </c>
      <c r="D3" s="264" t="s">
        <v>248</v>
      </c>
      <c r="E3" s="263" t="s">
        <v>262</v>
      </c>
      <c r="F3" s="262" t="s">
        <v>248</v>
      </c>
      <c r="G3" s="261" t="s">
        <v>262</v>
      </c>
    </row>
    <row r="4" spans="1:7">
      <c r="A4" s="245" t="s">
        <v>0</v>
      </c>
      <c r="B4" s="260">
        <v>2295</v>
      </c>
      <c r="C4" s="260">
        <v>1660</v>
      </c>
      <c r="D4" s="260">
        <v>2821</v>
      </c>
      <c r="E4" s="235">
        <v>1999</v>
      </c>
      <c r="F4" s="235">
        <f>SUM(F5:F28)</f>
        <v>2705</v>
      </c>
      <c r="G4" s="235">
        <f>SUM(G5:G28)</f>
        <v>1913</v>
      </c>
    </row>
    <row r="5" spans="1:7">
      <c r="A5" s="244" t="s">
        <v>6</v>
      </c>
      <c r="B5" s="254">
        <v>84</v>
      </c>
      <c r="C5" s="254">
        <v>59</v>
      </c>
      <c r="D5" s="254">
        <v>163</v>
      </c>
      <c r="E5" s="235">
        <v>113</v>
      </c>
      <c r="F5" s="235">
        <v>70</v>
      </c>
      <c r="G5" s="235">
        <v>54</v>
      </c>
    </row>
    <row r="6" spans="1:7">
      <c r="A6" s="244" t="s">
        <v>7</v>
      </c>
      <c r="B6" s="254">
        <v>62</v>
      </c>
      <c r="C6" s="254">
        <v>47</v>
      </c>
      <c r="D6" s="254">
        <v>86</v>
      </c>
      <c r="E6" s="235">
        <v>68</v>
      </c>
      <c r="F6" s="235">
        <v>83</v>
      </c>
      <c r="G6" s="235">
        <v>64</v>
      </c>
    </row>
    <row r="7" spans="1:7">
      <c r="A7" s="244" t="s">
        <v>38</v>
      </c>
      <c r="B7" s="254">
        <v>75</v>
      </c>
      <c r="C7" s="254">
        <v>54</v>
      </c>
      <c r="D7" s="254">
        <v>67</v>
      </c>
      <c r="E7" s="235">
        <v>54</v>
      </c>
      <c r="F7" s="235">
        <v>81</v>
      </c>
      <c r="G7" s="235">
        <v>68</v>
      </c>
    </row>
    <row r="8" spans="1:7">
      <c r="A8" s="244" t="s">
        <v>9</v>
      </c>
      <c r="B8" s="254">
        <v>153</v>
      </c>
      <c r="C8" s="254">
        <v>81</v>
      </c>
      <c r="D8" s="254">
        <v>162</v>
      </c>
      <c r="E8" s="235">
        <v>84</v>
      </c>
      <c r="F8" s="235">
        <v>91</v>
      </c>
      <c r="G8" s="235">
        <v>74</v>
      </c>
    </row>
    <row r="9" spans="1:7">
      <c r="A9" s="244" t="s">
        <v>10</v>
      </c>
      <c r="B9" s="254">
        <v>103</v>
      </c>
      <c r="C9" s="254">
        <v>80</v>
      </c>
      <c r="D9" s="254">
        <v>119</v>
      </c>
      <c r="E9" s="235">
        <v>18</v>
      </c>
      <c r="F9" s="235">
        <v>125</v>
      </c>
      <c r="G9" s="235">
        <v>22</v>
      </c>
    </row>
    <row r="10" spans="1:7">
      <c r="A10" s="244" t="s">
        <v>11</v>
      </c>
      <c r="B10" s="254">
        <v>100</v>
      </c>
      <c r="C10" s="254">
        <v>80</v>
      </c>
      <c r="D10" s="254">
        <v>105</v>
      </c>
      <c r="E10" s="235">
        <v>81</v>
      </c>
      <c r="F10" s="235">
        <v>156</v>
      </c>
      <c r="G10" s="235">
        <v>87</v>
      </c>
    </row>
    <row r="11" spans="1:7">
      <c r="A11" s="244" t="s">
        <v>61</v>
      </c>
      <c r="B11" s="254">
        <v>74</v>
      </c>
      <c r="C11" s="254">
        <v>53</v>
      </c>
      <c r="D11" s="254">
        <v>141</v>
      </c>
      <c r="E11" s="235">
        <v>87</v>
      </c>
      <c r="F11" s="235">
        <v>130</v>
      </c>
      <c r="G11" s="235">
        <v>109</v>
      </c>
    </row>
    <row r="12" spans="1:7">
      <c r="A12" s="244" t="s">
        <v>34</v>
      </c>
      <c r="B12" s="254">
        <v>74</v>
      </c>
      <c r="C12" s="254">
        <v>58</v>
      </c>
      <c r="D12" s="254">
        <v>73</v>
      </c>
      <c r="E12" s="235">
        <v>59</v>
      </c>
      <c r="F12" s="235">
        <v>84</v>
      </c>
      <c r="G12" s="235">
        <v>69</v>
      </c>
    </row>
    <row r="13" spans="1:7">
      <c r="A13" s="244" t="s">
        <v>132</v>
      </c>
      <c r="B13" s="254">
        <v>117</v>
      </c>
      <c r="C13" s="254">
        <v>98</v>
      </c>
      <c r="D13" s="254">
        <v>104</v>
      </c>
      <c r="E13" s="235">
        <v>94</v>
      </c>
      <c r="F13" s="235">
        <v>114</v>
      </c>
      <c r="G13" s="235">
        <v>102</v>
      </c>
    </row>
    <row r="14" spans="1:7">
      <c r="A14" s="244" t="s">
        <v>33</v>
      </c>
      <c r="B14" s="254">
        <v>52</v>
      </c>
      <c r="C14" s="254">
        <v>42</v>
      </c>
      <c r="D14" s="254">
        <v>53</v>
      </c>
      <c r="E14" s="235">
        <v>45</v>
      </c>
      <c r="F14" s="235">
        <v>83</v>
      </c>
      <c r="G14" s="235">
        <v>21</v>
      </c>
    </row>
    <row r="15" spans="1:7">
      <c r="A15" s="244" t="s">
        <v>17</v>
      </c>
      <c r="B15" s="254">
        <v>86</v>
      </c>
      <c r="C15" s="254">
        <v>69</v>
      </c>
      <c r="D15" s="254">
        <v>133</v>
      </c>
      <c r="E15" s="235">
        <v>99</v>
      </c>
      <c r="F15" s="235">
        <v>138</v>
      </c>
      <c r="G15" s="235">
        <v>112</v>
      </c>
    </row>
    <row r="16" spans="1:7">
      <c r="A16" s="244" t="s">
        <v>31</v>
      </c>
      <c r="B16" s="254">
        <v>66</v>
      </c>
      <c r="C16" s="254">
        <v>53</v>
      </c>
      <c r="D16" s="254">
        <v>94</v>
      </c>
      <c r="E16" s="235">
        <v>74</v>
      </c>
      <c r="F16" s="235">
        <v>86</v>
      </c>
      <c r="G16" s="235">
        <v>65</v>
      </c>
    </row>
    <row r="17" spans="1:7">
      <c r="A17" s="244" t="s">
        <v>19</v>
      </c>
      <c r="B17" s="254">
        <v>34</v>
      </c>
      <c r="C17" s="254">
        <v>25</v>
      </c>
      <c r="D17" s="254">
        <v>116</v>
      </c>
      <c r="E17" s="235">
        <v>67</v>
      </c>
      <c r="F17" s="235">
        <v>81</v>
      </c>
      <c r="G17" s="235">
        <v>60</v>
      </c>
    </row>
    <row r="18" spans="1:7" ht="12.75" customHeight="1">
      <c r="A18" s="244" t="s">
        <v>133</v>
      </c>
      <c r="B18" s="254">
        <v>75</v>
      </c>
      <c r="C18" s="254">
        <v>59</v>
      </c>
      <c r="D18" s="254">
        <v>73</v>
      </c>
      <c r="E18" s="235">
        <v>52</v>
      </c>
      <c r="F18" s="235">
        <v>82</v>
      </c>
      <c r="G18" s="235">
        <v>58</v>
      </c>
    </row>
    <row r="19" spans="1:7">
      <c r="A19" s="244" t="s">
        <v>201</v>
      </c>
      <c r="B19" s="254">
        <v>2</v>
      </c>
      <c r="C19" s="254">
        <v>1</v>
      </c>
      <c r="D19" s="254">
        <v>2</v>
      </c>
      <c r="E19" s="235">
        <v>1</v>
      </c>
      <c r="F19" s="235">
        <v>46</v>
      </c>
      <c r="G19" s="235">
        <v>37</v>
      </c>
    </row>
    <row r="20" spans="1:7">
      <c r="A20" s="244" t="s">
        <v>58</v>
      </c>
      <c r="B20" s="254">
        <v>102</v>
      </c>
      <c r="C20" s="254">
        <v>85</v>
      </c>
      <c r="D20" s="254">
        <v>116</v>
      </c>
      <c r="E20" s="235">
        <v>95</v>
      </c>
      <c r="F20" s="235">
        <v>25</v>
      </c>
      <c r="G20" s="235">
        <v>18</v>
      </c>
    </row>
    <row r="21" spans="1:7">
      <c r="A21" s="244" t="s">
        <v>57</v>
      </c>
      <c r="B21" s="254">
        <v>32</v>
      </c>
      <c r="C21" s="254">
        <v>24</v>
      </c>
      <c r="D21" s="254">
        <v>30</v>
      </c>
      <c r="E21" s="235">
        <v>23</v>
      </c>
      <c r="F21" s="235">
        <v>32</v>
      </c>
      <c r="G21" s="235">
        <v>26</v>
      </c>
    </row>
    <row r="22" spans="1:7">
      <c r="A22" s="244" t="s">
        <v>21</v>
      </c>
      <c r="B22" s="254">
        <v>89</v>
      </c>
      <c r="C22" s="254">
        <v>67</v>
      </c>
      <c r="D22" s="254">
        <v>97</v>
      </c>
      <c r="E22" s="235">
        <v>76</v>
      </c>
      <c r="F22" s="235">
        <v>97</v>
      </c>
      <c r="G22" s="235">
        <v>50</v>
      </c>
    </row>
    <row r="23" spans="1:7">
      <c r="A23" s="244" t="s">
        <v>199</v>
      </c>
      <c r="B23" s="254">
        <v>73</v>
      </c>
      <c r="C23" s="254">
        <v>47</v>
      </c>
      <c r="D23" s="254">
        <v>75</v>
      </c>
      <c r="E23" s="235">
        <v>43</v>
      </c>
      <c r="F23" s="235">
        <v>74</v>
      </c>
      <c r="G23" s="235">
        <v>55</v>
      </c>
    </row>
    <row r="24" spans="1:7">
      <c r="A24" s="244" t="s">
        <v>55</v>
      </c>
      <c r="B24" s="254">
        <v>68</v>
      </c>
      <c r="C24" s="254">
        <v>52</v>
      </c>
      <c r="D24" s="254">
        <v>75</v>
      </c>
      <c r="E24" s="235">
        <v>58</v>
      </c>
      <c r="F24" s="235">
        <v>101</v>
      </c>
      <c r="G24" s="235">
        <v>65</v>
      </c>
    </row>
    <row r="25" spans="1:7">
      <c r="A25" s="244" t="s">
        <v>134</v>
      </c>
      <c r="B25" s="254">
        <v>58</v>
      </c>
      <c r="C25" s="254">
        <v>50</v>
      </c>
      <c r="D25" s="254"/>
    </row>
    <row r="26" spans="1:7">
      <c r="A26" s="244" t="s">
        <v>27</v>
      </c>
      <c r="B26" s="254">
        <v>608</v>
      </c>
      <c r="C26" s="254">
        <v>406</v>
      </c>
      <c r="D26" s="254">
        <v>829</v>
      </c>
      <c r="E26" s="235">
        <v>620</v>
      </c>
      <c r="F26" s="235">
        <v>829</v>
      </c>
      <c r="G26" s="235">
        <v>620</v>
      </c>
    </row>
    <row r="27" spans="1:7">
      <c r="A27" s="244" t="s">
        <v>26</v>
      </c>
      <c r="B27" s="254">
        <v>84</v>
      </c>
      <c r="C27" s="254">
        <v>53</v>
      </c>
      <c r="D27" s="254">
        <v>76</v>
      </c>
      <c r="E27" s="235">
        <v>64</v>
      </c>
      <c r="F27" s="235">
        <v>59</v>
      </c>
      <c r="G27" s="235">
        <v>49</v>
      </c>
    </row>
    <row r="28" spans="1:7">
      <c r="A28" s="244" t="s">
        <v>54</v>
      </c>
      <c r="B28" s="254">
        <v>24</v>
      </c>
      <c r="C28" s="254">
        <v>17</v>
      </c>
      <c r="D28" s="254">
        <v>32</v>
      </c>
      <c r="E28" s="235">
        <v>24</v>
      </c>
      <c r="F28" s="235">
        <v>38</v>
      </c>
      <c r="G28" s="235">
        <v>28</v>
      </c>
    </row>
  </sheetData>
  <mergeCells count="4">
    <mergeCell ref="F2:G2"/>
    <mergeCell ref="A2:A3"/>
    <mergeCell ref="B2:C2"/>
    <mergeCell ref="D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25" workbookViewId="0">
      <selection activeCell="G5" sqref="G5"/>
    </sheetView>
  </sheetViews>
  <sheetFormatPr defaultRowHeight="12.75"/>
  <cols>
    <col min="1" max="1" width="16.85546875" style="235" customWidth="1"/>
    <col min="2" max="2" width="11.28515625" style="235" customWidth="1"/>
    <col min="3" max="3" width="11.5703125" style="235" customWidth="1"/>
    <col min="4" max="4" width="11.42578125" style="235" customWidth="1"/>
    <col min="5" max="5" width="12" style="235" customWidth="1"/>
    <col min="6" max="6" width="11.5703125" style="235" customWidth="1"/>
    <col min="7" max="7" width="11.42578125" style="235" customWidth="1"/>
    <col min="8" max="16384" width="9.140625" style="235"/>
  </cols>
  <sheetData>
    <row r="1" spans="1:7">
      <c r="A1" s="235" t="s">
        <v>268</v>
      </c>
    </row>
    <row r="2" spans="1:7">
      <c r="A2" s="374" t="s">
        <v>252</v>
      </c>
      <c r="B2" s="379" t="s">
        <v>267</v>
      </c>
      <c r="C2" s="380"/>
      <c r="D2" s="380"/>
      <c r="E2" s="379" t="s">
        <v>266</v>
      </c>
      <c r="F2" s="380"/>
      <c r="G2" s="380"/>
    </row>
    <row r="3" spans="1:7">
      <c r="A3" s="375"/>
      <c r="B3" s="266">
        <v>2014</v>
      </c>
      <c r="C3" s="269">
        <v>2015</v>
      </c>
      <c r="D3" s="267">
        <v>2016</v>
      </c>
      <c r="E3" s="268">
        <v>2014</v>
      </c>
      <c r="F3" s="267">
        <v>2015</v>
      </c>
      <c r="G3" s="266">
        <v>2016</v>
      </c>
    </row>
    <row r="4" spans="1:7">
      <c r="A4" s="245" t="s">
        <v>0</v>
      </c>
      <c r="B4" s="235">
        <v>2112</v>
      </c>
      <c r="C4" s="235">
        <v>1949</v>
      </c>
      <c r="D4" s="235">
        <f>SUM(D5:D28)</f>
        <v>1764</v>
      </c>
      <c r="E4" s="235">
        <f>SUM(E5:E28)</f>
        <v>224</v>
      </c>
      <c r="F4" s="235">
        <v>188</v>
      </c>
      <c r="G4" s="235">
        <f>SUM(G5:G28)</f>
        <v>171</v>
      </c>
    </row>
    <row r="5" spans="1:7">
      <c r="A5" s="244" t="s">
        <v>6</v>
      </c>
      <c r="B5" s="235">
        <v>99</v>
      </c>
      <c r="C5" s="235">
        <v>61</v>
      </c>
      <c r="D5" s="235">
        <v>74</v>
      </c>
      <c r="E5" s="235">
        <v>8</v>
      </c>
      <c r="F5" s="235">
        <v>7</v>
      </c>
      <c r="G5" s="235">
        <v>9</v>
      </c>
    </row>
    <row r="6" spans="1:7">
      <c r="A6" s="244" t="s">
        <v>7</v>
      </c>
      <c r="B6" s="235">
        <v>60</v>
      </c>
      <c r="C6" s="235">
        <v>92</v>
      </c>
      <c r="D6" s="235">
        <v>83</v>
      </c>
      <c r="E6" s="235">
        <v>4</v>
      </c>
      <c r="F6" s="235">
        <v>7</v>
      </c>
      <c r="G6" s="235">
        <v>6</v>
      </c>
    </row>
    <row r="7" spans="1:7">
      <c r="A7" s="244" t="s">
        <v>38</v>
      </c>
      <c r="B7" s="235">
        <v>78</v>
      </c>
      <c r="C7" s="235">
        <v>65</v>
      </c>
      <c r="D7" s="235">
        <v>71</v>
      </c>
      <c r="E7" s="235">
        <v>7</v>
      </c>
      <c r="F7" s="235">
        <v>6</v>
      </c>
      <c r="G7" s="235">
        <v>3</v>
      </c>
    </row>
    <row r="8" spans="1:7">
      <c r="A8" s="244" t="s">
        <v>9</v>
      </c>
      <c r="B8" s="235">
        <v>41</v>
      </c>
      <c r="C8" s="235">
        <v>46</v>
      </c>
      <c r="D8" s="235">
        <v>51</v>
      </c>
      <c r="E8" s="235">
        <v>1</v>
      </c>
      <c r="F8" s="235">
        <v>1</v>
      </c>
      <c r="G8" s="235">
        <v>1</v>
      </c>
    </row>
    <row r="9" spans="1:7">
      <c r="A9" s="244" t="s">
        <v>10</v>
      </c>
      <c r="B9" s="235">
        <v>40</v>
      </c>
      <c r="C9" s="235">
        <v>34</v>
      </c>
      <c r="D9" s="235">
        <v>38</v>
      </c>
      <c r="E9" s="235">
        <v>5</v>
      </c>
      <c r="F9" s="235">
        <v>5</v>
      </c>
      <c r="G9" s="235">
        <v>6</v>
      </c>
    </row>
    <row r="10" spans="1:7">
      <c r="A10" s="244" t="s">
        <v>11</v>
      </c>
      <c r="B10" s="235">
        <v>120</v>
      </c>
      <c r="C10" s="235">
        <v>123</v>
      </c>
      <c r="D10" s="235">
        <v>81</v>
      </c>
      <c r="E10" s="235">
        <v>6</v>
      </c>
      <c r="F10" s="235">
        <v>6</v>
      </c>
      <c r="G10" s="235">
        <v>6</v>
      </c>
    </row>
    <row r="11" spans="1:7">
      <c r="A11" s="244" t="s">
        <v>61</v>
      </c>
      <c r="B11" s="235">
        <v>93</v>
      </c>
      <c r="C11" s="235">
        <v>106</v>
      </c>
      <c r="D11" s="235">
        <v>57</v>
      </c>
      <c r="E11" s="235">
        <v>5</v>
      </c>
      <c r="F11" s="235">
        <v>4</v>
      </c>
      <c r="G11" s="235">
        <v>2</v>
      </c>
    </row>
    <row r="12" spans="1:7">
      <c r="A12" s="244" t="s">
        <v>34</v>
      </c>
      <c r="B12" s="235">
        <v>104</v>
      </c>
      <c r="C12" s="235">
        <v>70</v>
      </c>
      <c r="D12" s="235">
        <v>64</v>
      </c>
      <c r="E12" s="235">
        <v>5</v>
      </c>
      <c r="F12" s="235">
        <v>6</v>
      </c>
      <c r="G12" s="235">
        <v>5</v>
      </c>
    </row>
    <row r="13" spans="1:7">
      <c r="A13" s="244" t="s">
        <v>132</v>
      </c>
      <c r="B13" s="235">
        <v>70</v>
      </c>
      <c r="C13" s="235">
        <v>74</v>
      </c>
      <c r="D13" s="235">
        <v>57</v>
      </c>
      <c r="E13" s="235">
        <v>13</v>
      </c>
      <c r="F13" s="235">
        <v>4</v>
      </c>
      <c r="G13" s="235">
        <v>4</v>
      </c>
    </row>
    <row r="14" spans="1:7">
      <c r="A14" s="244" t="s">
        <v>33</v>
      </c>
      <c r="B14" s="235">
        <v>67</v>
      </c>
      <c r="C14" s="235">
        <v>56</v>
      </c>
      <c r="D14" s="235">
        <v>56</v>
      </c>
      <c r="E14" s="235">
        <v>9</v>
      </c>
      <c r="F14" s="235">
        <v>7</v>
      </c>
      <c r="G14" s="235">
        <v>10</v>
      </c>
    </row>
    <row r="15" spans="1:7">
      <c r="A15" s="244" t="s">
        <v>17</v>
      </c>
      <c r="B15" s="235">
        <v>51</v>
      </c>
      <c r="C15" s="235">
        <v>55</v>
      </c>
      <c r="D15" s="235">
        <v>47</v>
      </c>
      <c r="E15" s="235">
        <v>5</v>
      </c>
      <c r="F15" s="235">
        <v>6</v>
      </c>
      <c r="G15" s="235">
        <v>5</v>
      </c>
    </row>
    <row r="16" spans="1:7">
      <c r="A16" s="244" t="s">
        <v>31</v>
      </c>
      <c r="B16" s="235">
        <v>77</v>
      </c>
      <c r="C16" s="235">
        <v>95</v>
      </c>
      <c r="D16" s="235">
        <v>92</v>
      </c>
      <c r="E16" s="235">
        <v>8</v>
      </c>
      <c r="F16" s="235">
        <v>9</v>
      </c>
      <c r="G16" s="235">
        <v>9</v>
      </c>
    </row>
    <row r="17" spans="1:7">
      <c r="A17" s="244" t="s">
        <v>19</v>
      </c>
      <c r="B17" s="235">
        <v>59</v>
      </c>
      <c r="C17" s="235">
        <v>58</v>
      </c>
      <c r="D17" s="235">
        <v>72</v>
      </c>
      <c r="E17" s="235">
        <v>6</v>
      </c>
      <c r="F17" s="235">
        <v>2</v>
      </c>
      <c r="G17" s="235">
        <v>3</v>
      </c>
    </row>
    <row r="18" spans="1:7">
      <c r="A18" s="244" t="s">
        <v>133</v>
      </c>
      <c r="B18" s="235">
        <v>71</v>
      </c>
      <c r="C18" s="235">
        <v>50</v>
      </c>
      <c r="D18" s="235">
        <v>23</v>
      </c>
      <c r="E18" s="235">
        <v>15</v>
      </c>
      <c r="F18" s="235">
        <v>5</v>
      </c>
      <c r="G18" s="235">
        <v>8</v>
      </c>
    </row>
    <row r="19" spans="1:7">
      <c r="A19" s="244" t="s">
        <v>201</v>
      </c>
      <c r="B19" s="235">
        <v>80</v>
      </c>
      <c r="C19" s="235">
        <v>80</v>
      </c>
      <c r="D19" s="235">
        <v>39</v>
      </c>
      <c r="E19" s="235">
        <v>6</v>
      </c>
      <c r="F19" s="235">
        <v>6</v>
      </c>
      <c r="G19" s="235">
        <v>3</v>
      </c>
    </row>
    <row r="20" spans="1:7">
      <c r="A20" s="244" t="s">
        <v>58</v>
      </c>
      <c r="B20" s="235">
        <v>71</v>
      </c>
      <c r="C20" s="235">
        <v>63</v>
      </c>
      <c r="D20" s="235">
        <v>61</v>
      </c>
      <c r="E20" s="235">
        <v>3</v>
      </c>
      <c r="F20" s="235">
        <v>5</v>
      </c>
      <c r="G20" s="235">
        <v>6</v>
      </c>
    </row>
    <row r="21" spans="1:7">
      <c r="A21" s="244" t="s">
        <v>57</v>
      </c>
      <c r="B21" s="235">
        <v>52</v>
      </c>
      <c r="C21" s="235">
        <v>54</v>
      </c>
      <c r="D21" s="235">
        <v>58</v>
      </c>
      <c r="E21" s="235">
        <v>3</v>
      </c>
      <c r="F21" s="235">
        <v>3</v>
      </c>
      <c r="G21" s="235">
        <v>3</v>
      </c>
    </row>
    <row r="22" spans="1:7">
      <c r="A22" s="244" t="s">
        <v>21</v>
      </c>
      <c r="B22" s="235">
        <v>48</v>
      </c>
      <c r="C22" s="235">
        <v>51</v>
      </c>
      <c r="D22" s="235">
        <v>60</v>
      </c>
      <c r="E22" s="235">
        <v>4</v>
      </c>
      <c r="F22" s="235">
        <v>4</v>
      </c>
      <c r="G22" s="235">
        <v>3</v>
      </c>
    </row>
    <row r="23" spans="1:7">
      <c r="A23" s="244" t="s">
        <v>199</v>
      </c>
      <c r="B23" s="235">
        <v>33</v>
      </c>
      <c r="C23" s="235">
        <v>35</v>
      </c>
      <c r="D23" s="235">
        <v>28</v>
      </c>
      <c r="E23" s="235">
        <v>6</v>
      </c>
      <c r="F23" s="235">
        <v>6</v>
      </c>
      <c r="G23" s="235">
        <v>5</v>
      </c>
    </row>
    <row r="24" spans="1:7">
      <c r="A24" s="244" t="s">
        <v>55</v>
      </c>
      <c r="B24" s="235">
        <v>34</v>
      </c>
      <c r="C24" s="235">
        <v>36</v>
      </c>
      <c r="D24" s="235">
        <v>10</v>
      </c>
      <c r="E24" s="235">
        <v>3</v>
      </c>
      <c r="F24" s="235">
        <v>1</v>
      </c>
      <c r="G24" s="235">
        <v>1</v>
      </c>
    </row>
    <row r="25" spans="1:7">
      <c r="A25" s="244" t="s">
        <v>134</v>
      </c>
      <c r="B25" s="235" t="s">
        <v>265</v>
      </c>
      <c r="C25" s="235" t="s">
        <v>265</v>
      </c>
    </row>
    <row r="26" spans="1:7">
      <c r="A26" s="244" t="s">
        <v>27</v>
      </c>
      <c r="B26" s="235">
        <v>671</v>
      </c>
      <c r="C26" s="235">
        <v>580</v>
      </c>
      <c r="D26" s="235">
        <v>580</v>
      </c>
      <c r="E26" s="235">
        <v>85</v>
      </c>
      <c r="F26" s="235">
        <v>68</v>
      </c>
      <c r="G26" s="235">
        <v>61</v>
      </c>
    </row>
    <row r="27" spans="1:7">
      <c r="A27" s="244" t="s">
        <v>26</v>
      </c>
      <c r="B27" s="235">
        <v>49</v>
      </c>
      <c r="C27" s="235">
        <v>24</v>
      </c>
      <c r="D27" s="235">
        <v>24</v>
      </c>
      <c r="E27" s="235">
        <v>3</v>
      </c>
      <c r="F27" s="235">
        <v>4</v>
      </c>
      <c r="G27" s="235">
        <v>4</v>
      </c>
    </row>
    <row r="28" spans="1:7">
      <c r="A28" s="244" t="s">
        <v>54</v>
      </c>
      <c r="B28" s="235">
        <v>44</v>
      </c>
      <c r="C28" s="235">
        <v>41</v>
      </c>
      <c r="D28" s="235">
        <v>38</v>
      </c>
      <c r="E28" s="235">
        <v>14</v>
      </c>
      <c r="F28" s="235">
        <v>16</v>
      </c>
      <c r="G28" s="235">
        <v>8</v>
      </c>
    </row>
    <row r="30" spans="1:7">
      <c r="A30" s="235" t="s">
        <v>264</v>
      </c>
    </row>
    <row r="32" spans="1:7">
      <c r="A32" s="265" t="s">
        <v>252</v>
      </c>
      <c r="B32" s="381">
        <v>2014</v>
      </c>
      <c r="C32" s="382"/>
      <c r="D32" s="382">
        <v>2015</v>
      </c>
      <c r="E32" s="382"/>
      <c r="F32" s="382">
        <v>2016</v>
      </c>
      <c r="G32" s="382"/>
    </row>
    <row r="33" spans="1:7">
      <c r="A33" s="245" t="s">
        <v>0</v>
      </c>
      <c r="B33" s="378">
        <f>SUM(B34:C57)</f>
        <v>6621</v>
      </c>
      <c r="C33" s="377"/>
      <c r="D33" s="377">
        <v>6788</v>
      </c>
      <c r="E33" s="377"/>
      <c r="F33" s="377">
        <v>6520</v>
      </c>
      <c r="G33" s="377"/>
    </row>
    <row r="34" spans="1:7">
      <c r="A34" s="244" t="s">
        <v>6</v>
      </c>
      <c r="B34" s="363">
        <v>284</v>
      </c>
      <c r="C34" s="364"/>
      <c r="D34" s="364">
        <v>301</v>
      </c>
      <c r="E34" s="364"/>
      <c r="F34" s="364">
        <v>284</v>
      </c>
      <c r="G34" s="364"/>
    </row>
    <row r="35" spans="1:7">
      <c r="A35" s="244" t="s">
        <v>7</v>
      </c>
      <c r="B35" s="363">
        <v>250</v>
      </c>
      <c r="C35" s="364"/>
      <c r="D35" s="364">
        <v>292</v>
      </c>
      <c r="E35" s="364"/>
      <c r="F35" s="364">
        <v>297</v>
      </c>
      <c r="G35" s="364"/>
    </row>
    <row r="36" spans="1:7">
      <c r="A36" s="244" t="s">
        <v>38</v>
      </c>
      <c r="B36" s="363">
        <v>215</v>
      </c>
      <c r="C36" s="364"/>
      <c r="D36" s="364">
        <v>207</v>
      </c>
      <c r="E36" s="364"/>
      <c r="F36" s="364">
        <v>219</v>
      </c>
      <c r="G36" s="364"/>
    </row>
    <row r="37" spans="1:7">
      <c r="A37" s="244" t="s">
        <v>9</v>
      </c>
      <c r="B37" s="363">
        <v>200</v>
      </c>
      <c r="C37" s="364"/>
      <c r="D37" s="364">
        <v>211</v>
      </c>
      <c r="E37" s="364"/>
      <c r="F37" s="364">
        <v>214</v>
      </c>
      <c r="G37" s="364"/>
    </row>
    <row r="38" spans="1:7">
      <c r="A38" s="244" t="s">
        <v>10</v>
      </c>
      <c r="B38" s="363">
        <v>131</v>
      </c>
      <c r="C38" s="364"/>
      <c r="D38" s="364">
        <v>133</v>
      </c>
      <c r="E38" s="364"/>
      <c r="F38" s="364">
        <v>136</v>
      </c>
      <c r="G38" s="364"/>
    </row>
    <row r="39" spans="1:7">
      <c r="A39" s="244" t="s">
        <v>11</v>
      </c>
      <c r="B39" s="363">
        <v>147</v>
      </c>
      <c r="C39" s="364"/>
      <c r="D39" s="364">
        <v>143</v>
      </c>
      <c r="E39" s="364"/>
      <c r="F39" s="364">
        <v>128</v>
      </c>
      <c r="G39" s="364"/>
    </row>
    <row r="40" spans="1:7">
      <c r="A40" s="244" t="s">
        <v>61</v>
      </c>
      <c r="B40" s="363">
        <v>130</v>
      </c>
      <c r="C40" s="364"/>
      <c r="D40" s="364">
        <v>74</v>
      </c>
      <c r="E40" s="364"/>
      <c r="F40" s="364">
        <v>158</v>
      </c>
      <c r="G40" s="364"/>
    </row>
    <row r="41" spans="1:7">
      <c r="A41" s="244" t="s">
        <v>34</v>
      </c>
      <c r="B41" s="363">
        <v>97</v>
      </c>
      <c r="C41" s="364"/>
      <c r="D41" s="364">
        <v>89</v>
      </c>
      <c r="E41" s="364"/>
      <c r="F41" s="364">
        <v>92</v>
      </c>
      <c r="G41" s="364"/>
    </row>
    <row r="42" spans="1:7">
      <c r="A42" s="244" t="s">
        <v>132</v>
      </c>
      <c r="B42" s="363">
        <v>253</v>
      </c>
      <c r="C42" s="364"/>
      <c r="D42" s="364">
        <v>309</v>
      </c>
      <c r="E42" s="364"/>
      <c r="F42" s="364">
        <v>306</v>
      </c>
      <c r="G42" s="364"/>
    </row>
    <row r="43" spans="1:7">
      <c r="A43" s="244" t="s">
        <v>33</v>
      </c>
      <c r="B43" s="363">
        <v>292</v>
      </c>
      <c r="C43" s="364"/>
      <c r="D43" s="364">
        <v>276</v>
      </c>
      <c r="E43" s="364"/>
      <c r="F43" s="364">
        <v>298</v>
      </c>
      <c r="G43" s="364"/>
    </row>
    <row r="44" spans="1:7">
      <c r="A44" s="244" t="s">
        <v>17</v>
      </c>
      <c r="B44" s="363">
        <v>200</v>
      </c>
      <c r="C44" s="364"/>
      <c r="D44" s="364">
        <v>244</v>
      </c>
      <c r="E44" s="364"/>
      <c r="F44" s="364">
        <v>241</v>
      </c>
      <c r="G44" s="364"/>
    </row>
    <row r="45" spans="1:7">
      <c r="A45" s="244" t="s">
        <v>31</v>
      </c>
      <c r="B45" s="363">
        <v>175</v>
      </c>
      <c r="C45" s="364"/>
      <c r="D45" s="364">
        <v>178</v>
      </c>
      <c r="E45" s="364"/>
      <c r="F45" s="364">
        <v>201</v>
      </c>
      <c r="G45" s="364"/>
    </row>
    <row r="46" spans="1:7">
      <c r="A46" s="244" t="s">
        <v>19</v>
      </c>
      <c r="B46" s="363">
        <v>176</v>
      </c>
      <c r="C46" s="364"/>
      <c r="D46" s="364">
        <v>78</v>
      </c>
      <c r="E46" s="364"/>
      <c r="F46" s="364">
        <v>78</v>
      </c>
      <c r="G46" s="364"/>
    </row>
    <row r="47" spans="1:7">
      <c r="A47" s="244" t="s">
        <v>133</v>
      </c>
      <c r="B47" s="363">
        <v>208</v>
      </c>
      <c r="C47" s="364"/>
      <c r="D47" s="364">
        <v>212</v>
      </c>
      <c r="E47" s="364"/>
      <c r="F47" s="364">
        <v>236</v>
      </c>
      <c r="G47" s="364"/>
    </row>
    <row r="48" spans="1:7">
      <c r="A48" s="244" t="s">
        <v>201</v>
      </c>
      <c r="B48" s="363">
        <v>181</v>
      </c>
      <c r="C48" s="364"/>
      <c r="D48" s="364">
        <v>190</v>
      </c>
      <c r="E48" s="364"/>
      <c r="F48" s="364">
        <v>174</v>
      </c>
      <c r="G48" s="364"/>
    </row>
    <row r="49" spans="1:7">
      <c r="A49" s="244" t="s">
        <v>58</v>
      </c>
      <c r="B49" s="363">
        <v>266</v>
      </c>
      <c r="C49" s="364"/>
      <c r="D49" s="364">
        <v>55</v>
      </c>
      <c r="E49" s="364"/>
      <c r="F49" s="364">
        <v>47</v>
      </c>
      <c r="G49" s="364"/>
    </row>
    <row r="50" spans="1:7">
      <c r="A50" s="244" t="s">
        <v>57</v>
      </c>
      <c r="B50" s="363">
        <v>165</v>
      </c>
      <c r="C50" s="364"/>
      <c r="D50" s="364">
        <v>179</v>
      </c>
      <c r="E50" s="364"/>
      <c r="F50" s="364">
        <v>183</v>
      </c>
      <c r="G50" s="364"/>
    </row>
    <row r="51" spans="1:7">
      <c r="A51" s="244" t="s">
        <v>21</v>
      </c>
      <c r="B51" s="363">
        <v>166</v>
      </c>
      <c r="C51" s="364"/>
      <c r="D51" s="364">
        <v>162</v>
      </c>
      <c r="E51" s="364"/>
      <c r="F51" s="364">
        <v>168</v>
      </c>
      <c r="G51" s="364"/>
    </row>
    <row r="52" spans="1:7">
      <c r="A52" s="244" t="s">
        <v>199</v>
      </c>
      <c r="B52" s="363">
        <v>124</v>
      </c>
      <c r="C52" s="364"/>
      <c r="D52" s="364">
        <v>160</v>
      </c>
      <c r="E52" s="364"/>
      <c r="F52" s="364">
        <v>191</v>
      </c>
      <c r="G52" s="364"/>
    </row>
    <row r="53" spans="1:7">
      <c r="A53" s="244" t="s">
        <v>55</v>
      </c>
      <c r="B53" s="363">
        <v>122</v>
      </c>
      <c r="C53" s="364"/>
      <c r="D53" s="364">
        <v>105</v>
      </c>
      <c r="E53" s="364"/>
      <c r="F53" s="364">
        <v>109</v>
      </c>
      <c r="G53" s="364"/>
    </row>
    <row r="54" spans="1:7">
      <c r="A54" s="244" t="s">
        <v>134</v>
      </c>
      <c r="B54" s="363"/>
      <c r="C54" s="364"/>
      <c r="D54" s="364"/>
      <c r="E54" s="364"/>
      <c r="F54" s="364"/>
      <c r="G54" s="364"/>
    </row>
    <row r="55" spans="1:7">
      <c r="A55" s="244" t="s">
        <v>27</v>
      </c>
      <c r="B55" s="363">
        <v>2637</v>
      </c>
      <c r="C55" s="364"/>
      <c r="D55" s="364">
        <v>2974</v>
      </c>
      <c r="E55" s="364"/>
      <c r="F55" s="364">
        <v>2503</v>
      </c>
      <c r="G55" s="364"/>
    </row>
    <row r="56" spans="1:7">
      <c r="A56" s="244" t="s">
        <v>26</v>
      </c>
      <c r="B56" s="363">
        <v>119</v>
      </c>
      <c r="C56" s="364"/>
      <c r="D56" s="364">
        <v>158</v>
      </c>
      <c r="E56" s="364"/>
      <c r="F56" s="364">
        <v>164</v>
      </c>
      <c r="G56" s="364"/>
    </row>
    <row r="57" spans="1:7">
      <c r="A57" s="244" t="s">
        <v>54</v>
      </c>
      <c r="B57" s="363">
        <v>83</v>
      </c>
      <c r="C57" s="364"/>
      <c r="D57" s="364">
        <v>58</v>
      </c>
      <c r="E57" s="364"/>
      <c r="F57" s="364">
        <v>93</v>
      </c>
      <c r="G57" s="364"/>
    </row>
  </sheetData>
  <mergeCells count="81">
    <mergeCell ref="E2:G2"/>
    <mergeCell ref="B32:C32"/>
    <mergeCell ref="D32:E32"/>
    <mergeCell ref="F32:G32"/>
    <mergeCell ref="A2:A3"/>
    <mergeCell ref="B2:D2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56:C56"/>
    <mergeCell ref="B45:C45"/>
    <mergeCell ref="B46:C46"/>
    <mergeCell ref="B47:C47"/>
    <mergeCell ref="B48:C48"/>
    <mergeCell ref="B49:C49"/>
    <mergeCell ref="B50:C50"/>
    <mergeCell ref="D47:E47"/>
    <mergeCell ref="B57:C57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B51:C51"/>
    <mergeCell ref="B52:C52"/>
    <mergeCell ref="B53:C53"/>
    <mergeCell ref="B54:C54"/>
    <mergeCell ref="B55:C55"/>
    <mergeCell ref="D42:E42"/>
    <mergeCell ref="D43:E43"/>
    <mergeCell ref="D44:E44"/>
    <mergeCell ref="D45:E45"/>
    <mergeCell ref="D46:E46"/>
    <mergeCell ref="D54:E54"/>
    <mergeCell ref="D55:E55"/>
    <mergeCell ref="D56:E56"/>
    <mergeCell ref="D57:E57"/>
    <mergeCell ref="F33:G33"/>
    <mergeCell ref="F34:G34"/>
    <mergeCell ref="F35:G35"/>
    <mergeCell ref="F36:G36"/>
    <mergeCell ref="F37:G37"/>
    <mergeCell ref="F38:G38"/>
    <mergeCell ref="D48:E48"/>
    <mergeCell ref="D49:E49"/>
    <mergeCell ref="D50:E50"/>
    <mergeCell ref="D51:E51"/>
    <mergeCell ref="D52:E52"/>
    <mergeCell ref="D53:E53"/>
    <mergeCell ref="F50:G50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7:G57"/>
    <mergeCell ref="F51:G51"/>
    <mergeCell ref="F52:G52"/>
    <mergeCell ref="F53:G53"/>
    <mergeCell ref="F54:G54"/>
    <mergeCell ref="F55:G55"/>
    <mergeCell ref="F56:G5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K11" sqref="K11"/>
    </sheetView>
  </sheetViews>
  <sheetFormatPr defaultRowHeight="12.75"/>
  <cols>
    <col min="1" max="1" width="16.7109375" style="270" customWidth="1"/>
    <col min="2" max="2" width="8.28515625" style="270" customWidth="1"/>
    <col min="3" max="3" width="9.42578125" style="270" customWidth="1"/>
    <col min="4" max="4" width="8.28515625" style="270" customWidth="1"/>
    <col min="5" max="5" width="9.140625" style="270" customWidth="1"/>
    <col min="6" max="6" width="8.28515625" style="270" customWidth="1"/>
    <col min="7" max="7" width="9.140625" style="270" customWidth="1"/>
    <col min="8" max="8" width="8.28515625" style="270" customWidth="1"/>
    <col min="9" max="9" width="8.85546875" style="270" customWidth="1"/>
    <col min="10" max="187" width="9.140625" style="270"/>
    <col min="188" max="188" width="16.7109375" style="270" customWidth="1"/>
    <col min="189" max="194" width="9.7109375" style="270" customWidth="1"/>
    <col min="195" max="443" width="9.140625" style="270"/>
    <col min="444" max="444" width="16.7109375" style="270" customWidth="1"/>
    <col min="445" max="450" width="9.7109375" style="270" customWidth="1"/>
    <col min="451" max="699" width="9.140625" style="270"/>
    <col min="700" max="700" width="16.7109375" style="270" customWidth="1"/>
    <col min="701" max="706" width="9.7109375" style="270" customWidth="1"/>
    <col min="707" max="955" width="9.140625" style="270"/>
    <col min="956" max="956" width="16.7109375" style="270" customWidth="1"/>
    <col min="957" max="962" width="9.7109375" style="270" customWidth="1"/>
    <col min="963" max="1211" width="9.140625" style="270"/>
    <col min="1212" max="1212" width="16.7109375" style="270" customWidth="1"/>
    <col min="1213" max="1218" width="9.7109375" style="270" customWidth="1"/>
    <col min="1219" max="1467" width="9.140625" style="270"/>
    <col min="1468" max="1468" width="16.7109375" style="270" customWidth="1"/>
    <col min="1469" max="1474" width="9.7109375" style="270" customWidth="1"/>
    <col min="1475" max="1723" width="9.140625" style="270"/>
    <col min="1724" max="1724" width="16.7109375" style="270" customWidth="1"/>
    <col min="1725" max="1730" width="9.7109375" style="270" customWidth="1"/>
    <col min="1731" max="1979" width="9.140625" style="270"/>
    <col min="1980" max="1980" width="16.7109375" style="270" customWidth="1"/>
    <col min="1981" max="1986" width="9.7109375" style="270" customWidth="1"/>
    <col min="1987" max="2235" width="9.140625" style="270"/>
    <col min="2236" max="2236" width="16.7109375" style="270" customWidth="1"/>
    <col min="2237" max="2242" width="9.7109375" style="270" customWidth="1"/>
    <col min="2243" max="2491" width="9.140625" style="270"/>
    <col min="2492" max="2492" width="16.7109375" style="270" customWidth="1"/>
    <col min="2493" max="2498" width="9.7109375" style="270" customWidth="1"/>
    <col min="2499" max="2747" width="9.140625" style="270"/>
    <col min="2748" max="2748" width="16.7109375" style="270" customWidth="1"/>
    <col min="2749" max="2754" width="9.7109375" style="270" customWidth="1"/>
    <col min="2755" max="3003" width="9.140625" style="270"/>
    <col min="3004" max="3004" width="16.7109375" style="270" customWidth="1"/>
    <col min="3005" max="3010" width="9.7109375" style="270" customWidth="1"/>
    <col min="3011" max="3259" width="9.140625" style="270"/>
    <col min="3260" max="3260" width="16.7109375" style="270" customWidth="1"/>
    <col min="3261" max="3266" width="9.7109375" style="270" customWidth="1"/>
    <col min="3267" max="3515" width="9.140625" style="270"/>
    <col min="3516" max="3516" width="16.7109375" style="270" customWidth="1"/>
    <col min="3517" max="3522" width="9.7109375" style="270" customWidth="1"/>
    <col min="3523" max="3771" width="9.140625" style="270"/>
    <col min="3772" max="3772" width="16.7109375" style="270" customWidth="1"/>
    <col min="3773" max="3778" width="9.7109375" style="270" customWidth="1"/>
    <col min="3779" max="4027" width="9.140625" style="270"/>
    <col min="4028" max="4028" width="16.7109375" style="270" customWidth="1"/>
    <col min="4029" max="4034" width="9.7109375" style="270" customWidth="1"/>
    <col min="4035" max="4283" width="9.140625" style="270"/>
    <col min="4284" max="4284" width="16.7109375" style="270" customWidth="1"/>
    <col min="4285" max="4290" width="9.7109375" style="270" customWidth="1"/>
    <col min="4291" max="4539" width="9.140625" style="270"/>
    <col min="4540" max="4540" width="16.7109375" style="270" customWidth="1"/>
    <col min="4541" max="4546" width="9.7109375" style="270" customWidth="1"/>
    <col min="4547" max="4795" width="9.140625" style="270"/>
    <col min="4796" max="4796" width="16.7109375" style="270" customWidth="1"/>
    <col min="4797" max="4802" width="9.7109375" style="270" customWidth="1"/>
    <col min="4803" max="5051" width="9.140625" style="270"/>
    <col min="5052" max="5052" width="16.7109375" style="270" customWidth="1"/>
    <col min="5053" max="5058" width="9.7109375" style="270" customWidth="1"/>
    <col min="5059" max="5307" width="9.140625" style="270"/>
    <col min="5308" max="5308" width="16.7109375" style="270" customWidth="1"/>
    <col min="5309" max="5314" width="9.7109375" style="270" customWidth="1"/>
    <col min="5315" max="5563" width="9.140625" style="270"/>
    <col min="5564" max="5564" width="16.7109375" style="270" customWidth="1"/>
    <col min="5565" max="5570" width="9.7109375" style="270" customWidth="1"/>
    <col min="5571" max="5819" width="9.140625" style="270"/>
    <col min="5820" max="5820" width="16.7109375" style="270" customWidth="1"/>
    <col min="5821" max="5826" width="9.7109375" style="270" customWidth="1"/>
    <col min="5827" max="6075" width="9.140625" style="270"/>
    <col min="6076" max="6076" width="16.7109375" style="270" customWidth="1"/>
    <col min="6077" max="6082" width="9.7109375" style="270" customWidth="1"/>
    <col min="6083" max="6331" width="9.140625" style="270"/>
    <col min="6332" max="6332" width="16.7109375" style="270" customWidth="1"/>
    <col min="6333" max="6338" width="9.7109375" style="270" customWidth="1"/>
    <col min="6339" max="6587" width="9.140625" style="270"/>
    <col min="6588" max="6588" width="16.7109375" style="270" customWidth="1"/>
    <col min="6589" max="6594" width="9.7109375" style="270" customWidth="1"/>
    <col min="6595" max="6843" width="9.140625" style="270"/>
    <col min="6844" max="6844" width="16.7109375" style="270" customWidth="1"/>
    <col min="6845" max="6850" width="9.7109375" style="270" customWidth="1"/>
    <col min="6851" max="7099" width="9.140625" style="270"/>
    <col min="7100" max="7100" width="16.7109375" style="270" customWidth="1"/>
    <col min="7101" max="7106" width="9.7109375" style="270" customWidth="1"/>
    <col min="7107" max="7355" width="9.140625" style="270"/>
    <col min="7356" max="7356" width="16.7109375" style="270" customWidth="1"/>
    <col min="7357" max="7362" width="9.7109375" style="270" customWidth="1"/>
    <col min="7363" max="7611" width="9.140625" style="270"/>
    <col min="7612" max="7612" width="16.7109375" style="270" customWidth="1"/>
    <col min="7613" max="7618" width="9.7109375" style="270" customWidth="1"/>
    <col min="7619" max="7867" width="9.140625" style="270"/>
    <col min="7868" max="7868" width="16.7109375" style="270" customWidth="1"/>
    <col min="7869" max="7874" width="9.7109375" style="270" customWidth="1"/>
    <col min="7875" max="8123" width="9.140625" style="270"/>
    <col min="8124" max="8124" width="16.7109375" style="270" customWidth="1"/>
    <col min="8125" max="8130" width="9.7109375" style="270" customWidth="1"/>
    <col min="8131" max="8379" width="9.140625" style="270"/>
    <col min="8380" max="8380" width="16.7109375" style="270" customWidth="1"/>
    <col min="8381" max="8386" width="9.7109375" style="270" customWidth="1"/>
    <col min="8387" max="8635" width="9.140625" style="270"/>
    <col min="8636" max="8636" width="16.7109375" style="270" customWidth="1"/>
    <col min="8637" max="8642" width="9.7109375" style="270" customWidth="1"/>
    <col min="8643" max="8891" width="9.140625" style="270"/>
    <col min="8892" max="8892" width="16.7109375" style="270" customWidth="1"/>
    <col min="8893" max="8898" width="9.7109375" style="270" customWidth="1"/>
    <col min="8899" max="9147" width="9.140625" style="270"/>
    <col min="9148" max="9148" width="16.7109375" style="270" customWidth="1"/>
    <col min="9149" max="9154" width="9.7109375" style="270" customWidth="1"/>
    <col min="9155" max="9403" width="9.140625" style="270"/>
    <col min="9404" max="9404" width="16.7109375" style="270" customWidth="1"/>
    <col min="9405" max="9410" width="9.7109375" style="270" customWidth="1"/>
    <col min="9411" max="9659" width="9.140625" style="270"/>
    <col min="9660" max="9660" width="16.7109375" style="270" customWidth="1"/>
    <col min="9661" max="9666" width="9.7109375" style="270" customWidth="1"/>
    <col min="9667" max="9915" width="9.140625" style="270"/>
    <col min="9916" max="9916" width="16.7109375" style="270" customWidth="1"/>
    <col min="9917" max="9922" width="9.7109375" style="270" customWidth="1"/>
    <col min="9923" max="10171" width="9.140625" style="270"/>
    <col min="10172" max="10172" width="16.7109375" style="270" customWidth="1"/>
    <col min="10173" max="10178" width="9.7109375" style="270" customWidth="1"/>
    <col min="10179" max="10427" width="9.140625" style="270"/>
    <col min="10428" max="10428" width="16.7109375" style="270" customWidth="1"/>
    <col min="10429" max="10434" width="9.7109375" style="270" customWidth="1"/>
    <col min="10435" max="10683" width="9.140625" style="270"/>
    <col min="10684" max="10684" width="16.7109375" style="270" customWidth="1"/>
    <col min="10685" max="10690" width="9.7109375" style="270" customWidth="1"/>
    <col min="10691" max="10939" width="9.140625" style="270"/>
    <col min="10940" max="10940" width="16.7109375" style="270" customWidth="1"/>
    <col min="10941" max="10946" width="9.7109375" style="270" customWidth="1"/>
    <col min="10947" max="11195" width="9.140625" style="270"/>
    <col min="11196" max="11196" width="16.7109375" style="270" customWidth="1"/>
    <col min="11197" max="11202" width="9.7109375" style="270" customWidth="1"/>
    <col min="11203" max="11451" width="9.140625" style="270"/>
    <col min="11452" max="11452" width="16.7109375" style="270" customWidth="1"/>
    <col min="11453" max="11458" width="9.7109375" style="270" customWidth="1"/>
    <col min="11459" max="11707" width="9.140625" style="270"/>
    <col min="11708" max="11708" width="16.7109375" style="270" customWidth="1"/>
    <col min="11709" max="11714" width="9.7109375" style="270" customWidth="1"/>
    <col min="11715" max="11963" width="9.140625" style="270"/>
    <col min="11964" max="11964" width="16.7109375" style="270" customWidth="1"/>
    <col min="11965" max="11970" width="9.7109375" style="270" customWidth="1"/>
    <col min="11971" max="12219" width="9.140625" style="270"/>
    <col min="12220" max="12220" width="16.7109375" style="270" customWidth="1"/>
    <col min="12221" max="12226" width="9.7109375" style="270" customWidth="1"/>
    <col min="12227" max="12475" width="9.140625" style="270"/>
    <col min="12476" max="12476" width="16.7109375" style="270" customWidth="1"/>
    <col min="12477" max="12482" width="9.7109375" style="270" customWidth="1"/>
    <col min="12483" max="12731" width="9.140625" style="270"/>
    <col min="12732" max="12732" width="16.7109375" style="270" customWidth="1"/>
    <col min="12733" max="12738" width="9.7109375" style="270" customWidth="1"/>
    <col min="12739" max="12987" width="9.140625" style="270"/>
    <col min="12988" max="12988" width="16.7109375" style="270" customWidth="1"/>
    <col min="12989" max="12994" width="9.7109375" style="270" customWidth="1"/>
    <col min="12995" max="13243" width="9.140625" style="270"/>
    <col min="13244" max="13244" width="16.7109375" style="270" customWidth="1"/>
    <col min="13245" max="13250" width="9.7109375" style="270" customWidth="1"/>
    <col min="13251" max="13499" width="9.140625" style="270"/>
    <col min="13500" max="13500" width="16.7109375" style="270" customWidth="1"/>
    <col min="13501" max="13506" width="9.7109375" style="270" customWidth="1"/>
    <col min="13507" max="13755" width="9.140625" style="270"/>
    <col min="13756" max="13756" width="16.7109375" style="270" customWidth="1"/>
    <col min="13757" max="13762" width="9.7109375" style="270" customWidth="1"/>
    <col min="13763" max="14011" width="9.140625" style="270"/>
    <col min="14012" max="14012" width="16.7109375" style="270" customWidth="1"/>
    <col min="14013" max="14018" width="9.7109375" style="270" customWidth="1"/>
    <col min="14019" max="14267" width="9.140625" style="270"/>
    <col min="14268" max="14268" width="16.7109375" style="270" customWidth="1"/>
    <col min="14269" max="14274" width="9.7109375" style="270" customWidth="1"/>
    <col min="14275" max="14523" width="9.140625" style="270"/>
    <col min="14524" max="14524" width="16.7109375" style="270" customWidth="1"/>
    <col min="14525" max="14530" width="9.7109375" style="270" customWidth="1"/>
    <col min="14531" max="14779" width="9.140625" style="270"/>
    <col min="14780" max="14780" width="16.7109375" style="270" customWidth="1"/>
    <col min="14781" max="14786" width="9.7109375" style="270" customWidth="1"/>
    <col min="14787" max="15035" width="9.140625" style="270"/>
    <col min="15036" max="15036" width="16.7109375" style="270" customWidth="1"/>
    <col min="15037" max="15042" width="9.7109375" style="270" customWidth="1"/>
    <col min="15043" max="15291" width="9.140625" style="270"/>
    <col min="15292" max="15292" width="16.7109375" style="270" customWidth="1"/>
    <col min="15293" max="15298" width="9.7109375" style="270" customWidth="1"/>
    <col min="15299" max="15547" width="9.140625" style="270"/>
    <col min="15548" max="15548" width="16.7109375" style="270" customWidth="1"/>
    <col min="15549" max="15554" width="9.7109375" style="270" customWidth="1"/>
    <col min="15555" max="15803" width="9.140625" style="270"/>
    <col min="15804" max="15804" width="16.7109375" style="270" customWidth="1"/>
    <col min="15805" max="15810" width="9.7109375" style="270" customWidth="1"/>
    <col min="15811" max="16059" width="9.140625" style="270"/>
    <col min="16060" max="16060" width="16.7109375" style="270" customWidth="1"/>
    <col min="16061" max="16066" width="9.7109375" style="270" customWidth="1"/>
    <col min="16067" max="16384" width="9.140625" style="270"/>
  </cols>
  <sheetData>
    <row r="1" spans="1:9">
      <c r="A1" s="383" t="s">
        <v>275</v>
      </c>
      <c r="B1" s="383"/>
      <c r="C1" s="383"/>
      <c r="D1" s="383"/>
      <c r="E1" s="383"/>
      <c r="F1" s="383"/>
      <c r="G1" s="383"/>
      <c r="H1" s="383"/>
      <c r="I1" s="383"/>
    </row>
    <row r="2" spans="1:9" ht="8.25" customHeight="1">
      <c r="A2" s="274"/>
      <c r="B2" s="274"/>
      <c r="C2" s="274"/>
      <c r="D2" s="273"/>
      <c r="E2" s="273"/>
      <c r="F2" s="273"/>
      <c r="G2" s="273"/>
      <c r="H2" s="273"/>
      <c r="I2" s="273"/>
    </row>
    <row r="3" spans="1:9" ht="15.75" customHeight="1">
      <c r="A3" s="384" t="s">
        <v>24</v>
      </c>
      <c r="B3" s="386" t="s">
        <v>274</v>
      </c>
      <c r="C3" s="387"/>
      <c r="D3" s="390" t="s">
        <v>273</v>
      </c>
      <c r="E3" s="391"/>
      <c r="F3" s="391"/>
      <c r="G3" s="391"/>
      <c r="H3" s="391"/>
      <c r="I3" s="391"/>
    </row>
    <row r="4" spans="1:9" ht="15.75" customHeight="1">
      <c r="A4" s="385"/>
      <c r="B4" s="388"/>
      <c r="C4" s="389"/>
      <c r="D4" s="390" t="s">
        <v>272</v>
      </c>
      <c r="E4" s="392"/>
      <c r="F4" s="390" t="s">
        <v>271</v>
      </c>
      <c r="G4" s="392"/>
      <c r="H4" s="390" t="s">
        <v>270</v>
      </c>
      <c r="I4" s="391"/>
    </row>
    <row r="5" spans="1:9" ht="12.75" customHeight="1">
      <c r="A5" s="271" t="s">
        <v>0</v>
      </c>
      <c r="B5" s="396">
        <f>SUM(B6:C29)</f>
        <v>3756</v>
      </c>
      <c r="C5" s="397"/>
      <c r="D5" s="396">
        <f>SUM(D6:E29)</f>
        <v>2493</v>
      </c>
      <c r="E5" s="397"/>
      <c r="F5" s="396">
        <f>SUM(F6:G29)</f>
        <v>919</v>
      </c>
      <c r="G5" s="397"/>
      <c r="H5" s="396">
        <f>SUM(H6:I29)</f>
        <v>344</v>
      </c>
      <c r="I5" s="397"/>
    </row>
    <row r="6" spans="1:9" ht="12.75" customHeight="1">
      <c r="A6" s="247" t="s">
        <v>6</v>
      </c>
      <c r="B6" s="393">
        <v>141</v>
      </c>
      <c r="C6" s="394"/>
      <c r="D6" s="395">
        <v>88</v>
      </c>
      <c r="E6" s="395"/>
      <c r="F6" s="395">
        <v>44</v>
      </c>
      <c r="G6" s="395"/>
      <c r="H6" s="395">
        <v>9</v>
      </c>
      <c r="I6" s="395"/>
    </row>
    <row r="7" spans="1:9" ht="12.75" customHeight="1">
      <c r="A7" s="247" t="s">
        <v>7</v>
      </c>
      <c r="B7" s="393">
        <v>83</v>
      </c>
      <c r="C7" s="394"/>
      <c r="D7" s="395">
        <v>12</v>
      </c>
      <c r="E7" s="395"/>
      <c r="F7" s="395">
        <v>16</v>
      </c>
      <c r="G7" s="395"/>
      <c r="H7" s="395">
        <v>55</v>
      </c>
      <c r="I7" s="395"/>
    </row>
    <row r="8" spans="1:9" ht="12.75" customHeight="1">
      <c r="A8" s="247" t="s">
        <v>38</v>
      </c>
      <c r="B8" s="393">
        <v>128</v>
      </c>
      <c r="C8" s="394"/>
      <c r="D8" s="395">
        <v>83</v>
      </c>
      <c r="E8" s="395"/>
      <c r="F8" s="395">
        <v>43</v>
      </c>
      <c r="G8" s="395"/>
      <c r="H8" s="395">
        <v>2</v>
      </c>
      <c r="I8" s="395"/>
    </row>
    <row r="9" spans="1:9" ht="12.75" customHeight="1">
      <c r="A9" s="247" t="s">
        <v>9</v>
      </c>
      <c r="B9" s="393">
        <v>102</v>
      </c>
      <c r="C9" s="394"/>
      <c r="D9" s="395">
        <v>39</v>
      </c>
      <c r="E9" s="395"/>
      <c r="F9" s="395">
        <v>28</v>
      </c>
      <c r="G9" s="395"/>
      <c r="H9" s="395">
        <v>35</v>
      </c>
      <c r="I9" s="395"/>
    </row>
    <row r="10" spans="1:9" ht="12.75" customHeight="1">
      <c r="A10" s="247" t="s">
        <v>10</v>
      </c>
      <c r="B10" s="393">
        <v>134</v>
      </c>
      <c r="C10" s="394"/>
      <c r="D10" s="395">
        <v>116</v>
      </c>
      <c r="E10" s="395"/>
      <c r="F10" s="395">
        <v>18</v>
      </c>
      <c r="G10" s="395"/>
      <c r="H10" s="395">
        <v>0</v>
      </c>
      <c r="I10" s="395"/>
    </row>
    <row r="11" spans="1:9" ht="12.75" customHeight="1">
      <c r="A11" s="247" t="s">
        <v>11</v>
      </c>
      <c r="B11" s="393">
        <v>90</v>
      </c>
      <c r="C11" s="394"/>
      <c r="D11" s="395">
        <v>52</v>
      </c>
      <c r="E11" s="395"/>
      <c r="F11" s="395">
        <v>34</v>
      </c>
      <c r="G11" s="395"/>
      <c r="H11" s="395">
        <v>4</v>
      </c>
      <c r="I11" s="395"/>
    </row>
    <row r="12" spans="1:9" ht="12.75" customHeight="1">
      <c r="A12" s="247" t="s">
        <v>61</v>
      </c>
      <c r="B12" s="393">
        <v>74</v>
      </c>
      <c r="C12" s="394"/>
      <c r="D12" s="395">
        <v>63</v>
      </c>
      <c r="E12" s="395"/>
      <c r="F12" s="395">
        <v>11</v>
      </c>
      <c r="G12" s="395"/>
      <c r="H12" s="395">
        <v>0</v>
      </c>
      <c r="I12" s="395"/>
    </row>
    <row r="13" spans="1:9" ht="12.75" customHeight="1">
      <c r="A13" s="247" t="s">
        <v>34</v>
      </c>
      <c r="B13" s="393">
        <v>84</v>
      </c>
      <c r="C13" s="394"/>
      <c r="D13" s="395">
        <v>62</v>
      </c>
      <c r="E13" s="395"/>
      <c r="F13" s="395">
        <v>22</v>
      </c>
      <c r="G13" s="395"/>
      <c r="H13" s="395">
        <v>0</v>
      </c>
      <c r="I13" s="395"/>
    </row>
    <row r="14" spans="1:9" ht="12.75" customHeight="1">
      <c r="A14" s="247" t="s">
        <v>132</v>
      </c>
      <c r="B14" s="393">
        <v>137</v>
      </c>
      <c r="C14" s="394"/>
      <c r="D14" s="395">
        <v>101</v>
      </c>
      <c r="E14" s="395"/>
      <c r="F14" s="395">
        <v>13</v>
      </c>
      <c r="G14" s="395"/>
      <c r="H14" s="395">
        <v>23</v>
      </c>
      <c r="I14" s="395"/>
    </row>
    <row r="15" spans="1:9" ht="12.75" customHeight="1">
      <c r="A15" s="247" t="s">
        <v>33</v>
      </c>
      <c r="B15" s="393">
        <v>150</v>
      </c>
      <c r="C15" s="394"/>
      <c r="D15" s="395">
        <v>90</v>
      </c>
      <c r="E15" s="395"/>
      <c r="F15" s="395">
        <v>40</v>
      </c>
      <c r="G15" s="395"/>
      <c r="H15" s="395">
        <v>20</v>
      </c>
      <c r="I15" s="395"/>
    </row>
    <row r="16" spans="1:9" ht="12.75" customHeight="1">
      <c r="A16" s="247" t="s">
        <v>17</v>
      </c>
      <c r="B16" s="393">
        <v>54</v>
      </c>
      <c r="C16" s="394"/>
      <c r="D16" s="395">
        <v>24</v>
      </c>
      <c r="E16" s="395"/>
      <c r="F16" s="395">
        <v>20</v>
      </c>
      <c r="G16" s="395"/>
      <c r="H16" s="395">
        <v>10</v>
      </c>
      <c r="I16" s="395"/>
    </row>
    <row r="17" spans="1:9" ht="12.75" customHeight="1">
      <c r="A17" s="247" t="s">
        <v>31</v>
      </c>
      <c r="B17" s="393">
        <v>76</v>
      </c>
      <c r="C17" s="394"/>
      <c r="D17" s="395">
        <v>60</v>
      </c>
      <c r="E17" s="395"/>
      <c r="F17" s="395">
        <v>15</v>
      </c>
      <c r="G17" s="395"/>
      <c r="H17" s="395">
        <v>1</v>
      </c>
      <c r="I17" s="395"/>
    </row>
    <row r="18" spans="1:9" ht="12.75" customHeight="1">
      <c r="A18" s="247" t="s">
        <v>19</v>
      </c>
      <c r="B18" s="393">
        <v>21</v>
      </c>
      <c r="C18" s="394"/>
      <c r="D18" s="395">
        <v>11</v>
      </c>
      <c r="E18" s="395"/>
      <c r="F18" s="395">
        <v>5</v>
      </c>
      <c r="G18" s="395"/>
      <c r="H18" s="395">
        <v>5</v>
      </c>
      <c r="I18" s="395"/>
    </row>
    <row r="19" spans="1:9" ht="12.75" customHeight="1">
      <c r="A19" s="247" t="s">
        <v>133</v>
      </c>
      <c r="B19" s="393">
        <v>112</v>
      </c>
      <c r="C19" s="394"/>
      <c r="D19" s="395">
        <v>74</v>
      </c>
      <c r="E19" s="395"/>
      <c r="F19" s="395">
        <v>28</v>
      </c>
      <c r="G19" s="395"/>
      <c r="H19" s="395">
        <v>10</v>
      </c>
      <c r="I19" s="395"/>
    </row>
    <row r="20" spans="1:9" ht="12.75" customHeight="1">
      <c r="A20" s="247" t="s">
        <v>201</v>
      </c>
      <c r="B20" s="393">
        <v>235</v>
      </c>
      <c r="C20" s="394"/>
      <c r="D20" s="395">
        <v>203</v>
      </c>
      <c r="E20" s="395"/>
      <c r="F20" s="395">
        <v>29</v>
      </c>
      <c r="G20" s="395"/>
      <c r="H20" s="395">
        <v>3</v>
      </c>
      <c r="I20" s="395"/>
    </row>
    <row r="21" spans="1:9" ht="12.75" customHeight="1">
      <c r="A21" s="247" t="s">
        <v>58</v>
      </c>
      <c r="B21" s="393">
        <v>75</v>
      </c>
      <c r="C21" s="394"/>
      <c r="D21" s="395">
        <v>73</v>
      </c>
      <c r="E21" s="395"/>
      <c r="F21" s="395">
        <v>2</v>
      </c>
      <c r="G21" s="395"/>
      <c r="H21" s="395">
        <v>0</v>
      </c>
      <c r="I21" s="395"/>
    </row>
    <row r="22" spans="1:9" ht="12.75" customHeight="1">
      <c r="A22" s="247" t="s">
        <v>57</v>
      </c>
      <c r="B22" s="393">
        <v>59</v>
      </c>
      <c r="C22" s="394"/>
      <c r="D22" s="395">
        <v>37</v>
      </c>
      <c r="E22" s="395"/>
      <c r="F22" s="395">
        <v>20</v>
      </c>
      <c r="G22" s="395"/>
      <c r="H22" s="395">
        <v>2</v>
      </c>
      <c r="I22" s="395"/>
    </row>
    <row r="23" spans="1:9" ht="12.75" customHeight="1">
      <c r="A23" s="247" t="s">
        <v>21</v>
      </c>
      <c r="B23" s="393">
        <v>67</v>
      </c>
      <c r="C23" s="394"/>
      <c r="D23" s="395">
        <v>57</v>
      </c>
      <c r="E23" s="395"/>
      <c r="F23" s="395">
        <v>6</v>
      </c>
      <c r="G23" s="395"/>
      <c r="H23" s="395">
        <v>4</v>
      </c>
      <c r="I23" s="395"/>
    </row>
    <row r="24" spans="1:9" ht="12.75" customHeight="1">
      <c r="A24" s="247" t="s">
        <v>199</v>
      </c>
      <c r="B24" s="393">
        <v>133</v>
      </c>
      <c r="C24" s="394"/>
      <c r="D24" s="395">
        <v>104</v>
      </c>
      <c r="E24" s="395"/>
      <c r="F24" s="395">
        <v>29</v>
      </c>
      <c r="G24" s="395"/>
      <c r="H24" s="395">
        <v>0</v>
      </c>
      <c r="I24" s="395"/>
    </row>
    <row r="25" spans="1:9" ht="12.75" customHeight="1">
      <c r="A25" s="247" t="s">
        <v>55</v>
      </c>
      <c r="B25" s="393">
        <v>16</v>
      </c>
      <c r="C25" s="394"/>
      <c r="D25" s="395">
        <v>8</v>
      </c>
      <c r="E25" s="395"/>
      <c r="F25" s="395">
        <v>7</v>
      </c>
      <c r="G25" s="395"/>
      <c r="H25" s="395">
        <v>1</v>
      </c>
      <c r="I25" s="395"/>
    </row>
    <row r="26" spans="1:9" ht="12.75" customHeight="1">
      <c r="A26" s="247" t="s">
        <v>134</v>
      </c>
      <c r="B26" s="393"/>
      <c r="C26" s="394"/>
      <c r="D26" s="395">
        <v>0</v>
      </c>
      <c r="E26" s="395"/>
      <c r="F26" s="395"/>
      <c r="G26" s="395"/>
      <c r="H26" s="395"/>
      <c r="I26" s="395"/>
    </row>
    <row r="27" spans="1:9" ht="12.75" customHeight="1">
      <c r="A27" s="247" t="s">
        <v>27</v>
      </c>
      <c r="B27" s="393">
        <v>1675</v>
      </c>
      <c r="C27" s="394"/>
      <c r="D27" s="395">
        <v>1044</v>
      </c>
      <c r="E27" s="395"/>
      <c r="F27" s="395">
        <v>471</v>
      </c>
      <c r="G27" s="395"/>
      <c r="H27" s="395">
        <v>160</v>
      </c>
      <c r="I27" s="395"/>
    </row>
    <row r="28" spans="1:9" ht="12.75" customHeight="1">
      <c r="A28" s="247" t="s">
        <v>26</v>
      </c>
      <c r="B28" s="393">
        <v>36</v>
      </c>
      <c r="C28" s="394"/>
      <c r="D28" s="395">
        <v>36</v>
      </c>
      <c r="E28" s="395"/>
      <c r="F28" s="395">
        <v>0</v>
      </c>
      <c r="G28" s="395"/>
      <c r="H28" s="395">
        <v>0</v>
      </c>
      <c r="I28" s="395"/>
    </row>
    <row r="29" spans="1:9" ht="12.75" customHeight="1">
      <c r="A29" s="247" t="s">
        <v>54</v>
      </c>
      <c r="B29" s="393">
        <v>74</v>
      </c>
      <c r="C29" s="394"/>
      <c r="D29" s="395">
        <v>56</v>
      </c>
      <c r="E29" s="395"/>
      <c r="F29" s="395">
        <v>18</v>
      </c>
      <c r="G29" s="395"/>
      <c r="H29" s="395">
        <v>0</v>
      </c>
      <c r="I29" s="395"/>
    </row>
    <row r="31" spans="1:9">
      <c r="A31" s="395" t="s">
        <v>269</v>
      </c>
      <c r="B31" s="395"/>
      <c r="C31" s="395"/>
      <c r="D31" s="395"/>
      <c r="E31" s="395"/>
      <c r="F31" s="395"/>
      <c r="G31" s="395"/>
      <c r="H31" s="395"/>
      <c r="I31" s="395"/>
    </row>
    <row r="33" spans="1:9" ht="15" customHeight="1">
      <c r="A33" s="272" t="s">
        <v>24</v>
      </c>
      <c r="B33" s="390">
        <v>2014</v>
      </c>
      <c r="C33" s="392"/>
      <c r="D33" s="390">
        <v>2015</v>
      </c>
      <c r="E33" s="391"/>
      <c r="F33" s="392"/>
      <c r="G33" s="391">
        <v>2016</v>
      </c>
      <c r="H33" s="391"/>
      <c r="I33" s="391"/>
    </row>
    <row r="34" spans="1:9" ht="15" customHeight="1">
      <c r="A34" s="271" t="s">
        <v>0</v>
      </c>
      <c r="B34" s="396">
        <v>3775</v>
      </c>
      <c r="C34" s="397"/>
      <c r="D34" s="397">
        <v>3868</v>
      </c>
      <c r="E34" s="397"/>
      <c r="F34" s="397"/>
      <c r="G34" s="397">
        <v>3756</v>
      </c>
      <c r="H34" s="397"/>
      <c r="I34" s="397"/>
    </row>
    <row r="35" spans="1:9">
      <c r="A35" s="247" t="s">
        <v>6</v>
      </c>
      <c r="B35" s="393">
        <v>90</v>
      </c>
      <c r="C35" s="394"/>
      <c r="D35" s="394">
        <v>227</v>
      </c>
      <c r="E35" s="394"/>
      <c r="F35" s="394"/>
      <c r="G35" s="395">
        <v>141</v>
      </c>
      <c r="H35" s="395"/>
      <c r="I35" s="395"/>
    </row>
    <row r="36" spans="1:9">
      <c r="A36" s="247" t="s">
        <v>7</v>
      </c>
      <c r="B36" s="393">
        <v>207</v>
      </c>
      <c r="C36" s="394"/>
      <c r="D36" s="394">
        <v>81</v>
      </c>
      <c r="E36" s="394"/>
      <c r="F36" s="394"/>
      <c r="G36" s="395">
        <v>83</v>
      </c>
      <c r="H36" s="395"/>
      <c r="I36" s="395"/>
    </row>
    <row r="37" spans="1:9">
      <c r="A37" s="247" t="s">
        <v>38</v>
      </c>
      <c r="B37" s="393">
        <v>120</v>
      </c>
      <c r="C37" s="394"/>
      <c r="D37" s="394">
        <v>104</v>
      </c>
      <c r="E37" s="394"/>
      <c r="F37" s="394"/>
      <c r="G37" s="395">
        <v>128</v>
      </c>
      <c r="H37" s="395"/>
      <c r="I37" s="395"/>
    </row>
    <row r="38" spans="1:9">
      <c r="A38" s="247" t="s">
        <v>9</v>
      </c>
      <c r="B38" s="393">
        <v>96</v>
      </c>
      <c r="C38" s="394"/>
      <c r="D38" s="394">
        <v>98</v>
      </c>
      <c r="E38" s="394"/>
      <c r="F38" s="394"/>
      <c r="G38" s="395">
        <v>102</v>
      </c>
      <c r="H38" s="395"/>
      <c r="I38" s="395"/>
    </row>
    <row r="39" spans="1:9">
      <c r="A39" s="247" t="s">
        <v>10</v>
      </c>
      <c r="B39" s="393">
        <v>119</v>
      </c>
      <c r="C39" s="394"/>
      <c r="D39" s="394">
        <v>116</v>
      </c>
      <c r="E39" s="394"/>
      <c r="F39" s="394"/>
      <c r="G39" s="395">
        <v>134</v>
      </c>
      <c r="H39" s="395"/>
      <c r="I39" s="395"/>
    </row>
    <row r="40" spans="1:9">
      <c r="A40" s="247" t="s">
        <v>11</v>
      </c>
      <c r="B40" s="393">
        <v>78</v>
      </c>
      <c r="C40" s="394"/>
      <c r="D40" s="394">
        <v>86</v>
      </c>
      <c r="E40" s="394"/>
      <c r="F40" s="394"/>
      <c r="G40" s="395">
        <v>90</v>
      </c>
      <c r="H40" s="395"/>
      <c r="I40" s="395"/>
    </row>
    <row r="41" spans="1:9">
      <c r="A41" s="247" t="s">
        <v>61</v>
      </c>
      <c r="B41" s="393">
        <v>52</v>
      </c>
      <c r="C41" s="394"/>
      <c r="D41" s="394">
        <v>65</v>
      </c>
      <c r="E41" s="394"/>
      <c r="F41" s="394"/>
      <c r="G41" s="395">
        <v>74</v>
      </c>
      <c r="H41" s="395"/>
      <c r="I41" s="395"/>
    </row>
    <row r="42" spans="1:9">
      <c r="A42" s="247" t="s">
        <v>34</v>
      </c>
      <c r="B42" s="393">
        <v>62</v>
      </c>
      <c r="C42" s="394"/>
      <c r="D42" s="394">
        <v>50</v>
      </c>
      <c r="E42" s="394"/>
      <c r="F42" s="394"/>
      <c r="G42" s="395">
        <v>84</v>
      </c>
      <c r="H42" s="395"/>
      <c r="I42" s="395"/>
    </row>
    <row r="43" spans="1:9">
      <c r="A43" s="247" t="s">
        <v>132</v>
      </c>
      <c r="B43" s="393">
        <v>117</v>
      </c>
      <c r="C43" s="394"/>
      <c r="D43" s="394">
        <v>177</v>
      </c>
      <c r="E43" s="394"/>
      <c r="F43" s="394"/>
      <c r="G43" s="395">
        <v>137</v>
      </c>
      <c r="H43" s="395"/>
      <c r="I43" s="395"/>
    </row>
    <row r="44" spans="1:9">
      <c r="A44" s="247" t="s">
        <v>33</v>
      </c>
      <c r="B44" s="393">
        <v>146</v>
      </c>
      <c r="C44" s="394"/>
      <c r="D44" s="394">
        <v>116</v>
      </c>
      <c r="E44" s="394"/>
      <c r="F44" s="394"/>
      <c r="G44" s="395">
        <v>150</v>
      </c>
      <c r="H44" s="395"/>
      <c r="I44" s="395"/>
    </row>
    <row r="45" spans="1:9">
      <c r="A45" s="247" t="s">
        <v>17</v>
      </c>
      <c r="B45" s="393">
        <v>36</v>
      </c>
      <c r="C45" s="394"/>
      <c r="D45" s="394">
        <v>151</v>
      </c>
      <c r="E45" s="394"/>
      <c r="F45" s="394"/>
      <c r="G45" s="395">
        <v>54</v>
      </c>
      <c r="H45" s="395"/>
      <c r="I45" s="395"/>
    </row>
    <row r="46" spans="1:9">
      <c r="A46" s="247" t="s">
        <v>31</v>
      </c>
      <c r="B46" s="393">
        <v>70</v>
      </c>
      <c r="C46" s="394"/>
      <c r="D46" s="394">
        <v>80</v>
      </c>
      <c r="E46" s="394"/>
      <c r="F46" s="394"/>
      <c r="G46" s="395">
        <v>76</v>
      </c>
      <c r="H46" s="395"/>
      <c r="I46" s="395"/>
    </row>
    <row r="47" spans="1:9">
      <c r="A47" s="247" t="s">
        <v>19</v>
      </c>
      <c r="B47" s="393">
        <v>26</v>
      </c>
      <c r="C47" s="394"/>
      <c r="D47" s="394">
        <v>26</v>
      </c>
      <c r="E47" s="394"/>
      <c r="F47" s="394"/>
      <c r="G47" s="395">
        <v>21</v>
      </c>
      <c r="H47" s="395"/>
      <c r="I47" s="395"/>
    </row>
    <row r="48" spans="1:9">
      <c r="A48" s="247" t="s">
        <v>133</v>
      </c>
      <c r="B48" s="393">
        <v>157</v>
      </c>
      <c r="C48" s="394"/>
      <c r="D48" s="394">
        <v>109</v>
      </c>
      <c r="E48" s="394"/>
      <c r="F48" s="394"/>
      <c r="G48" s="395">
        <v>112</v>
      </c>
      <c r="H48" s="395"/>
      <c r="I48" s="395"/>
    </row>
    <row r="49" spans="1:9">
      <c r="A49" s="247" t="s">
        <v>201</v>
      </c>
      <c r="B49" s="393">
        <v>162</v>
      </c>
      <c r="C49" s="394"/>
      <c r="D49" s="394">
        <v>162</v>
      </c>
      <c r="E49" s="394"/>
      <c r="F49" s="394"/>
      <c r="G49" s="395">
        <v>235</v>
      </c>
      <c r="H49" s="395"/>
      <c r="I49" s="395"/>
    </row>
    <row r="50" spans="1:9">
      <c r="A50" s="247" t="s">
        <v>58</v>
      </c>
      <c r="B50" s="393">
        <v>71</v>
      </c>
      <c r="C50" s="394"/>
      <c r="D50" s="394">
        <v>62</v>
      </c>
      <c r="E50" s="394"/>
      <c r="F50" s="394"/>
      <c r="G50" s="395">
        <v>75</v>
      </c>
      <c r="H50" s="395"/>
      <c r="I50" s="395"/>
    </row>
    <row r="51" spans="1:9">
      <c r="A51" s="247" t="s">
        <v>57</v>
      </c>
      <c r="B51" s="393">
        <v>55</v>
      </c>
      <c r="C51" s="394"/>
      <c r="D51" s="394">
        <v>57</v>
      </c>
      <c r="E51" s="394"/>
      <c r="F51" s="394"/>
      <c r="G51" s="395">
        <v>59</v>
      </c>
      <c r="H51" s="395"/>
      <c r="I51" s="395"/>
    </row>
    <row r="52" spans="1:9">
      <c r="A52" s="247" t="s">
        <v>21</v>
      </c>
      <c r="B52" s="393">
        <v>67</v>
      </c>
      <c r="C52" s="394"/>
      <c r="D52" s="394">
        <v>67</v>
      </c>
      <c r="E52" s="394"/>
      <c r="F52" s="394"/>
      <c r="G52" s="395">
        <v>67</v>
      </c>
      <c r="H52" s="395"/>
      <c r="I52" s="395"/>
    </row>
    <row r="53" spans="1:9">
      <c r="A53" s="247" t="s">
        <v>199</v>
      </c>
      <c r="B53" s="393">
        <v>110</v>
      </c>
      <c r="C53" s="394"/>
      <c r="D53" s="394">
        <v>165</v>
      </c>
      <c r="E53" s="394"/>
      <c r="F53" s="394"/>
      <c r="G53" s="395">
        <v>133</v>
      </c>
      <c r="H53" s="395"/>
      <c r="I53" s="395"/>
    </row>
    <row r="54" spans="1:9">
      <c r="A54" s="247" t="s">
        <v>55</v>
      </c>
      <c r="B54" s="393">
        <v>46</v>
      </c>
      <c r="C54" s="394"/>
      <c r="D54" s="394">
        <v>29</v>
      </c>
      <c r="E54" s="394"/>
      <c r="F54" s="394"/>
      <c r="G54" s="395">
        <v>16</v>
      </c>
      <c r="H54" s="395"/>
      <c r="I54" s="395"/>
    </row>
    <row r="55" spans="1:9">
      <c r="A55" s="247" t="s">
        <v>134</v>
      </c>
      <c r="B55" s="393">
        <v>51</v>
      </c>
      <c r="C55" s="394"/>
      <c r="D55" s="394">
        <v>0</v>
      </c>
      <c r="E55" s="394"/>
      <c r="F55" s="394"/>
      <c r="G55" s="395"/>
      <c r="H55" s="395"/>
      <c r="I55" s="395"/>
    </row>
    <row r="56" spans="1:9">
      <c r="A56" s="247" t="s">
        <v>27</v>
      </c>
      <c r="B56" s="393">
        <v>1718</v>
      </c>
      <c r="C56" s="394"/>
      <c r="D56" s="394">
        <v>1750</v>
      </c>
      <c r="E56" s="394"/>
      <c r="F56" s="394"/>
      <c r="G56" s="395">
        <v>1675</v>
      </c>
      <c r="H56" s="395"/>
      <c r="I56" s="395"/>
    </row>
    <row r="57" spans="1:9">
      <c r="A57" s="247" t="s">
        <v>26</v>
      </c>
      <c r="B57" s="393">
        <v>63</v>
      </c>
      <c r="C57" s="394"/>
      <c r="D57" s="394">
        <v>47</v>
      </c>
      <c r="E57" s="394"/>
      <c r="F57" s="394"/>
      <c r="G57" s="395">
        <v>36</v>
      </c>
      <c r="H57" s="395"/>
      <c r="I57" s="395"/>
    </row>
    <row r="58" spans="1:9">
      <c r="A58" s="247" t="s">
        <v>54</v>
      </c>
      <c r="B58" s="393">
        <v>56</v>
      </c>
      <c r="C58" s="394"/>
      <c r="D58" s="394">
        <v>43</v>
      </c>
      <c r="E58" s="394"/>
      <c r="F58" s="394"/>
      <c r="G58" s="395">
        <v>74</v>
      </c>
      <c r="H58" s="395"/>
      <c r="I58" s="395"/>
    </row>
  </sheetData>
  <mergeCells count="186">
    <mergeCell ref="B54:C54"/>
    <mergeCell ref="D54:F54"/>
    <mergeCell ref="G54:I54"/>
    <mergeCell ref="B55:C55"/>
    <mergeCell ref="D55:F55"/>
    <mergeCell ref="G55:I55"/>
    <mergeCell ref="B58:C58"/>
    <mergeCell ref="D58:F58"/>
    <mergeCell ref="G58:I58"/>
    <mergeCell ref="B56:C56"/>
    <mergeCell ref="D56:F56"/>
    <mergeCell ref="G56:I56"/>
    <mergeCell ref="B57:C57"/>
    <mergeCell ref="D57:F57"/>
    <mergeCell ref="G57:I57"/>
    <mergeCell ref="B51:C51"/>
    <mergeCell ref="D51:F51"/>
    <mergeCell ref="G51:I51"/>
    <mergeCell ref="B52:C52"/>
    <mergeCell ref="D52:F52"/>
    <mergeCell ref="G52:I52"/>
    <mergeCell ref="B53:C53"/>
    <mergeCell ref="D53:F53"/>
    <mergeCell ref="G53:I53"/>
    <mergeCell ref="B48:C48"/>
    <mergeCell ref="D48:F48"/>
    <mergeCell ref="G48:I48"/>
    <mergeCell ref="B49:C49"/>
    <mergeCell ref="D49:F49"/>
    <mergeCell ref="G49:I49"/>
    <mergeCell ref="B50:C50"/>
    <mergeCell ref="D50:F50"/>
    <mergeCell ref="G50:I50"/>
    <mergeCell ref="B45:C45"/>
    <mergeCell ref="D45:F45"/>
    <mergeCell ref="G45:I45"/>
    <mergeCell ref="B46:C46"/>
    <mergeCell ref="D46:F46"/>
    <mergeCell ref="G46:I46"/>
    <mergeCell ref="B47:C47"/>
    <mergeCell ref="D47:F47"/>
    <mergeCell ref="G47:I47"/>
    <mergeCell ref="B42:C42"/>
    <mergeCell ref="D42:F42"/>
    <mergeCell ref="G42:I42"/>
    <mergeCell ref="B43:C43"/>
    <mergeCell ref="D43:F43"/>
    <mergeCell ref="G43:I43"/>
    <mergeCell ref="B44:C44"/>
    <mergeCell ref="D44:F44"/>
    <mergeCell ref="G44:I44"/>
    <mergeCell ref="B39:C39"/>
    <mergeCell ref="D39:F39"/>
    <mergeCell ref="G39:I39"/>
    <mergeCell ref="B40:C40"/>
    <mergeCell ref="D40:F40"/>
    <mergeCell ref="G40:I40"/>
    <mergeCell ref="B41:C41"/>
    <mergeCell ref="D41:F41"/>
    <mergeCell ref="G41:I41"/>
    <mergeCell ref="B36:C36"/>
    <mergeCell ref="D36:F36"/>
    <mergeCell ref="G36:I36"/>
    <mergeCell ref="B37:C37"/>
    <mergeCell ref="D37:F37"/>
    <mergeCell ref="G37:I37"/>
    <mergeCell ref="B38:C38"/>
    <mergeCell ref="D38:F38"/>
    <mergeCell ref="G38:I38"/>
    <mergeCell ref="A31:I31"/>
    <mergeCell ref="B33:C33"/>
    <mergeCell ref="D33:F33"/>
    <mergeCell ref="G33:I33"/>
    <mergeCell ref="B34:C34"/>
    <mergeCell ref="D34:F34"/>
    <mergeCell ref="G34:I34"/>
    <mergeCell ref="B35:C35"/>
    <mergeCell ref="D35:F35"/>
    <mergeCell ref="G35:I35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A1:I1"/>
    <mergeCell ref="A3:A4"/>
    <mergeCell ref="B3:C4"/>
    <mergeCell ref="D3:I3"/>
    <mergeCell ref="D4:E4"/>
    <mergeCell ref="F4:G4"/>
    <mergeCell ref="H4:I4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B7:C7"/>
    <mergeCell ref="D7:E7"/>
    <mergeCell ref="F7:G7"/>
    <mergeCell ref="H7:I7"/>
    <mergeCell ref="F6:G6"/>
    <mergeCell ref="H6:I6"/>
  </mergeCells>
  <pageMargins left="1" right="0.2" top="0.47" bottom="0.28000000000000003" header="0" footer="0.3"/>
  <pageSetup paperSize="9" orientation="portrait" r:id="rId1"/>
  <headerFooter scaleWithDoc="0">
    <oddFooter>&amp;R8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3" workbookViewId="0">
      <selection activeCell="G5" sqref="G5"/>
    </sheetView>
  </sheetViews>
  <sheetFormatPr defaultRowHeight="12.75"/>
  <cols>
    <col min="1" max="1" width="17.5703125" style="270" customWidth="1"/>
    <col min="2" max="7" width="11.42578125" style="270" customWidth="1"/>
    <col min="8" max="185" width="9.140625" style="270"/>
    <col min="186" max="186" width="16.7109375" style="270" customWidth="1"/>
    <col min="187" max="192" width="9.7109375" style="270" customWidth="1"/>
    <col min="193" max="441" width="9.140625" style="270"/>
    <col min="442" max="442" width="16.7109375" style="270" customWidth="1"/>
    <col min="443" max="448" width="9.7109375" style="270" customWidth="1"/>
    <col min="449" max="697" width="9.140625" style="270"/>
    <col min="698" max="698" width="16.7109375" style="270" customWidth="1"/>
    <col min="699" max="704" width="9.7109375" style="270" customWidth="1"/>
    <col min="705" max="953" width="9.140625" style="270"/>
    <col min="954" max="954" width="16.7109375" style="270" customWidth="1"/>
    <col min="955" max="960" width="9.7109375" style="270" customWidth="1"/>
    <col min="961" max="1209" width="9.140625" style="270"/>
    <col min="1210" max="1210" width="16.7109375" style="270" customWidth="1"/>
    <col min="1211" max="1216" width="9.7109375" style="270" customWidth="1"/>
    <col min="1217" max="1465" width="9.140625" style="270"/>
    <col min="1466" max="1466" width="16.7109375" style="270" customWidth="1"/>
    <col min="1467" max="1472" width="9.7109375" style="270" customWidth="1"/>
    <col min="1473" max="1721" width="9.140625" style="270"/>
    <col min="1722" max="1722" width="16.7109375" style="270" customWidth="1"/>
    <col min="1723" max="1728" width="9.7109375" style="270" customWidth="1"/>
    <col min="1729" max="1977" width="9.140625" style="270"/>
    <col min="1978" max="1978" width="16.7109375" style="270" customWidth="1"/>
    <col min="1979" max="1984" width="9.7109375" style="270" customWidth="1"/>
    <col min="1985" max="2233" width="9.140625" style="270"/>
    <col min="2234" max="2234" width="16.7109375" style="270" customWidth="1"/>
    <col min="2235" max="2240" width="9.7109375" style="270" customWidth="1"/>
    <col min="2241" max="2489" width="9.140625" style="270"/>
    <col min="2490" max="2490" width="16.7109375" style="270" customWidth="1"/>
    <col min="2491" max="2496" width="9.7109375" style="270" customWidth="1"/>
    <col min="2497" max="2745" width="9.140625" style="270"/>
    <col min="2746" max="2746" width="16.7109375" style="270" customWidth="1"/>
    <col min="2747" max="2752" width="9.7109375" style="270" customWidth="1"/>
    <col min="2753" max="3001" width="9.140625" style="270"/>
    <col min="3002" max="3002" width="16.7109375" style="270" customWidth="1"/>
    <col min="3003" max="3008" width="9.7109375" style="270" customWidth="1"/>
    <col min="3009" max="3257" width="9.140625" style="270"/>
    <col min="3258" max="3258" width="16.7109375" style="270" customWidth="1"/>
    <col min="3259" max="3264" width="9.7109375" style="270" customWidth="1"/>
    <col min="3265" max="3513" width="9.140625" style="270"/>
    <col min="3514" max="3514" width="16.7109375" style="270" customWidth="1"/>
    <col min="3515" max="3520" width="9.7109375" style="270" customWidth="1"/>
    <col min="3521" max="3769" width="9.140625" style="270"/>
    <col min="3770" max="3770" width="16.7109375" style="270" customWidth="1"/>
    <col min="3771" max="3776" width="9.7109375" style="270" customWidth="1"/>
    <col min="3777" max="4025" width="9.140625" style="270"/>
    <col min="4026" max="4026" width="16.7109375" style="270" customWidth="1"/>
    <col min="4027" max="4032" width="9.7109375" style="270" customWidth="1"/>
    <col min="4033" max="4281" width="9.140625" style="270"/>
    <col min="4282" max="4282" width="16.7109375" style="270" customWidth="1"/>
    <col min="4283" max="4288" width="9.7109375" style="270" customWidth="1"/>
    <col min="4289" max="4537" width="9.140625" style="270"/>
    <col min="4538" max="4538" width="16.7109375" style="270" customWidth="1"/>
    <col min="4539" max="4544" width="9.7109375" style="270" customWidth="1"/>
    <col min="4545" max="4793" width="9.140625" style="270"/>
    <col min="4794" max="4794" width="16.7109375" style="270" customWidth="1"/>
    <col min="4795" max="4800" width="9.7109375" style="270" customWidth="1"/>
    <col min="4801" max="5049" width="9.140625" style="270"/>
    <col min="5050" max="5050" width="16.7109375" style="270" customWidth="1"/>
    <col min="5051" max="5056" width="9.7109375" style="270" customWidth="1"/>
    <col min="5057" max="5305" width="9.140625" style="270"/>
    <col min="5306" max="5306" width="16.7109375" style="270" customWidth="1"/>
    <col min="5307" max="5312" width="9.7109375" style="270" customWidth="1"/>
    <col min="5313" max="5561" width="9.140625" style="270"/>
    <col min="5562" max="5562" width="16.7109375" style="270" customWidth="1"/>
    <col min="5563" max="5568" width="9.7109375" style="270" customWidth="1"/>
    <col min="5569" max="5817" width="9.140625" style="270"/>
    <col min="5818" max="5818" width="16.7109375" style="270" customWidth="1"/>
    <col min="5819" max="5824" width="9.7109375" style="270" customWidth="1"/>
    <col min="5825" max="6073" width="9.140625" style="270"/>
    <col min="6074" max="6074" width="16.7109375" style="270" customWidth="1"/>
    <col min="6075" max="6080" width="9.7109375" style="270" customWidth="1"/>
    <col min="6081" max="6329" width="9.140625" style="270"/>
    <col min="6330" max="6330" width="16.7109375" style="270" customWidth="1"/>
    <col min="6331" max="6336" width="9.7109375" style="270" customWidth="1"/>
    <col min="6337" max="6585" width="9.140625" style="270"/>
    <col min="6586" max="6586" width="16.7109375" style="270" customWidth="1"/>
    <col min="6587" max="6592" width="9.7109375" style="270" customWidth="1"/>
    <col min="6593" max="6841" width="9.140625" style="270"/>
    <col min="6842" max="6842" width="16.7109375" style="270" customWidth="1"/>
    <col min="6843" max="6848" width="9.7109375" style="270" customWidth="1"/>
    <col min="6849" max="7097" width="9.140625" style="270"/>
    <col min="7098" max="7098" width="16.7109375" style="270" customWidth="1"/>
    <col min="7099" max="7104" width="9.7109375" style="270" customWidth="1"/>
    <col min="7105" max="7353" width="9.140625" style="270"/>
    <col min="7354" max="7354" width="16.7109375" style="270" customWidth="1"/>
    <col min="7355" max="7360" width="9.7109375" style="270" customWidth="1"/>
    <col min="7361" max="7609" width="9.140625" style="270"/>
    <col min="7610" max="7610" width="16.7109375" style="270" customWidth="1"/>
    <col min="7611" max="7616" width="9.7109375" style="270" customWidth="1"/>
    <col min="7617" max="7865" width="9.140625" style="270"/>
    <col min="7866" max="7866" width="16.7109375" style="270" customWidth="1"/>
    <col min="7867" max="7872" width="9.7109375" style="270" customWidth="1"/>
    <col min="7873" max="8121" width="9.140625" style="270"/>
    <col min="8122" max="8122" width="16.7109375" style="270" customWidth="1"/>
    <col min="8123" max="8128" width="9.7109375" style="270" customWidth="1"/>
    <col min="8129" max="8377" width="9.140625" style="270"/>
    <col min="8378" max="8378" width="16.7109375" style="270" customWidth="1"/>
    <col min="8379" max="8384" width="9.7109375" style="270" customWidth="1"/>
    <col min="8385" max="8633" width="9.140625" style="270"/>
    <col min="8634" max="8634" width="16.7109375" style="270" customWidth="1"/>
    <col min="8635" max="8640" width="9.7109375" style="270" customWidth="1"/>
    <col min="8641" max="8889" width="9.140625" style="270"/>
    <col min="8890" max="8890" width="16.7109375" style="270" customWidth="1"/>
    <col min="8891" max="8896" width="9.7109375" style="270" customWidth="1"/>
    <col min="8897" max="9145" width="9.140625" style="270"/>
    <col min="9146" max="9146" width="16.7109375" style="270" customWidth="1"/>
    <col min="9147" max="9152" width="9.7109375" style="270" customWidth="1"/>
    <col min="9153" max="9401" width="9.140625" style="270"/>
    <col min="9402" max="9402" width="16.7109375" style="270" customWidth="1"/>
    <col min="9403" max="9408" width="9.7109375" style="270" customWidth="1"/>
    <col min="9409" max="9657" width="9.140625" style="270"/>
    <col min="9658" max="9658" width="16.7109375" style="270" customWidth="1"/>
    <col min="9659" max="9664" width="9.7109375" style="270" customWidth="1"/>
    <col min="9665" max="9913" width="9.140625" style="270"/>
    <col min="9914" max="9914" width="16.7109375" style="270" customWidth="1"/>
    <col min="9915" max="9920" width="9.7109375" style="270" customWidth="1"/>
    <col min="9921" max="10169" width="9.140625" style="270"/>
    <col min="10170" max="10170" width="16.7109375" style="270" customWidth="1"/>
    <col min="10171" max="10176" width="9.7109375" style="270" customWidth="1"/>
    <col min="10177" max="10425" width="9.140625" style="270"/>
    <col min="10426" max="10426" width="16.7109375" style="270" customWidth="1"/>
    <col min="10427" max="10432" width="9.7109375" style="270" customWidth="1"/>
    <col min="10433" max="10681" width="9.140625" style="270"/>
    <col min="10682" max="10682" width="16.7109375" style="270" customWidth="1"/>
    <col min="10683" max="10688" width="9.7109375" style="270" customWidth="1"/>
    <col min="10689" max="10937" width="9.140625" style="270"/>
    <col min="10938" max="10938" width="16.7109375" style="270" customWidth="1"/>
    <col min="10939" max="10944" width="9.7109375" style="270" customWidth="1"/>
    <col min="10945" max="11193" width="9.140625" style="270"/>
    <col min="11194" max="11194" width="16.7109375" style="270" customWidth="1"/>
    <col min="11195" max="11200" width="9.7109375" style="270" customWidth="1"/>
    <col min="11201" max="11449" width="9.140625" style="270"/>
    <col min="11450" max="11450" width="16.7109375" style="270" customWidth="1"/>
    <col min="11451" max="11456" width="9.7109375" style="270" customWidth="1"/>
    <col min="11457" max="11705" width="9.140625" style="270"/>
    <col min="11706" max="11706" width="16.7109375" style="270" customWidth="1"/>
    <col min="11707" max="11712" width="9.7109375" style="270" customWidth="1"/>
    <col min="11713" max="11961" width="9.140625" style="270"/>
    <col min="11962" max="11962" width="16.7109375" style="270" customWidth="1"/>
    <col min="11963" max="11968" width="9.7109375" style="270" customWidth="1"/>
    <col min="11969" max="12217" width="9.140625" style="270"/>
    <col min="12218" max="12218" width="16.7109375" style="270" customWidth="1"/>
    <col min="12219" max="12224" width="9.7109375" style="270" customWidth="1"/>
    <col min="12225" max="12473" width="9.140625" style="270"/>
    <col min="12474" max="12474" width="16.7109375" style="270" customWidth="1"/>
    <col min="12475" max="12480" width="9.7109375" style="270" customWidth="1"/>
    <col min="12481" max="12729" width="9.140625" style="270"/>
    <col min="12730" max="12730" width="16.7109375" style="270" customWidth="1"/>
    <col min="12731" max="12736" width="9.7109375" style="270" customWidth="1"/>
    <col min="12737" max="12985" width="9.140625" style="270"/>
    <col min="12986" max="12986" width="16.7109375" style="270" customWidth="1"/>
    <col min="12987" max="12992" width="9.7109375" style="270" customWidth="1"/>
    <col min="12993" max="13241" width="9.140625" style="270"/>
    <col min="13242" max="13242" width="16.7109375" style="270" customWidth="1"/>
    <col min="13243" max="13248" width="9.7109375" style="270" customWidth="1"/>
    <col min="13249" max="13497" width="9.140625" style="270"/>
    <col min="13498" max="13498" width="16.7109375" style="270" customWidth="1"/>
    <col min="13499" max="13504" width="9.7109375" style="270" customWidth="1"/>
    <col min="13505" max="13753" width="9.140625" style="270"/>
    <col min="13754" max="13754" width="16.7109375" style="270" customWidth="1"/>
    <col min="13755" max="13760" width="9.7109375" style="270" customWidth="1"/>
    <col min="13761" max="14009" width="9.140625" style="270"/>
    <col min="14010" max="14010" width="16.7109375" style="270" customWidth="1"/>
    <col min="14011" max="14016" width="9.7109375" style="270" customWidth="1"/>
    <col min="14017" max="14265" width="9.140625" style="270"/>
    <col min="14266" max="14266" width="16.7109375" style="270" customWidth="1"/>
    <col min="14267" max="14272" width="9.7109375" style="270" customWidth="1"/>
    <col min="14273" max="14521" width="9.140625" style="270"/>
    <col min="14522" max="14522" width="16.7109375" style="270" customWidth="1"/>
    <col min="14523" max="14528" width="9.7109375" style="270" customWidth="1"/>
    <col min="14529" max="14777" width="9.140625" style="270"/>
    <col min="14778" max="14778" width="16.7109375" style="270" customWidth="1"/>
    <col min="14779" max="14784" width="9.7109375" style="270" customWidth="1"/>
    <col min="14785" max="15033" width="9.140625" style="270"/>
    <col min="15034" max="15034" width="16.7109375" style="270" customWidth="1"/>
    <col min="15035" max="15040" width="9.7109375" style="270" customWidth="1"/>
    <col min="15041" max="15289" width="9.140625" style="270"/>
    <col min="15290" max="15290" width="16.7109375" style="270" customWidth="1"/>
    <col min="15291" max="15296" width="9.7109375" style="270" customWidth="1"/>
    <col min="15297" max="15545" width="9.140625" style="270"/>
    <col min="15546" max="15546" width="16.7109375" style="270" customWidth="1"/>
    <col min="15547" max="15552" width="9.7109375" style="270" customWidth="1"/>
    <col min="15553" max="15801" width="9.140625" style="270"/>
    <col min="15802" max="15802" width="16.7109375" style="270" customWidth="1"/>
    <col min="15803" max="15808" width="9.7109375" style="270" customWidth="1"/>
    <col min="15809" max="16057" width="9.140625" style="270"/>
    <col min="16058" max="16058" width="16.7109375" style="270" customWidth="1"/>
    <col min="16059" max="16064" width="9.7109375" style="270" customWidth="1"/>
    <col min="16065" max="16384" width="9.140625" style="270"/>
  </cols>
  <sheetData>
    <row r="1" spans="1:7">
      <c r="A1" s="383" t="s">
        <v>280</v>
      </c>
      <c r="B1" s="383"/>
      <c r="C1" s="383"/>
      <c r="D1" s="383"/>
      <c r="E1" s="383"/>
      <c r="F1" s="383"/>
      <c r="G1" s="383"/>
    </row>
    <row r="2" spans="1:7" ht="14.25" customHeight="1">
      <c r="A2" s="274"/>
      <c r="B2" s="273"/>
      <c r="C2" s="273"/>
      <c r="D2" s="274"/>
      <c r="E2" s="274"/>
      <c r="F2" s="273"/>
      <c r="G2" s="273"/>
    </row>
    <row r="3" spans="1:7" ht="15" customHeight="1">
      <c r="A3" s="399" t="s">
        <v>24</v>
      </c>
      <c r="B3" s="391">
        <v>2014</v>
      </c>
      <c r="C3" s="391"/>
      <c r="D3" s="390">
        <v>2015</v>
      </c>
      <c r="E3" s="392"/>
      <c r="F3" s="391">
        <v>2016</v>
      </c>
      <c r="G3" s="391"/>
    </row>
    <row r="4" spans="1:7" ht="19.5" customHeight="1">
      <c r="A4" s="400"/>
      <c r="B4" s="398" t="s">
        <v>279</v>
      </c>
      <c r="C4" s="401"/>
      <c r="D4" s="384" t="s">
        <v>279</v>
      </c>
      <c r="E4" s="401"/>
      <c r="F4" s="384" t="s">
        <v>279</v>
      </c>
      <c r="G4" s="398"/>
    </row>
    <row r="5" spans="1:7" ht="19.5" customHeight="1">
      <c r="A5" s="385"/>
      <c r="B5" s="282" t="s">
        <v>0</v>
      </c>
      <c r="C5" s="281" t="s">
        <v>112</v>
      </c>
      <c r="D5" s="280" t="s">
        <v>0</v>
      </c>
      <c r="E5" s="279" t="s">
        <v>112</v>
      </c>
      <c r="F5" s="280" t="s">
        <v>0</v>
      </c>
      <c r="G5" s="279" t="s">
        <v>112</v>
      </c>
    </row>
    <row r="6" spans="1:7" ht="22.5" customHeight="1">
      <c r="A6" s="271" t="s">
        <v>0</v>
      </c>
      <c r="B6" s="278">
        <v>3503</v>
      </c>
      <c r="C6" s="278">
        <v>1799</v>
      </c>
      <c r="D6" s="278">
        <v>3198</v>
      </c>
      <c r="E6" s="278">
        <v>1569</v>
      </c>
      <c r="F6" s="278">
        <f>SUM(F7:F30)</f>
        <v>3144</v>
      </c>
      <c r="G6" s="278">
        <f>SUM(G7:G30)</f>
        <v>1536</v>
      </c>
    </row>
    <row r="7" spans="1:7" ht="15.75" customHeight="1">
      <c r="A7" s="247" t="s">
        <v>6</v>
      </c>
      <c r="B7" s="270">
        <v>154</v>
      </c>
      <c r="C7" s="270">
        <v>81</v>
      </c>
      <c r="D7" s="270">
        <v>137</v>
      </c>
      <c r="E7" s="270">
        <v>76</v>
      </c>
      <c r="F7" s="270">
        <v>79</v>
      </c>
      <c r="G7" s="270">
        <f>65-29</f>
        <v>36</v>
      </c>
    </row>
    <row r="8" spans="1:7" ht="15.75" customHeight="1">
      <c r="A8" s="247" t="s">
        <v>7</v>
      </c>
      <c r="B8" s="270">
        <v>115</v>
      </c>
      <c r="C8" s="270">
        <v>63</v>
      </c>
      <c r="D8" s="270">
        <v>110</v>
      </c>
      <c r="E8" s="270">
        <v>58</v>
      </c>
      <c r="F8" s="270">
        <v>126</v>
      </c>
      <c r="G8" s="270">
        <v>65</v>
      </c>
    </row>
    <row r="9" spans="1:7" ht="15.75" customHeight="1">
      <c r="A9" s="247" t="s">
        <v>38</v>
      </c>
      <c r="B9" s="270">
        <v>99</v>
      </c>
      <c r="C9" s="270">
        <v>51</v>
      </c>
      <c r="D9" s="270">
        <v>101</v>
      </c>
      <c r="E9" s="270">
        <v>56</v>
      </c>
      <c r="F9" s="270">
        <v>105</v>
      </c>
      <c r="G9" s="270">
        <v>47</v>
      </c>
    </row>
    <row r="10" spans="1:7" ht="15.75" customHeight="1">
      <c r="A10" s="247" t="s">
        <v>9</v>
      </c>
      <c r="B10" s="270">
        <v>118</v>
      </c>
      <c r="C10" s="270">
        <v>67</v>
      </c>
      <c r="D10" s="270">
        <v>111</v>
      </c>
      <c r="E10" s="270">
        <v>67</v>
      </c>
      <c r="F10" s="270">
        <v>120</v>
      </c>
      <c r="G10" s="270">
        <v>72</v>
      </c>
    </row>
    <row r="11" spans="1:7" ht="15.75" customHeight="1">
      <c r="A11" s="247" t="s">
        <v>10</v>
      </c>
      <c r="B11" s="270">
        <v>137</v>
      </c>
      <c r="C11" s="270">
        <v>65</v>
      </c>
      <c r="D11" s="270">
        <v>124</v>
      </c>
      <c r="E11" s="270">
        <v>63</v>
      </c>
      <c r="F11" s="270">
        <v>128</v>
      </c>
      <c r="G11" s="270">
        <v>63</v>
      </c>
    </row>
    <row r="12" spans="1:7" ht="15.75" customHeight="1">
      <c r="A12" s="247" t="s">
        <v>11</v>
      </c>
      <c r="B12" s="270">
        <v>168</v>
      </c>
      <c r="C12" s="270">
        <v>88</v>
      </c>
      <c r="D12" s="270">
        <v>140</v>
      </c>
      <c r="E12" s="270">
        <v>62</v>
      </c>
      <c r="F12" s="270">
        <v>119</v>
      </c>
      <c r="G12" s="270">
        <v>66</v>
      </c>
    </row>
    <row r="13" spans="1:7" ht="15.75" customHeight="1">
      <c r="A13" s="247" t="s">
        <v>61</v>
      </c>
      <c r="B13" s="270">
        <v>107</v>
      </c>
      <c r="C13" s="270">
        <v>50</v>
      </c>
      <c r="D13" s="270">
        <v>66</v>
      </c>
      <c r="E13" s="270">
        <v>40</v>
      </c>
      <c r="F13" s="270">
        <v>79</v>
      </c>
      <c r="G13" s="270">
        <v>37</v>
      </c>
    </row>
    <row r="14" spans="1:7" ht="15.75" customHeight="1">
      <c r="A14" s="247" t="s">
        <v>34</v>
      </c>
      <c r="B14" s="270">
        <v>89</v>
      </c>
      <c r="C14" s="270">
        <v>44</v>
      </c>
      <c r="D14" s="270">
        <v>79</v>
      </c>
      <c r="E14" s="270">
        <v>39</v>
      </c>
      <c r="F14" s="270">
        <v>88</v>
      </c>
      <c r="G14" s="270">
        <v>46</v>
      </c>
    </row>
    <row r="15" spans="1:7" ht="15.75" customHeight="1">
      <c r="A15" s="247" t="s">
        <v>132</v>
      </c>
      <c r="B15" s="270">
        <v>122</v>
      </c>
      <c r="C15" s="270">
        <v>52</v>
      </c>
      <c r="D15" s="270">
        <v>110</v>
      </c>
      <c r="E15" s="270">
        <v>58</v>
      </c>
      <c r="F15" s="270">
        <v>114</v>
      </c>
      <c r="G15" s="270">
        <v>53</v>
      </c>
    </row>
    <row r="16" spans="1:7" ht="15.75" customHeight="1">
      <c r="A16" s="247" t="s">
        <v>33</v>
      </c>
      <c r="B16" s="270">
        <v>161</v>
      </c>
      <c r="C16" s="270">
        <v>79</v>
      </c>
      <c r="D16" s="270">
        <v>135</v>
      </c>
      <c r="E16" s="270">
        <v>62</v>
      </c>
      <c r="F16" s="270">
        <v>118</v>
      </c>
      <c r="G16" s="270">
        <v>47</v>
      </c>
    </row>
    <row r="17" spans="1:7" ht="15.75" customHeight="1">
      <c r="A17" s="247" t="s">
        <v>17</v>
      </c>
      <c r="B17" s="270">
        <v>141</v>
      </c>
      <c r="C17" s="270">
        <v>72</v>
      </c>
      <c r="D17" s="270">
        <v>103</v>
      </c>
      <c r="E17" s="270">
        <v>51</v>
      </c>
      <c r="F17" s="270">
        <v>100</v>
      </c>
      <c r="G17" s="270">
        <v>45</v>
      </c>
    </row>
    <row r="18" spans="1:7" ht="15.75" customHeight="1">
      <c r="A18" s="247" t="s">
        <v>31</v>
      </c>
      <c r="B18" s="270">
        <v>93</v>
      </c>
      <c r="C18" s="270">
        <v>56</v>
      </c>
      <c r="D18" s="270">
        <v>90</v>
      </c>
      <c r="E18" s="270">
        <v>47</v>
      </c>
      <c r="F18" s="270">
        <v>89</v>
      </c>
      <c r="G18" s="270">
        <v>43</v>
      </c>
    </row>
    <row r="19" spans="1:7" ht="15.75" customHeight="1">
      <c r="A19" s="247" t="s">
        <v>19</v>
      </c>
      <c r="B19" s="270">
        <v>104</v>
      </c>
      <c r="C19" s="270">
        <v>52</v>
      </c>
      <c r="D19" s="270">
        <v>104</v>
      </c>
      <c r="E19" s="270">
        <v>43</v>
      </c>
      <c r="F19" s="270">
        <v>120</v>
      </c>
      <c r="G19" s="270">
        <v>56</v>
      </c>
    </row>
    <row r="20" spans="1:7" ht="15.75" customHeight="1">
      <c r="A20" s="247" t="s">
        <v>133</v>
      </c>
      <c r="B20" s="270">
        <v>116</v>
      </c>
      <c r="C20" s="270">
        <v>54</v>
      </c>
      <c r="D20" s="270">
        <v>107</v>
      </c>
      <c r="E20" s="270">
        <v>55</v>
      </c>
      <c r="F20" s="270">
        <v>104</v>
      </c>
      <c r="G20" s="270">
        <v>53</v>
      </c>
    </row>
    <row r="21" spans="1:7" ht="15.75" customHeight="1">
      <c r="A21" s="247" t="s">
        <v>201</v>
      </c>
      <c r="B21" s="270">
        <v>54</v>
      </c>
      <c r="C21" s="270">
        <v>32</v>
      </c>
      <c r="D21" s="270">
        <v>65</v>
      </c>
      <c r="E21" s="270">
        <v>30</v>
      </c>
      <c r="F21" s="270">
        <v>71</v>
      </c>
      <c r="G21" s="270">
        <v>34</v>
      </c>
    </row>
    <row r="22" spans="1:7" ht="15.75" customHeight="1">
      <c r="A22" s="247" t="s">
        <v>58</v>
      </c>
      <c r="B22" s="270">
        <v>142</v>
      </c>
      <c r="C22" s="270">
        <v>70</v>
      </c>
      <c r="D22" s="270">
        <v>145</v>
      </c>
      <c r="E22" s="270">
        <v>71</v>
      </c>
      <c r="F22" s="270">
        <v>118</v>
      </c>
      <c r="G22" s="270">
        <v>64</v>
      </c>
    </row>
    <row r="23" spans="1:7" ht="15.75" customHeight="1">
      <c r="A23" s="247" t="s">
        <v>57</v>
      </c>
      <c r="B23" s="270">
        <v>57</v>
      </c>
      <c r="C23" s="270">
        <v>19</v>
      </c>
      <c r="D23" s="270">
        <v>67</v>
      </c>
      <c r="E23" s="270">
        <v>30</v>
      </c>
      <c r="F23" s="270">
        <v>57</v>
      </c>
      <c r="G23" s="270">
        <v>31</v>
      </c>
    </row>
    <row r="24" spans="1:7" ht="15.75" customHeight="1">
      <c r="A24" s="247" t="s">
        <v>21</v>
      </c>
      <c r="B24" s="270">
        <v>127</v>
      </c>
      <c r="C24" s="270">
        <v>59</v>
      </c>
      <c r="D24" s="270">
        <v>104</v>
      </c>
      <c r="E24" s="270">
        <v>45</v>
      </c>
      <c r="F24" s="270">
        <v>106</v>
      </c>
      <c r="G24" s="270">
        <v>55</v>
      </c>
    </row>
    <row r="25" spans="1:7" ht="15.75" customHeight="1">
      <c r="A25" s="247" t="s">
        <v>199</v>
      </c>
      <c r="B25" s="270">
        <v>75</v>
      </c>
      <c r="C25" s="270">
        <v>37</v>
      </c>
      <c r="D25" s="270">
        <v>54</v>
      </c>
      <c r="E25" s="270">
        <v>34</v>
      </c>
      <c r="F25" s="270">
        <v>67</v>
      </c>
      <c r="G25" s="270">
        <v>35</v>
      </c>
    </row>
    <row r="26" spans="1:7" ht="15.75" customHeight="1">
      <c r="A26" s="247" t="s">
        <v>55</v>
      </c>
      <c r="B26" s="270">
        <v>96</v>
      </c>
      <c r="C26" s="270">
        <v>50</v>
      </c>
      <c r="D26" s="270">
        <v>67</v>
      </c>
      <c r="E26" s="270">
        <v>32</v>
      </c>
      <c r="F26" s="270">
        <v>64</v>
      </c>
      <c r="G26" s="270">
        <v>32</v>
      </c>
    </row>
    <row r="27" spans="1:7" ht="15.75" customHeight="1">
      <c r="A27" s="247" t="s">
        <v>134</v>
      </c>
      <c r="F27" s="270">
        <v>72</v>
      </c>
      <c r="G27" s="270">
        <v>29</v>
      </c>
    </row>
    <row r="28" spans="1:7" ht="15.75" customHeight="1">
      <c r="A28" s="247" t="s">
        <v>27</v>
      </c>
      <c r="B28" s="270">
        <v>1098</v>
      </c>
      <c r="C28" s="270">
        <v>587</v>
      </c>
      <c r="D28" s="270">
        <v>1052</v>
      </c>
      <c r="E28" s="270">
        <v>485</v>
      </c>
      <c r="F28" s="270">
        <v>963</v>
      </c>
      <c r="G28" s="270">
        <v>464</v>
      </c>
    </row>
    <row r="29" spans="1:7" ht="15.75" customHeight="1">
      <c r="A29" s="247" t="s">
        <v>26</v>
      </c>
      <c r="B29" s="270">
        <v>86</v>
      </c>
      <c r="C29" s="270">
        <v>46</v>
      </c>
      <c r="D29" s="270">
        <v>78</v>
      </c>
      <c r="E29" s="270">
        <v>39</v>
      </c>
      <c r="F29" s="270">
        <v>73</v>
      </c>
      <c r="G29" s="270">
        <v>35</v>
      </c>
    </row>
    <row r="30" spans="1:7" ht="15.75" customHeight="1">
      <c r="A30" s="247" t="s">
        <v>54</v>
      </c>
      <c r="B30" s="270">
        <v>44</v>
      </c>
      <c r="C30" s="270">
        <v>25</v>
      </c>
      <c r="D30" s="270">
        <v>49</v>
      </c>
      <c r="E30" s="270">
        <v>26</v>
      </c>
      <c r="F30" s="270">
        <v>64</v>
      </c>
      <c r="G30" s="270">
        <v>28</v>
      </c>
    </row>
    <row r="33" spans="1:7">
      <c r="A33" s="395" t="s">
        <v>278</v>
      </c>
      <c r="B33" s="395"/>
      <c r="C33" s="395"/>
      <c r="D33" s="395"/>
      <c r="E33" s="395"/>
      <c r="F33" s="395"/>
      <c r="G33" s="395"/>
    </row>
    <row r="35" spans="1:7" ht="17.25" customHeight="1">
      <c r="A35" s="277" t="s">
        <v>277</v>
      </c>
      <c r="B35" s="402">
        <v>2014</v>
      </c>
      <c r="C35" s="402"/>
      <c r="D35" s="402">
        <v>2015</v>
      </c>
      <c r="E35" s="402"/>
      <c r="F35" s="390">
        <v>2016</v>
      </c>
      <c r="G35" s="391"/>
    </row>
    <row r="36" spans="1:7" ht="17.25" customHeight="1">
      <c r="A36" s="276" t="s">
        <v>0</v>
      </c>
      <c r="B36" s="384">
        <v>3503</v>
      </c>
      <c r="C36" s="398"/>
      <c r="D36" s="398">
        <v>3198</v>
      </c>
      <c r="E36" s="398"/>
      <c r="F36" s="398">
        <f>SUM(F37:G44)</f>
        <v>3144</v>
      </c>
      <c r="G36" s="398"/>
    </row>
    <row r="37" spans="1:7" ht="17.25" customHeight="1">
      <c r="A37" s="270" t="s">
        <v>276</v>
      </c>
      <c r="B37" s="393"/>
      <c r="C37" s="394"/>
      <c r="D37" s="394"/>
      <c r="E37" s="394"/>
      <c r="F37" s="394">
        <v>41</v>
      </c>
      <c r="G37" s="394"/>
    </row>
    <row r="38" spans="1:7" ht="17.25" customHeight="1">
      <c r="A38" s="275" t="s">
        <v>242</v>
      </c>
      <c r="B38" s="393">
        <v>144</v>
      </c>
      <c r="C38" s="394"/>
      <c r="D38" s="395">
        <v>142</v>
      </c>
      <c r="E38" s="395"/>
      <c r="F38" s="395">
        <v>112</v>
      </c>
      <c r="G38" s="395"/>
    </row>
    <row r="39" spans="1:7" ht="17.25" customHeight="1">
      <c r="A39" s="275" t="s">
        <v>241</v>
      </c>
      <c r="B39" s="393">
        <v>1094</v>
      </c>
      <c r="C39" s="394"/>
      <c r="D39" s="395">
        <v>998</v>
      </c>
      <c r="E39" s="395"/>
      <c r="F39" s="395">
        <v>942</v>
      </c>
      <c r="G39" s="395"/>
    </row>
    <row r="40" spans="1:7" ht="17.25" customHeight="1">
      <c r="A40" s="275" t="s">
        <v>240</v>
      </c>
      <c r="B40" s="393">
        <v>981</v>
      </c>
      <c r="C40" s="394"/>
      <c r="D40" s="395">
        <v>1015</v>
      </c>
      <c r="E40" s="395"/>
      <c r="F40" s="395">
        <v>900</v>
      </c>
      <c r="G40" s="395"/>
    </row>
    <row r="41" spans="1:7" ht="17.25" customHeight="1">
      <c r="A41" s="275" t="s">
        <v>239</v>
      </c>
      <c r="B41" s="393">
        <v>626</v>
      </c>
      <c r="C41" s="394"/>
      <c r="D41" s="395">
        <v>597</v>
      </c>
      <c r="E41" s="395"/>
      <c r="F41" s="395">
        <v>733</v>
      </c>
      <c r="G41" s="395"/>
    </row>
    <row r="42" spans="1:7" ht="17.25" customHeight="1">
      <c r="A42" s="275" t="s">
        <v>238</v>
      </c>
      <c r="B42" s="393">
        <v>437</v>
      </c>
      <c r="C42" s="394"/>
      <c r="D42" s="395">
        <v>360</v>
      </c>
      <c r="E42" s="395"/>
      <c r="F42" s="395">
        <v>326</v>
      </c>
      <c r="G42" s="395"/>
    </row>
    <row r="43" spans="1:7" ht="17.25" customHeight="1">
      <c r="A43" s="275" t="s">
        <v>237</v>
      </c>
      <c r="B43" s="393">
        <v>211</v>
      </c>
      <c r="C43" s="394"/>
      <c r="D43" s="395">
        <v>78</v>
      </c>
      <c r="E43" s="395"/>
      <c r="F43" s="395">
        <v>76</v>
      </c>
      <c r="G43" s="395"/>
    </row>
    <row r="44" spans="1:7" ht="17.25" customHeight="1">
      <c r="A44" s="275" t="s">
        <v>236</v>
      </c>
      <c r="B44" s="393">
        <v>10</v>
      </c>
      <c r="C44" s="394"/>
      <c r="D44" s="395">
        <v>8</v>
      </c>
      <c r="E44" s="395"/>
      <c r="F44" s="395">
        <v>14</v>
      </c>
      <c r="G44" s="395"/>
    </row>
  </sheetData>
  <mergeCells count="39">
    <mergeCell ref="B44:C44"/>
    <mergeCell ref="D44:E44"/>
    <mergeCell ref="F44:G44"/>
    <mergeCell ref="B42:C42"/>
    <mergeCell ref="D42:E42"/>
    <mergeCell ref="F42:G42"/>
    <mergeCell ref="B43:C43"/>
    <mergeCell ref="D43:E43"/>
    <mergeCell ref="F43:G43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A33:G33"/>
    <mergeCell ref="B35:C35"/>
    <mergeCell ref="D35:E35"/>
    <mergeCell ref="F35:G35"/>
    <mergeCell ref="B36:C36"/>
    <mergeCell ref="A1:G1"/>
    <mergeCell ref="A3:A5"/>
    <mergeCell ref="B3:C3"/>
    <mergeCell ref="D3:E3"/>
    <mergeCell ref="F3:G3"/>
    <mergeCell ref="B4:C4"/>
    <mergeCell ref="D4:E4"/>
    <mergeCell ref="F4:G4"/>
    <mergeCell ref="D36:E36"/>
    <mergeCell ref="F36:G36"/>
    <mergeCell ref="B37:C37"/>
    <mergeCell ref="D37:E37"/>
    <mergeCell ref="F37:G37"/>
  </mergeCells>
  <pageMargins left="1" right="0.2" top="0.47" bottom="0.28000000000000003" header="0" footer="0.3"/>
  <pageSetup paperSize="9" orientation="portrait" r:id="rId1"/>
  <headerFooter scaleWithDoc="0">
    <oddFooter>&amp;R8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G5" sqref="G5"/>
    </sheetView>
  </sheetViews>
  <sheetFormatPr defaultRowHeight="12.75"/>
  <cols>
    <col min="1" max="1" width="16.42578125" style="270" customWidth="1"/>
    <col min="2" max="4" width="7.28515625" style="270" customWidth="1"/>
    <col min="5" max="5" width="12.140625" style="270" customWidth="1"/>
    <col min="6" max="8" width="7.85546875" style="270" customWidth="1"/>
    <col min="9" max="9" width="12.42578125" style="270" customWidth="1"/>
    <col min="10" max="189" width="9.140625" style="270"/>
    <col min="190" max="190" width="16.7109375" style="270" customWidth="1"/>
    <col min="191" max="196" width="9.7109375" style="270" customWidth="1"/>
    <col min="197" max="445" width="9.140625" style="270"/>
    <col min="446" max="446" width="16.7109375" style="270" customWidth="1"/>
    <col min="447" max="452" width="9.7109375" style="270" customWidth="1"/>
    <col min="453" max="701" width="9.140625" style="270"/>
    <col min="702" max="702" width="16.7109375" style="270" customWidth="1"/>
    <col min="703" max="708" width="9.7109375" style="270" customWidth="1"/>
    <col min="709" max="957" width="9.140625" style="270"/>
    <col min="958" max="958" width="16.7109375" style="270" customWidth="1"/>
    <col min="959" max="964" width="9.7109375" style="270" customWidth="1"/>
    <col min="965" max="1213" width="9.140625" style="270"/>
    <col min="1214" max="1214" width="16.7109375" style="270" customWidth="1"/>
    <col min="1215" max="1220" width="9.7109375" style="270" customWidth="1"/>
    <col min="1221" max="1469" width="9.140625" style="270"/>
    <col min="1470" max="1470" width="16.7109375" style="270" customWidth="1"/>
    <col min="1471" max="1476" width="9.7109375" style="270" customWidth="1"/>
    <col min="1477" max="1725" width="9.140625" style="270"/>
    <col min="1726" max="1726" width="16.7109375" style="270" customWidth="1"/>
    <col min="1727" max="1732" width="9.7109375" style="270" customWidth="1"/>
    <col min="1733" max="1981" width="9.140625" style="270"/>
    <col min="1982" max="1982" width="16.7109375" style="270" customWidth="1"/>
    <col min="1983" max="1988" width="9.7109375" style="270" customWidth="1"/>
    <col min="1989" max="2237" width="9.140625" style="270"/>
    <col min="2238" max="2238" width="16.7109375" style="270" customWidth="1"/>
    <col min="2239" max="2244" width="9.7109375" style="270" customWidth="1"/>
    <col min="2245" max="2493" width="9.140625" style="270"/>
    <col min="2494" max="2494" width="16.7109375" style="270" customWidth="1"/>
    <col min="2495" max="2500" width="9.7109375" style="270" customWidth="1"/>
    <col min="2501" max="2749" width="9.140625" style="270"/>
    <col min="2750" max="2750" width="16.7109375" style="270" customWidth="1"/>
    <col min="2751" max="2756" width="9.7109375" style="270" customWidth="1"/>
    <col min="2757" max="3005" width="9.140625" style="270"/>
    <col min="3006" max="3006" width="16.7109375" style="270" customWidth="1"/>
    <col min="3007" max="3012" width="9.7109375" style="270" customWidth="1"/>
    <col min="3013" max="3261" width="9.140625" style="270"/>
    <col min="3262" max="3262" width="16.7109375" style="270" customWidth="1"/>
    <col min="3263" max="3268" width="9.7109375" style="270" customWidth="1"/>
    <col min="3269" max="3517" width="9.140625" style="270"/>
    <col min="3518" max="3518" width="16.7109375" style="270" customWidth="1"/>
    <col min="3519" max="3524" width="9.7109375" style="270" customWidth="1"/>
    <col min="3525" max="3773" width="9.140625" style="270"/>
    <col min="3774" max="3774" width="16.7109375" style="270" customWidth="1"/>
    <col min="3775" max="3780" width="9.7109375" style="270" customWidth="1"/>
    <col min="3781" max="4029" width="9.140625" style="270"/>
    <col min="4030" max="4030" width="16.7109375" style="270" customWidth="1"/>
    <col min="4031" max="4036" width="9.7109375" style="270" customWidth="1"/>
    <col min="4037" max="4285" width="9.140625" style="270"/>
    <col min="4286" max="4286" width="16.7109375" style="270" customWidth="1"/>
    <col min="4287" max="4292" width="9.7109375" style="270" customWidth="1"/>
    <col min="4293" max="4541" width="9.140625" style="270"/>
    <col min="4542" max="4542" width="16.7109375" style="270" customWidth="1"/>
    <col min="4543" max="4548" width="9.7109375" style="270" customWidth="1"/>
    <col min="4549" max="4797" width="9.140625" style="270"/>
    <col min="4798" max="4798" width="16.7109375" style="270" customWidth="1"/>
    <col min="4799" max="4804" width="9.7109375" style="270" customWidth="1"/>
    <col min="4805" max="5053" width="9.140625" style="270"/>
    <col min="5054" max="5054" width="16.7109375" style="270" customWidth="1"/>
    <col min="5055" max="5060" width="9.7109375" style="270" customWidth="1"/>
    <col min="5061" max="5309" width="9.140625" style="270"/>
    <col min="5310" max="5310" width="16.7109375" style="270" customWidth="1"/>
    <col min="5311" max="5316" width="9.7109375" style="270" customWidth="1"/>
    <col min="5317" max="5565" width="9.140625" style="270"/>
    <col min="5566" max="5566" width="16.7109375" style="270" customWidth="1"/>
    <col min="5567" max="5572" width="9.7109375" style="270" customWidth="1"/>
    <col min="5573" max="5821" width="9.140625" style="270"/>
    <col min="5822" max="5822" width="16.7109375" style="270" customWidth="1"/>
    <col min="5823" max="5828" width="9.7109375" style="270" customWidth="1"/>
    <col min="5829" max="6077" width="9.140625" style="270"/>
    <col min="6078" max="6078" width="16.7109375" style="270" customWidth="1"/>
    <col min="6079" max="6084" width="9.7109375" style="270" customWidth="1"/>
    <col min="6085" max="6333" width="9.140625" style="270"/>
    <col min="6334" max="6334" width="16.7109375" style="270" customWidth="1"/>
    <col min="6335" max="6340" width="9.7109375" style="270" customWidth="1"/>
    <col min="6341" max="6589" width="9.140625" style="270"/>
    <col min="6590" max="6590" width="16.7109375" style="270" customWidth="1"/>
    <col min="6591" max="6596" width="9.7109375" style="270" customWidth="1"/>
    <col min="6597" max="6845" width="9.140625" style="270"/>
    <col min="6846" max="6846" width="16.7109375" style="270" customWidth="1"/>
    <col min="6847" max="6852" width="9.7109375" style="270" customWidth="1"/>
    <col min="6853" max="7101" width="9.140625" style="270"/>
    <col min="7102" max="7102" width="16.7109375" style="270" customWidth="1"/>
    <col min="7103" max="7108" width="9.7109375" style="270" customWidth="1"/>
    <col min="7109" max="7357" width="9.140625" style="270"/>
    <col min="7358" max="7358" width="16.7109375" style="270" customWidth="1"/>
    <col min="7359" max="7364" width="9.7109375" style="270" customWidth="1"/>
    <col min="7365" max="7613" width="9.140625" style="270"/>
    <col min="7614" max="7614" width="16.7109375" style="270" customWidth="1"/>
    <col min="7615" max="7620" width="9.7109375" style="270" customWidth="1"/>
    <col min="7621" max="7869" width="9.140625" style="270"/>
    <col min="7870" max="7870" width="16.7109375" style="270" customWidth="1"/>
    <col min="7871" max="7876" width="9.7109375" style="270" customWidth="1"/>
    <col min="7877" max="8125" width="9.140625" style="270"/>
    <col min="8126" max="8126" width="16.7109375" style="270" customWidth="1"/>
    <col min="8127" max="8132" width="9.7109375" style="270" customWidth="1"/>
    <col min="8133" max="8381" width="9.140625" style="270"/>
    <col min="8382" max="8382" width="16.7109375" style="270" customWidth="1"/>
    <col min="8383" max="8388" width="9.7109375" style="270" customWidth="1"/>
    <col min="8389" max="8637" width="9.140625" style="270"/>
    <col min="8638" max="8638" width="16.7109375" style="270" customWidth="1"/>
    <col min="8639" max="8644" width="9.7109375" style="270" customWidth="1"/>
    <col min="8645" max="8893" width="9.140625" style="270"/>
    <col min="8894" max="8894" width="16.7109375" style="270" customWidth="1"/>
    <col min="8895" max="8900" width="9.7109375" style="270" customWidth="1"/>
    <col min="8901" max="9149" width="9.140625" style="270"/>
    <col min="9150" max="9150" width="16.7109375" style="270" customWidth="1"/>
    <col min="9151" max="9156" width="9.7109375" style="270" customWidth="1"/>
    <col min="9157" max="9405" width="9.140625" style="270"/>
    <col min="9406" max="9406" width="16.7109375" style="270" customWidth="1"/>
    <col min="9407" max="9412" width="9.7109375" style="270" customWidth="1"/>
    <col min="9413" max="9661" width="9.140625" style="270"/>
    <col min="9662" max="9662" width="16.7109375" style="270" customWidth="1"/>
    <col min="9663" max="9668" width="9.7109375" style="270" customWidth="1"/>
    <col min="9669" max="9917" width="9.140625" style="270"/>
    <col min="9918" max="9918" width="16.7109375" style="270" customWidth="1"/>
    <col min="9919" max="9924" width="9.7109375" style="270" customWidth="1"/>
    <col min="9925" max="10173" width="9.140625" style="270"/>
    <col min="10174" max="10174" width="16.7109375" style="270" customWidth="1"/>
    <col min="10175" max="10180" width="9.7109375" style="270" customWidth="1"/>
    <col min="10181" max="10429" width="9.140625" style="270"/>
    <col min="10430" max="10430" width="16.7109375" style="270" customWidth="1"/>
    <col min="10431" max="10436" width="9.7109375" style="270" customWidth="1"/>
    <col min="10437" max="10685" width="9.140625" style="270"/>
    <col min="10686" max="10686" width="16.7109375" style="270" customWidth="1"/>
    <col min="10687" max="10692" width="9.7109375" style="270" customWidth="1"/>
    <col min="10693" max="10941" width="9.140625" style="270"/>
    <col min="10942" max="10942" width="16.7109375" style="270" customWidth="1"/>
    <col min="10943" max="10948" width="9.7109375" style="270" customWidth="1"/>
    <col min="10949" max="11197" width="9.140625" style="270"/>
    <col min="11198" max="11198" width="16.7109375" style="270" customWidth="1"/>
    <col min="11199" max="11204" width="9.7109375" style="270" customWidth="1"/>
    <col min="11205" max="11453" width="9.140625" style="270"/>
    <col min="11454" max="11454" width="16.7109375" style="270" customWidth="1"/>
    <col min="11455" max="11460" width="9.7109375" style="270" customWidth="1"/>
    <col min="11461" max="11709" width="9.140625" style="270"/>
    <col min="11710" max="11710" width="16.7109375" style="270" customWidth="1"/>
    <col min="11711" max="11716" width="9.7109375" style="270" customWidth="1"/>
    <col min="11717" max="11965" width="9.140625" style="270"/>
    <col min="11966" max="11966" width="16.7109375" style="270" customWidth="1"/>
    <col min="11967" max="11972" width="9.7109375" style="270" customWidth="1"/>
    <col min="11973" max="12221" width="9.140625" style="270"/>
    <col min="12222" max="12222" width="16.7109375" style="270" customWidth="1"/>
    <col min="12223" max="12228" width="9.7109375" style="270" customWidth="1"/>
    <col min="12229" max="12477" width="9.140625" style="270"/>
    <col min="12478" max="12478" width="16.7109375" style="270" customWidth="1"/>
    <col min="12479" max="12484" width="9.7109375" style="270" customWidth="1"/>
    <col min="12485" max="12733" width="9.140625" style="270"/>
    <col min="12734" max="12734" width="16.7109375" style="270" customWidth="1"/>
    <col min="12735" max="12740" width="9.7109375" style="270" customWidth="1"/>
    <col min="12741" max="12989" width="9.140625" style="270"/>
    <col min="12990" max="12990" width="16.7109375" style="270" customWidth="1"/>
    <col min="12991" max="12996" width="9.7109375" style="270" customWidth="1"/>
    <col min="12997" max="13245" width="9.140625" style="270"/>
    <col min="13246" max="13246" width="16.7109375" style="270" customWidth="1"/>
    <col min="13247" max="13252" width="9.7109375" style="270" customWidth="1"/>
    <col min="13253" max="13501" width="9.140625" style="270"/>
    <col min="13502" max="13502" width="16.7109375" style="270" customWidth="1"/>
    <col min="13503" max="13508" width="9.7109375" style="270" customWidth="1"/>
    <col min="13509" max="13757" width="9.140625" style="270"/>
    <col min="13758" max="13758" width="16.7109375" style="270" customWidth="1"/>
    <col min="13759" max="13764" width="9.7109375" style="270" customWidth="1"/>
    <col min="13765" max="14013" width="9.140625" style="270"/>
    <col min="14014" max="14014" width="16.7109375" style="270" customWidth="1"/>
    <col min="14015" max="14020" width="9.7109375" style="270" customWidth="1"/>
    <col min="14021" max="14269" width="9.140625" style="270"/>
    <col min="14270" max="14270" width="16.7109375" style="270" customWidth="1"/>
    <col min="14271" max="14276" width="9.7109375" style="270" customWidth="1"/>
    <col min="14277" max="14525" width="9.140625" style="270"/>
    <col min="14526" max="14526" width="16.7109375" style="270" customWidth="1"/>
    <col min="14527" max="14532" width="9.7109375" style="270" customWidth="1"/>
    <col min="14533" max="14781" width="9.140625" style="270"/>
    <col min="14782" max="14782" width="16.7109375" style="270" customWidth="1"/>
    <col min="14783" max="14788" width="9.7109375" style="270" customWidth="1"/>
    <col min="14789" max="15037" width="9.140625" style="270"/>
    <col min="15038" max="15038" width="16.7109375" style="270" customWidth="1"/>
    <col min="15039" max="15044" width="9.7109375" style="270" customWidth="1"/>
    <col min="15045" max="15293" width="9.140625" style="270"/>
    <col min="15294" max="15294" width="16.7109375" style="270" customWidth="1"/>
    <col min="15295" max="15300" width="9.7109375" style="270" customWidth="1"/>
    <col min="15301" max="15549" width="9.140625" style="270"/>
    <col min="15550" max="15550" width="16.7109375" style="270" customWidth="1"/>
    <col min="15551" max="15556" width="9.7109375" style="270" customWidth="1"/>
    <col min="15557" max="15805" width="9.140625" style="270"/>
    <col min="15806" max="15806" width="16.7109375" style="270" customWidth="1"/>
    <col min="15807" max="15812" width="9.7109375" style="270" customWidth="1"/>
    <col min="15813" max="16061" width="9.140625" style="270"/>
    <col min="16062" max="16062" width="16.7109375" style="270" customWidth="1"/>
    <col min="16063" max="16068" width="9.7109375" style="270" customWidth="1"/>
    <col min="16069" max="16384" width="9.140625" style="270"/>
  </cols>
  <sheetData>
    <row r="1" spans="1:9">
      <c r="A1" s="383" t="s">
        <v>293</v>
      </c>
      <c r="B1" s="383"/>
      <c r="C1" s="383"/>
      <c r="D1" s="383"/>
      <c r="E1" s="383"/>
      <c r="F1" s="383"/>
      <c r="G1" s="383"/>
      <c r="H1" s="383"/>
      <c r="I1" s="383"/>
    </row>
    <row r="2" spans="1:9" ht="14.25" customHeight="1">
      <c r="A2" s="274"/>
      <c r="B2" s="274"/>
      <c r="C2" s="274"/>
      <c r="D2" s="274"/>
      <c r="E2" s="274"/>
      <c r="F2" s="273"/>
      <c r="G2" s="273"/>
    </row>
    <row r="3" spans="1:9" ht="15" customHeight="1">
      <c r="A3" s="399" t="s">
        <v>24</v>
      </c>
      <c r="B3" s="390">
        <v>2015</v>
      </c>
      <c r="C3" s="391"/>
      <c r="D3" s="391"/>
      <c r="E3" s="392"/>
      <c r="F3" s="390">
        <v>2016</v>
      </c>
      <c r="G3" s="391"/>
      <c r="H3" s="391"/>
      <c r="I3" s="392"/>
    </row>
    <row r="4" spans="1:9" ht="19.5" customHeight="1">
      <c r="A4" s="400"/>
      <c r="B4" s="384" t="s">
        <v>292</v>
      </c>
      <c r="C4" s="398"/>
      <c r="D4" s="398"/>
      <c r="E4" s="401"/>
      <c r="F4" s="384" t="s">
        <v>292</v>
      </c>
      <c r="G4" s="398"/>
      <c r="H4" s="398"/>
      <c r="I4" s="401"/>
    </row>
    <row r="5" spans="1:9" ht="38.25" customHeight="1">
      <c r="A5" s="385"/>
      <c r="B5" s="280" t="s">
        <v>0</v>
      </c>
      <c r="C5" s="284" t="s">
        <v>291</v>
      </c>
      <c r="D5" s="284" t="s">
        <v>290</v>
      </c>
      <c r="E5" s="284" t="s">
        <v>289</v>
      </c>
      <c r="F5" s="280" t="s">
        <v>0</v>
      </c>
      <c r="G5" s="284" t="s">
        <v>291</v>
      </c>
      <c r="H5" s="284" t="s">
        <v>290</v>
      </c>
      <c r="I5" s="284" t="s">
        <v>289</v>
      </c>
    </row>
    <row r="6" spans="1:9" ht="22.5" customHeight="1">
      <c r="A6" s="271" t="s">
        <v>0</v>
      </c>
      <c r="B6" s="278">
        <v>3192</v>
      </c>
      <c r="C6" s="278">
        <v>454</v>
      </c>
      <c r="D6" s="278">
        <v>1904</v>
      </c>
      <c r="E6" s="278">
        <v>834</v>
      </c>
      <c r="F6" s="278">
        <f>SUM(G6:I6)</f>
        <v>3140</v>
      </c>
      <c r="G6" s="278">
        <f>SUM(G7:G30)</f>
        <v>472</v>
      </c>
      <c r="H6" s="278">
        <f>SUM(H7:H30)</f>
        <v>1933</v>
      </c>
      <c r="I6" s="278">
        <f>SUM(I7:I30)</f>
        <v>735</v>
      </c>
    </row>
    <row r="7" spans="1:9" ht="15.75" customHeight="1">
      <c r="A7" s="247" t="s">
        <v>6</v>
      </c>
      <c r="B7" s="270">
        <v>136</v>
      </c>
      <c r="C7" s="270">
        <v>38</v>
      </c>
      <c r="D7" s="270">
        <v>65</v>
      </c>
      <c r="E7" s="270">
        <v>33</v>
      </c>
      <c r="F7" s="270">
        <v>78</v>
      </c>
      <c r="G7" s="270">
        <v>20</v>
      </c>
      <c r="H7" s="270">
        <f>92-34</f>
        <v>58</v>
      </c>
      <c r="I7" s="270" t="s">
        <v>265</v>
      </c>
    </row>
    <row r="8" spans="1:9" ht="15.75" customHeight="1">
      <c r="A8" s="247" t="s">
        <v>7</v>
      </c>
      <c r="B8" s="270">
        <v>109</v>
      </c>
      <c r="C8" s="270">
        <v>21</v>
      </c>
      <c r="D8" s="270">
        <v>76</v>
      </c>
      <c r="E8" s="270">
        <v>12</v>
      </c>
      <c r="F8" s="270">
        <f>G8+H8+I8</f>
        <v>126</v>
      </c>
      <c r="G8" s="270">
        <v>25</v>
      </c>
      <c r="H8" s="270">
        <v>80</v>
      </c>
      <c r="I8" s="270">
        <v>21</v>
      </c>
    </row>
    <row r="9" spans="1:9" ht="15.75" customHeight="1">
      <c r="A9" s="247" t="s">
        <v>38</v>
      </c>
      <c r="B9" s="270">
        <v>101</v>
      </c>
      <c r="C9" s="270">
        <v>16</v>
      </c>
      <c r="D9" s="270">
        <v>76</v>
      </c>
      <c r="E9" s="270">
        <v>9</v>
      </c>
      <c r="F9" s="270">
        <f>G9+H9+I9</f>
        <v>105</v>
      </c>
      <c r="G9" s="270">
        <v>21</v>
      </c>
      <c r="H9" s="270">
        <v>71</v>
      </c>
      <c r="I9" s="270">
        <v>13</v>
      </c>
    </row>
    <row r="10" spans="1:9" ht="15.75" customHeight="1">
      <c r="A10" s="247" t="s">
        <v>9</v>
      </c>
      <c r="B10" s="270">
        <v>109</v>
      </c>
      <c r="C10" s="270">
        <v>12</v>
      </c>
      <c r="D10" s="270">
        <v>62</v>
      </c>
      <c r="E10" s="270">
        <v>35</v>
      </c>
      <c r="F10" s="270">
        <f>G10+H10+I10</f>
        <v>120</v>
      </c>
      <c r="G10" s="270">
        <v>9</v>
      </c>
      <c r="H10" s="270">
        <v>62</v>
      </c>
      <c r="I10" s="270">
        <v>49</v>
      </c>
    </row>
    <row r="11" spans="1:9" ht="15.75" customHeight="1">
      <c r="A11" s="247" t="s">
        <v>10</v>
      </c>
      <c r="B11" s="270">
        <v>122</v>
      </c>
      <c r="C11" s="270">
        <v>10</v>
      </c>
      <c r="D11" s="270">
        <v>103</v>
      </c>
      <c r="E11" s="270">
        <v>9</v>
      </c>
      <c r="F11" s="270">
        <f>G11+H11+I11</f>
        <v>126</v>
      </c>
      <c r="G11" s="270">
        <v>5</v>
      </c>
      <c r="H11" s="270">
        <v>114</v>
      </c>
      <c r="I11" s="270">
        <v>7</v>
      </c>
    </row>
    <row r="12" spans="1:9" ht="15.75" customHeight="1">
      <c r="A12" s="247" t="s">
        <v>11</v>
      </c>
      <c r="B12" s="270">
        <v>140</v>
      </c>
      <c r="C12" s="270">
        <v>12</v>
      </c>
      <c r="D12" s="270">
        <v>107</v>
      </c>
      <c r="E12" s="270">
        <v>21</v>
      </c>
      <c r="F12" s="270">
        <v>119</v>
      </c>
      <c r="G12" s="270">
        <v>119</v>
      </c>
      <c r="H12" s="270" t="s">
        <v>265</v>
      </c>
      <c r="I12" s="270" t="s">
        <v>265</v>
      </c>
    </row>
    <row r="13" spans="1:9" ht="15.75" customHeight="1">
      <c r="A13" s="247" t="s">
        <v>61</v>
      </c>
      <c r="B13" s="270">
        <v>66</v>
      </c>
      <c r="C13" s="270">
        <v>4</v>
      </c>
      <c r="D13" s="270">
        <v>34</v>
      </c>
      <c r="E13" s="270">
        <v>28</v>
      </c>
      <c r="F13" s="270">
        <f t="shared" ref="F13:F30" si="0">G13+H13+I13</f>
        <v>79</v>
      </c>
      <c r="G13" s="270">
        <v>7</v>
      </c>
      <c r="H13" s="270">
        <v>53</v>
      </c>
      <c r="I13" s="270">
        <v>19</v>
      </c>
    </row>
    <row r="14" spans="1:9" ht="15.75" customHeight="1">
      <c r="A14" s="247" t="s">
        <v>34</v>
      </c>
      <c r="B14" s="270">
        <v>79</v>
      </c>
      <c r="C14" s="270">
        <v>11</v>
      </c>
      <c r="D14" s="270">
        <v>57</v>
      </c>
      <c r="E14" s="270">
        <v>11</v>
      </c>
      <c r="F14" s="270">
        <f t="shared" si="0"/>
        <v>88</v>
      </c>
      <c r="G14" s="270">
        <v>8</v>
      </c>
      <c r="H14" s="270">
        <v>61</v>
      </c>
      <c r="I14" s="274">
        <v>19</v>
      </c>
    </row>
    <row r="15" spans="1:9" ht="15.75" customHeight="1">
      <c r="A15" s="247" t="s">
        <v>132</v>
      </c>
      <c r="B15" s="270">
        <v>110</v>
      </c>
      <c r="C15" s="270">
        <v>13</v>
      </c>
      <c r="D15" s="270">
        <v>57</v>
      </c>
      <c r="E15" s="270">
        <v>40</v>
      </c>
      <c r="F15" s="270">
        <f t="shared" si="0"/>
        <v>114</v>
      </c>
      <c r="G15" s="270">
        <v>17</v>
      </c>
      <c r="H15" s="270">
        <v>52</v>
      </c>
      <c r="I15" s="274">
        <v>45</v>
      </c>
    </row>
    <row r="16" spans="1:9" ht="15.75" customHeight="1">
      <c r="A16" s="247" t="s">
        <v>33</v>
      </c>
      <c r="B16" s="270">
        <v>135</v>
      </c>
      <c r="C16" s="270">
        <v>13</v>
      </c>
      <c r="D16" s="270">
        <v>76</v>
      </c>
      <c r="E16" s="270">
        <v>46</v>
      </c>
      <c r="F16" s="270">
        <f t="shared" si="0"/>
        <v>117</v>
      </c>
      <c r="G16" s="270">
        <v>11</v>
      </c>
      <c r="H16" s="270">
        <v>53</v>
      </c>
      <c r="I16" s="274">
        <v>53</v>
      </c>
    </row>
    <row r="17" spans="1:9" ht="15.75" customHeight="1">
      <c r="A17" s="247" t="s">
        <v>17</v>
      </c>
      <c r="B17" s="270">
        <v>103</v>
      </c>
      <c r="C17" s="270">
        <v>28</v>
      </c>
      <c r="D17" s="270">
        <v>46</v>
      </c>
      <c r="E17" s="270">
        <v>29</v>
      </c>
      <c r="F17" s="270">
        <f t="shared" si="0"/>
        <v>100</v>
      </c>
      <c r="G17" s="270">
        <v>12</v>
      </c>
      <c r="H17" s="270">
        <v>66</v>
      </c>
      <c r="I17" s="274">
        <v>22</v>
      </c>
    </row>
    <row r="18" spans="1:9" ht="15.75" customHeight="1">
      <c r="A18" s="247" t="s">
        <v>31</v>
      </c>
      <c r="B18" s="270">
        <v>90</v>
      </c>
      <c r="C18" s="270">
        <v>18</v>
      </c>
      <c r="D18" s="270">
        <v>72</v>
      </c>
      <c r="E18" s="270">
        <v>0</v>
      </c>
      <c r="F18" s="270">
        <f t="shared" si="0"/>
        <v>89</v>
      </c>
      <c r="G18" s="270">
        <v>9</v>
      </c>
      <c r="H18" s="270">
        <v>75</v>
      </c>
      <c r="I18" s="270">
        <v>5</v>
      </c>
    </row>
    <row r="19" spans="1:9" ht="15.75" customHeight="1">
      <c r="A19" s="247" t="s">
        <v>19</v>
      </c>
      <c r="B19" s="270">
        <v>104</v>
      </c>
      <c r="C19" s="270">
        <v>21</v>
      </c>
      <c r="D19" s="270">
        <v>61</v>
      </c>
      <c r="E19" s="270">
        <v>22</v>
      </c>
      <c r="F19" s="270">
        <f t="shared" si="0"/>
        <v>120</v>
      </c>
      <c r="G19" s="270">
        <v>29</v>
      </c>
      <c r="H19" s="270">
        <v>61</v>
      </c>
      <c r="I19" s="270">
        <v>30</v>
      </c>
    </row>
    <row r="20" spans="1:9" ht="15.75" customHeight="1">
      <c r="A20" s="247" t="s">
        <v>133</v>
      </c>
      <c r="B20" s="270">
        <v>107</v>
      </c>
      <c r="C20" s="270">
        <v>19</v>
      </c>
      <c r="D20" s="270">
        <v>71</v>
      </c>
      <c r="E20" s="270">
        <v>17</v>
      </c>
      <c r="F20" s="270">
        <f t="shared" si="0"/>
        <v>104</v>
      </c>
      <c r="G20" s="270">
        <v>25</v>
      </c>
      <c r="H20" s="270">
        <v>62</v>
      </c>
      <c r="I20" s="270">
        <v>17</v>
      </c>
    </row>
    <row r="21" spans="1:9" ht="15.75" customHeight="1">
      <c r="A21" s="247" t="s">
        <v>201</v>
      </c>
      <c r="B21" s="270">
        <v>65</v>
      </c>
      <c r="C21" s="270">
        <v>19</v>
      </c>
      <c r="D21" s="270">
        <v>36</v>
      </c>
      <c r="E21" s="270">
        <v>10</v>
      </c>
      <c r="F21" s="270">
        <f t="shared" si="0"/>
        <v>71</v>
      </c>
      <c r="G21" s="270">
        <v>21</v>
      </c>
      <c r="H21" s="270">
        <v>38</v>
      </c>
      <c r="I21" s="270">
        <v>12</v>
      </c>
    </row>
    <row r="22" spans="1:9" ht="15.75" customHeight="1">
      <c r="A22" s="247" t="s">
        <v>58</v>
      </c>
      <c r="B22" s="270">
        <v>145</v>
      </c>
      <c r="C22" s="270">
        <v>9</v>
      </c>
      <c r="D22" s="270">
        <v>113</v>
      </c>
      <c r="E22" s="270">
        <v>23</v>
      </c>
      <c r="F22" s="270">
        <f t="shared" si="0"/>
        <v>118</v>
      </c>
      <c r="G22" s="270">
        <v>9</v>
      </c>
      <c r="H22" s="270">
        <v>73</v>
      </c>
      <c r="I22" s="270">
        <v>36</v>
      </c>
    </row>
    <row r="23" spans="1:9" ht="15.75" customHeight="1">
      <c r="A23" s="247" t="s">
        <v>57</v>
      </c>
      <c r="B23" s="270">
        <v>67</v>
      </c>
      <c r="C23" s="270">
        <v>7</v>
      </c>
      <c r="D23" s="270">
        <v>43</v>
      </c>
      <c r="E23" s="270">
        <v>17</v>
      </c>
      <c r="F23" s="270">
        <f t="shared" si="0"/>
        <v>57</v>
      </c>
      <c r="G23" s="270">
        <v>9</v>
      </c>
      <c r="H23" s="270">
        <v>34</v>
      </c>
      <c r="I23" s="270">
        <v>14</v>
      </c>
    </row>
    <row r="24" spans="1:9" ht="15.75" customHeight="1">
      <c r="A24" s="247" t="s">
        <v>21</v>
      </c>
      <c r="B24" s="270">
        <v>104</v>
      </c>
      <c r="C24" s="270">
        <v>11</v>
      </c>
      <c r="D24" s="270">
        <v>68</v>
      </c>
      <c r="E24" s="270">
        <v>25</v>
      </c>
      <c r="F24" s="270">
        <f t="shared" si="0"/>
        <v>106</v>
      </c>
      <c r="G24" s="270">
        <v>11</v>
      </c>
      <c r="H24" s="270">
        <v>73</v>
      </c>
      <c r="I24" s="270">
        <v>22</v>
      </c>
    </row>
    <row r="25" spans="1:9" ht="15.75" customHeight="1">
      <c r="A25" s="247" t="s">
        <v>199</v>
      </c>
      <c r="B25" s="270">
        <v>54</v>
      </c>
      <c r="C25" s="270">
        <v>13</v>
      </c>
      <c r="D25" s="270">
        <v>21</v>
      </c>
      <c r="E25" s="270">
        <v>20</v>
      </c>
      <c r="F25" s="270">
        <f t="shared" si="0"/>
        <v>67</v>
      </c>
      <c r="G25" s="270">
        <v>15</v>
      </c>
      <c r="H25" s="270">
        <v>37</v>
      </c>
      <c r="I25" s="270">
        <v>15</v>
      </c>
    </row>
    <row r="26" spans="1:9" ht="15.75" customHeight="1">
      <c r="A26" s="247" t="s">
        <v>55</v>
      </c>
      <c r="B26" s="270">
        <v>67</v>
      </c>
      <c r="C26" s="270">
        <v>15</v>
      </c>
      <c r="D26" s="270">
        <v>52</v>
      </c>
      <c r="E26" s="270">
        <v>0</v>
      </c>
      <c r="F26" s="270">
        <f t="shared" si="0"/>
        <v>64</v>
      </c>
      <c r="G26" s="270">
        <v>4</v>
      </c>
      <c r="H26" s="270">
        <v>43</v>
      </c>
      <c r="I26" s="270">
        <v>17</v>
      </c>
    </row>
    <row r="27" spans="1:9" ht="15.75" customHeight="1">
      <c r="A27" s="247" t="s">
        <v>134</v>
      </c>
      <c r="F27" s="270">
        <f t="shared" si="0"/>
        <v>72</v>
      </c>
      <c r="G27" s="270">
        <v>16</v>
      </c>
      <c r="H27" s="270">
        <v>34</v>
      </c>
      <c r="I27" s="270">
        <v>22</v>
      </c>
    </row>
    <row r="28" spans="1:9" ht="15.75" customHeight="1">
      <c r="A28" s="247" t="s">
        <v>27</v>
      </c>
      <c r="B28" s="270">
        <v>1052</v>
      </c>
      <c r="C28" s="270">
        <v>125</v>
      </c>
      <c r="D28" s="270">
        <v>539</v>
      </c>
      <c r="E28" s="270">
        <v>388</v>
      </c>
      <c r="F28" s="270">
        <f t="shared" si="0"/>
        <v>963</v>
      </c>
      <c r="G28" s="270">
        <v>53</v>
      </c>
      <c r="H28" s="270">
        <v>654</v>
      </c>
      <c r="I28" s="270">
        <v>256</v>
      </c>
    </row>
    <row r="29" spans="1:9" ht="15.75" customHeight="1">
      <c r="A29" s="247" t="s">
        <v>26</v>
      </c>
      <c r="B29" s="270">
        <v>78</v>
      </c>
      <c r="C29" s="270">
        <v>8</v>
      </c>
      <c r="D29" s="270">
        <v>49</v>
      </c>
      <c r="E29" s="270">
        <v>21</v>
      </c>
      <c r="F29" s="270">
        <f t="shared" si="0"/>
        <v>73</v>
      </c>
      <c r="G29" s="270">
        <v>4</v>
      </c>
      <c r="H29" s="270">
        <v>55</v>
      </c>
      <c r="I29" s="270">
        <v>14</v>
      </c>
    </row>
    <row r="30" spans="1:9" ht="15.75" customHeight="1">
      <c r="A30" s="247" t="s">
        <v>54</v>
      </c>
      <c r="B30" s="270">
        <v>49</v>
      </c>
      <c r="C30" s="270">
        <v>11</v>
      </c>
      <c r="D30" s="270">
        <v>20</v>
      </c>
      <c r="E30" s="270">
        <v>18</v>
      </c>
      <c r="F30" s="270">
        <f t="shared" si="0"/>
        <v>64</v>
      </c>
      <c r="G30" s="270">
        <v>13</v>
      </c>
      <c r="H30" s="270">
        <v>24</v>
      </c>
      <c r="I30" s="270">
        <v>27</v>
      </c>
    </row>
    <row r="33" spans="1:7">
      <c r="A33" s="395" t="s">
        <v>288</v>
      </c>
      <c r="B33" s="395"/>
      <c r="C33" s="395"/>
      <c r="D33" s="395"/>
      <c r="E33" s="395"/>
      <c r="F33" s="395"/>
      <c r="G33" s="395"/>
    </row>
    <row r="35" spans="1:7" ht="17.25" customHeight="1">
      <c r="A35" s="391" t="s">
        <v>287</v>
      </c>
      <c r="B35" s="391"/>
      <c r="C35" s="402">
        <v>2014</v>
      </c>
      <c r="D35" s="402"/>
      <c r="E35" s="281">
        <v>2015</v>
      </c>
      <c r="F35" s="390">
        <v>2016</v>
      </c>
      <c r="G35" s="391"/>
    </row>
    <row r="36" spans="1:7" ht="17.25" customHeight="1">
      <c r="A36" s="398" t="s">
        <v>0</v>
      </c>
      <c r="B36" s="398"/>
      <c r="C36" s="384">
        <v>3498</v>
      </c>
      <c r="D36" s="398"/>
      <c r="E36" s="283">
        <v>3192</v>
      </c>
      <c r="F36" s="398">
        <v>3140</v>
      </c>
      <c r="G36" s="398"/>
    </row>
    <row r="37" spans="1:7" ht="17.25" customHeight="1">
      <c r="A37" s="403" t="s">
        <v>286</v>
      </c>
      <c r="B37" s="403"/>
      <c r="C37" s="393">
        <v>932</v>
      </c>
      <c r="D37" s="394"/>
      <c r="E37" s="276">
        <v>828</v>
      </c>
      <c r="F37" s="395">
        <v>863</v>
      </c>
      <c r="G37" s="395"/>
    </row>
    <row r="38" spans="1:7" ht="17.25" customHeight="1">
      <c r="A38" s="403" t="s">
        <v>285</v>
      </c>
      <c r="B38" s="403"/>
      <c r="C38" s="393">
        <v>135</v>
      </c>
      <c r="D38" s="394"/>
      <c r="E38" s="276">
        <v>214</v>
      </c>
      <c r="F38" s="395">
        <v>169</v>
      </c>
      <c r="G38" s="395"/>
    </row>
    <row r="39" spans="1:7" ht="17.25" customHeight="1">
      <c r="A39" s="403" t="s">
        <v>284</v>
      </c>
      <c r="B39" s="403"/>
      <c r="C39" s="393">
        <v>1256</v>
      </c>
      <c r="D39" s="394"/>
      <c r="E39" s="276">
        <v>1186</v>
      </c>
      <c r="F39" s="395">
        <v>1384</v>
      </c>
      <c r="G39" s="395"/>
    </row>
    <row r="40" spans="1:7" ht="17.25" customHeight="1">
      <c r="A40" s="403" t="s">
        <v>283</v>
      </c>
      <c r="B40" s="403"/>
      <c r="C40" s="393">
        <v>756</v>
      </c>
      <c r="D40" s="394"/>
      <c r="E40" s="276">
        <v>494</v>
      </c>
      <c r="F40" s="395">
        <v>382</v>
      </c>
      <c r="G40" s="395"/>
    </row>
    <row r="41" spans="1:7" ht="17.25" customHeight="1">
      <c r="A41" s="403" t="s">
        <v>282</v>
      </c>
      <c r="B41" s="403"/>
      <c r="C41" s="393">
        <v>375</v>
      </c>
      <c r="D41" s="394"/>
      <c r="E41" s="276">
        <v>387</v>
      </c>
      <c r="F41" s="395">
        <v>314</v>
      </c>
      <c r="G41" s="395"/>
    </row>
    <row r="42" spans="1:7" ht="17.25" customHeight="1">
      <c r="A42" s="403" t="s">
        <v>281</v>
      </c>
      <c r="B42" s="403"/>
      <c r="C42" s="393">
        <v>44</v>
      </c>
      <c r="D42" s="394"/>
      <c r="E42" s="276">
        <v>83</v>
      </c>
      <c r="F42" s="395">
        <v>28</v>
      </c>
      <c r="G42" s="395"/>
    </row>
    <row r="43" spans="1:7" ht="17.25" customHeight="1">
      <c r="A43" s="275"/>
      <c r="F43" s="395"/>
      <c r="G43" s="395"/>
    </row>
  </sheetData>
  <mergeCells count="32">
    <mergeCell ref="F43:G43"/>
    <mergeCell ref="A41:B41"/>
    <mergeCell ref="C41:D41"/>
    <mergeCell ref="F41:G41"/>
    <mergeCell ref="A42:B42"/>
    <mergeCell ref="C42:D42"/>
    <mergeCell ref="F42:G42"/>
    <mergeCell ref="A39:B39"/>
    <mergeCell ref="C39:D39"/>
    <mergeCell ref="F39:G39"/>
    <mergeCell ref="A40:B40"/>
    <mergeCell ref="C40:D40"/>
    <mergeCell ref="F40:G40"/>
    <mergeCell ref="A37:B37"/>
    <mergeCell ref="C37:D37"/>
    <mergeCell ref="F37:G37"/>
    <mergeCell ref="A38:B38"/>
    <mergeCell ref="C38:D38"/>
    <mergeCell ref="F38:G38"/>
    <mergeCell ref="A33:G33"/>
    <mergeCell ref="A35:B35"/>
    <mergeCell ref="C35:D35"/>
    <mergeCell ref="F35:G35"/>
    <mergeCell ref="A36:B36"/>
    <mergeCell ref="C36:D36"/>
    <mergeCell ref="F36:G36"/>
    <mergeCell ref="A1:I1"/>
    <mergeCell ref="A3:A5"/>
    <mergeCell ref="B3:E3"/>
    <mergeCell ref="F3:I3"/>
    <mergeCell ref="B4:E4"/>
    <mergeCell ref="F4:I4"/>
  </mergeCells>
  <pageMargins left="1" right="0.2" top="0.47" bottom="0.28000000000000003" header="0" footer="0.3"/>
  <pageSetup paperSize="9" orientation="portrait" r:id="rId1"/>
  <headerFooter scaleWithDoc="0">
    <oddFooter>&amp;R8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G5" sqref="G5"/>
    </sheetView>
  </sheetViews>
  <sheetFormatPr defaultRowHeight="12.75"/>
  <cols>
    <col min="1" max="1" width="16.42578125" style="270" customWidth="1"/>
    <col min="2" max="7" width="11.42578125" style="270" customWidth="1"/>
    <col min="8" max="184" width="9.140625" style="270"/>
    <col min="185" max="185" width="16.7109375" style="270" customWidth="1"/>
    <col min="186" max="191" width="9.7109375" style="270" customWidth="1"/>
    <col min="192" max="440" width="9.140625" style="270"/>
    <col min="441" max="441" width="16.7109375" style="270" customWidth="1"/>
    <col min="442" max="447" width="9.7109375" style="270" customWidth="1"/>
    <col min="448" max="696" width="9.140625" style="270"/>
    <col min="697" max="697" width="16.7109375" style="270" customWidth="1"/>
    <col min="698" max="703" width="9.7109375" style="270" customWidth="1"/>
    <col min="704" max="952" width="9.140625" style="270"/>
    <col min="953" max="953" width="16.7109375" style="270" customWidth="1"/>
    <col min="954" max="959" width="9.7109375" style="270" customWidth="1"/>
    <col min="960" max="1208" width="9.140625" style="270"/>
    <col min="1209" max="1209" width="16.7109375" style="270" customWidth="1"/>
    <col min="1210" max="1215" width="9.7109375" style="270" customWidth="1"/>
    <col min="1216" max="1464" width="9.140625" style="270"/>
    <col min="1465" max="1465" width="16.7109375" style="270" customWidth="1"/>
    <col min="1466" max="1471" width="9.7109375" style="270" customWidth="1"/>
    <col min="1472" max="1720" width="9.140625" style="270"/>
    <col min="1721" max="1721" width="16.7109375" style="270" customWidth="1"/>
    <col min="1722" max="1727" width="9.7109375" style="270" customWidth="1"/>
    <col min="1728" max="1976" width="9.140625" style="270"/>
    <col min="1977" max="1977" width="16.7109375" style="270" customWidth="1"/>
    <col min="1978" max="1983" width="9.7109375" style="270" customWidth="1"/>
    <col min="1984" max="2232" width="9.140625" style="270"/>
    <col min="2233" max="2233" width="16.7109375" style="270" customWidth="1"/>
    <col min="2234" max="2239" width="9.7109375" style="270" customWidth="1"/>
    <col min="2240" max="2488" width="9.140625" style="270"/>
    <col min="2489" max="2489" width="16.7109375" style="270" customWidth="1"/>
    <col min="2490" max="2495" width="9.7109375" style="270" customWidth="1"/>
    <col min="2496" max="2744" width="9.140625" style="270"/>
    <col min="2745" max="2745" width="16.7109375" style="270" customWidth="1"/>
    <col min="2746" max="2751" width="9.7109375" style="270" customWidth="1"/>
    <col min="2752" max="3000" width="9.140625" style="270"/>
    <col min="3001" max="3001" width="16.7109375" style="270" customWidth="1"/>
    <col min="3002" max="3007" width="9.7109375" style="270" customWidth="1"/>
    <col min="3008" max="3256" width="9.140625" style="270"/>
    <col min="3257" max="3257" width="16.7109375" style="270" customWidth="1"/>
    <col min="3258" max="3263" width="9.7109375" style="270" customWidth="1"/>
    <col min="3264" max="3512" width="9.140625" style="270"/>
    <col min="3513" max="3513" width="16.7109375" style="270" customWidth="1"/>
    <col min="3514" max="3519" width="9.7109375" style="270" customWidth="1"/>
    <col min="3520" max="3768" width="9.140625" style="270"/>
    <col min="3769" max="3769" width="16.7109375" style="270" customWidth="1"/>
    <col min="3770" max="3775" width="9.7109375" style="270" customWidth="1"/>
    <col min="3776" max="4024" width="9.140625" style="270"/>
    <col min="4025" max="4025" width="16.7109375" style="270" customWidth="1"/>
    <col min="4026" max="4031" width="9.7109375" style="270" customWidth="1"/>
    <col min="4032" max="4280" width="9.140625" style="270"/>
    <col min="4281" max="4281" width="16.7109375" style="270" customWidth="1"/>
    <col min="4282" max="4287" width="9.7109375" style="270" customWidth="1"/>
    <col min="4288" max="4536" width="9.140625" style="270"/>
    <col min="4537" max="4537" width="16.7109375" style="270" customWidth="1"/>
    <col min="4538" max="4543" width="9.7109375" style="270" customWidth="1"/>
    <col min="4544" max="4792" width="9.140625" style="270"/>
    <col min="4793" max="4793" width="16.7109375" style="270" customWidth="1"/>
    <col min="4794" max="4799" width="9.7109375" style="270" customWidth="1"/>
    <col min="4800" max="5048" width="9.140625" style="270"/>
    <col min="5049" max="5049" width="16.7109375" style="270" customWidth="1"/>
    <col min="5050" max="5055" width="9.7109375" style="270" customWidth="1"/>
    <col min="5056" max="5304" width="9.140625" style="270"/>
    <col min="5305" max="5305" width="16.7109375" style="270" customWidth="1"/>
    <col min="5306" max="5311" width="9.7109375" style="270" customWidth="1"/>
    <col min="5312" max="5560" width="9.140625" style="270"/>
    <col min="5561" max="5561" width="16.7109375" style="270" customWidth="1"/>
    <col min="5562" max="5567" width="9.7109375" style="270" customWidth="1"/>
    <col min="5568" max="5816" width="9.140625" style="270"/>
    <col min="5817" max="5817" width="16.7109375" style="270" customWidth="1"/>
    <col min="5818" max="5823" width="9.7109375" style="270" customWidth="1"/>
    <col min="5824" max="6072" width="9.140625" style="270"/>
    <col min="6073" max="6073" width="16.7109375" style="270" customWidth="1"/>
    <col min="6074" max="6079" width="9.7109375" style="270" customWidth="1"/>
    <col min="6080" max="6328" width="9.140625" style="270"/>
    <col min="6329" max="6329" width="16.7109375" style="270" customWidth="1"/>
    <col min="6330" max="6335" width="9.7109375" style="270" customWidth="1"/>
    <col min="6336" max="6584" width="9.140625" style="270"/>
    <col min="6585" max="6585" width="16.7109375" style="270" customWidth="1"/>
    <col min="6586" max="6591" width="9.7109375" style="270" customWidth="1"/>
    <col min="6592" max="6840" width="9.140625" style="270"/>
    <col min="6841" max="6841" width="16.7109375" style="270" customWidth="1"/>
    <col min="6842" max="6847" width="9.7109375" style="270" customWidth="1"/>
    <col min="6848" max="7096" width="9.140625" style="270"/>
    <col min="7097" max="7097" width="16.7109375" style="270" customWidth="1"/>
    <col min="7098" max="7103" width="9.7109375" style="270" customWidth="1"/>
    <col min="7104" max="7352" width="9.140625" style="270"/>
    <col min="7353" max="7353" width="16.7109375" style="270" customWidth="1"/>
    <col min="7354" max="7359" width="9.7109375" style="270" customWidth="1"/>
    <col min="7360" max="7608" width="9.140625" style="270"/>
    <col min="7609" max="7609" width="16.7109375" style="270" customWidth="1"/>
    <col min="7610" max="7615" width="9.7109375" style="270" customWidth="1"/>
    <col min="7616" max="7864" width="9.140625" style="270"/>
    <col min="7865" max="7865" width="16.7109375" style="270" customWidth="1"/>
    <col min="7866" max="7871" width="9.7109375" style="270" customWidth="1"/>
    <col min="7872" max="8120" width="9.140625" style="270"/>
    <col min="8121" max="8121" width="16.7109375" style="270" customWidth="1"/>
    <col min="8122" max="8127" width="9.7109375" style="270" customWidth="1"/>
    <col min="8128" max="8376" width="9.140625" style="270"/>
    <col min="8377" max="8377" width="16.7109375" style="270" customWidth="1"/>
    <col min="8378" max="8383" width="9.7109375" style="270" customWidth="1"/>
    <col min="8384" max="8632" width="9.140625" style="270"/>
    <col min="8633" max="8633" width="16.7109375" style="270" customWidth="1"/>
    <col min="8634" max="8639" width="9.7109375" style="270" customWidth="1"/>
    <col min="8640" max="8888" width="9.140625" style="270"/>
    <col min="8889" max="8889" width="16.7109375" style="270" customWidth="1"/>
    <col min="8890" max="8895" width="9.7109375" style="270" customWidth="1"/>
    <col min="8896" max="9144" width="9.140625" style="270"/>
    <col min="9145" max="9145" width="16.7109375" style="270" customWidth="1"/>
    <col min="9146" max="9151" width="9.7109375" style="270" customWidth="1"/>
    <col min="9152" max="9400" width="9.140625" style="270"/>
    <col min="9401" max="9401" width="16.7109375" style="270" customWidth="1"/>
    <col min="9402" max="9407" width="9.7109375" style="270" customWidth="1"/>
    <col min="9408" max="9656" width="9.140625" style="270"/>
    <col min="9657" max="9657" width="16.7109375" style="270" customWidth="1"/>
    <col min="9658" max="9663" width="9.7109375" style="270" customWidth="1"/>
    <col min="9664" max="9912" width="9.140625" style="270"/>
    <col min="9913" max="9913" width="16.7109375" style="270" customWidth="1"/>
    <col min="9914" max="9919" width="9.7109375" style="270" customWidth="1"/>
    <col min="9920" max="10168" width="9.140625" style="270"/>
    <col min="10169" max="10169" width="16.7109375" style="270" customWidth="1"/>
    <col min="10170" max="10175" width="9.7109375" style="270" customWidth="1"/>
    <col min="10176" max="10424" width="9.140625" style="270"/>
    <col min="10425" max="10425" width="16.7109375" style="270" customWidth="1"/>
    <col min="10426" max="10431" width="9.7109375" style="270" customWidth="1"/>
    <col min="10432" max="10680" width="9.140625" style="270"/>
    <col min="10681" max="10681" width="16.7109375" style="270" customWidth="1"/>
    <col min="10682" max="10687" width="9.7109375" style="270" customWidth="1"/>
    <col min="10688" max="10936" width="9.140625" style="270"/>
    <col min="10937" max="10937" width="16.7109375" style="270" customWidth="1"/>
    <col min="10938" max="10943" width="9.7109375" style="270" customWidth="1"/>
    <col min="10944" max="11192" width="9.140625" style="270"/>
    <col min="11193" max="11193" width="16.7109375" style="270" customWidth="1"/>
    <col min="11194" max="11199" width="9.7109375" style="270" customWidth="1"/>
    <col min="11200" max="11448" width="9.140625" style="270"/>
    <col min="11449" max="11449" width="16.7109375" style="270" customWidth="1"/>
    <col min="11450" max="11455" width="9.7109375" style="270" customWidth="1"/>
    <col min="11456" max="11704" width="9.140625" style="270"/>
    <col min="11705" max="11705" width="16.7109375" style="270" customWidth="1"/>
    <col min="11706" max="11711" width="9.7109375" style="270" customWidth="1"/>
    <col min="11712" max="11960" width="9.140625" style="270"/>
    <col min="11961" max="11961" width="16.7109375" style="270" customWidth="1"/>
    <col min="11962" max="11967" width="9.7109375" style="270" customWidth="1"/>
    <col min="11968" max="12216" width="9.140625" style="270"/>
    <col min="12217" max="12217" width="16.7109375" style="270" customWidth="1"/>
    <col min="12218" max="12223" width="9.7109375" style="270" customWidth="1"/>
    <col min="12224" max="12472" width="9.140625" style="270"/>
    <col min="12473" max="12473" width="16.7109375" style="270" customWidth="1"/>
    <col min="12474" max="12479" width="9.7109375" style="270" customWidth="1"/>
    <col min="12480" max="12728" width="9.140625" style="270"/>
    <col min="12729" max="12729" width="16.7109375" style="270" customWidth="1"/>
    <col min="12730" max="12735" width="9.7109375" style="270" customWidth="1"/>
    <col min="12736" max="12984" width="9.140625" style="270"/>
    <col min="12985" max="12985" width="16.7109375" style="270" customWidth="1"/>
    <col min="12986" max="12991" width="9.7109375" style="270" customWidth="1"/>
    <col min="12992" max="13240" width="9.140625" style="270"/>
    <col min="13241" max="13241" width="16.7109375" style="270" customWidth="1"/>
    <col min="13242" max="13247" width="9.7109375" style="270" customWidth="1"/>
    <col min="13248" max="13496" width="9.140625" style="270"/>
    <col min="13497" max="13497" width="16.7109375" style="270" customWidth="1"/>
    <col min="13498" max="13503" width="9.7109375" style="270" customWidth="1"/>
    <col min="13504" max="13752" width="9.140625" style="270"/>
    <col min="13753" max="13753" width="16.7109375" style="270" customWidth="1"/>
    <col min="13754" max="13759" width="9.7109375" style="270" customWidth="1"/>
    <col min="13760" max="14008" width="9.140625" style="270"/>
    <col min="14009" max="14009" width="16.7109375" style="270" customWidth="1"/>
    <col min="14010" max="14015" width="9.7109375" style="270" customWidth="1"/>
    <col min="14016" max="14264" width="9.140625" style="270"/>
    <col min="14265" max="14265" width="16.7109375" style="270" customWidth="1"/>
    <col min="14266" max="14271" width="9.7109375" style="270" customWidth="1"/>
    <col min="14272" max="14520" width="9.140625" style="270"/>
    <col min="14521" max="14521" width="16.7109375" style="270" customWidth="1"/>
    <col min="14522" max="14527" width="9.7109375" style="270" customWidth="1"/>
    <col min="14528" max="14776" width="9.140625" style="270"/>
    <col min="14777" max="14777" width="16.7109375" style="270" customWidth="1"/>
    <col min="14778" max="14783" width="9.7109375" style="270" customWidth="1"/>
    <col min="14784" max="15032" width="9.140625" style="270"/>
    <col min="15033" max="15033" width="16.7109375" style="270" customWidth="1"/>
    <col min="15034" max="15039" width="9.7109375" style="270" customWidth="1"/>
    <col min="15040" max="15288" width="9.140625" style="270"/>
    <col min="15289" max="15289" width="16.7109375" style="270" customWidth="1"/>
    <col min="15290" max="15295" width="9.7109375" style="270" customWidth="1"/>
    <col min="15296" max="15544" width="9.140625" style="270"/>
    <col min="15545" max="15545" width="16.7109375" style="270" customWidth="1"/>
    <col min="15546" max="15551" width="9.7109375" style="270" customWidth="1"/>
    <col min="15552" max="15800" width="9.140625" style="270"/>
    <col min="15801" max="15801" width="16.7109375" style="270" customWidth="1"/>
    <col min="15802" max="15807" width="9.7109375" style="270" customWidth="1"/>
    <col min="15808" max="16056" width="9.140625" style="270"/>
    <col min="16057" max="16057" width="16.7109375" style="270" customWidth="1"/>
    <col min="16058" max="16063" width="9.7109375" style="270" customWidth="1"/>
    <col min="16064" max="16384" width="9.140625" style="270"/>
  </cols>
  <sheetData>
    <row r="1" spans="1:8">
      <c r="A1" s="383" t="s">
        <v>298</v>
      </c>
      <c r="B1" s="383"/>
      <c r="C1" s="383"/>
      <c r="D1" s="383"/>
      <c r="E1" s="383"/>
      <c r="F1" s="383"/>
      <c r="G1" s="383"/>
    </row>
    <row r="2" spans="1:8" ht="14.25" customHeight="1">
      <c r="A2" s="274"/>
      <c r="B2" s="274"/>
      <c r="C2" s="274"/>
      <c r="D2" s="274"/>
      <c r="E2" s="273"/>
      <c r="F2" s="273"/>
    </row>
    <row r="3" spans="1:8" ht="15" customHeight="1">
      <c r="A3" s="399" t="s">
        <v>24</v>
      </c>
      <c r="B3" s="390">
        <v>2015</v>
      </c>
      <c r="C3" s="391"/>
      <c r="D3" s="391"/>
      <c r="E3" s="390">
        <v>2016</v>
      </c>
      <c r="F3" s="391"/>
      <c r="G3" s="391"/>
    </row>
    <row r="4" spans="1:8" ht="19.5" customHeight="1">
      <c r="A4" s="400"/>
      <c r="B4" s="384" t="s">
        <v>297</v>
      </c>
      <c r="C4" s="398"/>
      <c r="D4" s="398"/>
      <c r="E4" s="384" t="s">
        <v>297</v>
      </c>
      <c r="F4" s="398"/>
      <c r="G4" s="398"/>
    </row>
    <row r="5" spans="1:8" ht="17.25" customHeight="1">
      <c r="A5" s="385"/>
      <c r="B5" s="280" t="s">
        <v>0</v>
      </c>
      <c r="C5" s="284" t="s">
        <v>113</v>
      </c>
      <c r="D5" s="284" t="s">
        <v>112</v>
      </c>
      <c r="E5" s="280" t="s">
        <v>0</v>
      </c>
      <c r="F5" s="284" t="s">
        <v>113</v>
      </c>
      <c r="G5" s="291" t="s">
        <v>112</v>
      </c>
      <c r="H5" s="274"/>
    </row>
    <row r="6" spans="1:8" ht="22.5" customHeight="1">
      <c r="A6" s="271" t="s">
        <v>0</v>
      </c>
      <c r="B6" s="278">
        <v>808</v>
      </c>
      <c r="C6" s="278">
        <v>449</v>
      </c>
      <c r="D6" s="278">
        <v>359</v>
      </c>
      <c r="E6" s="278">
        <f>SUM(E7:E30)</f>
        <v>837</v>
      </c>
      <c r="F6" s="278">
        <f>SUM(F7:F30)</f>
        <v>449</v>
      </c>
      <c r="G6" s="278">
        <f>SUM(G7:G30)</f>
        <v>388</v>
      </c>
    </row>
    <row r="7" spans="1:8" ht="15.75" customHeight="1">
      <c r="A7" s="247" t="s">
        <v>6</v>
      </c>
      <c r="B7" s="270">
        <v>41</v>
      </c>
      <c r="C7" s="270">
        <v>26</v>
      </c>
      <c r="D7" s="270">
        <v>15</v>
      </c>
      <c r="E7" s="270">
        <f>40-28</f>
        <v>12</v>
      </c>
      <c r="F7" s="270">
        <v>7</v>
      </c>
      <c r="G7" s="270">
        <v>5</v>
      </c>
    </row>
    <row r="8" spans="1:8" ht="15.75" customHeight="1">
      <c r="A8" s="247" t="s">
        <v>7</v>
      </c>
      <c r="B8" s="270">
        <v>27</v>
      </c>
      <c r="C8" s="270">
        <v>16</v>
      </c>
      <c r="D8" s="270">
        <v>11</v>
      </c>
      <c r="E8" s="270">
        <v>23</v>
      </c>
      <c r="F8" s="270">
        <v>9</v>
      </c>
      <c r="G8" s="270">
        <v>14</v>
      </c>
    </row>
    <row r="9" spans="1:8" ht="15.75" customHeight="1">
      <c r="A9" s="247" t="s">
        <v>38</v>
      </c>
      <c r="B9" s="270">
        <v>25</v>
      </c>
      <c r="C9" s="270">
        <v>10</v>
      </c>
      <c r="D9" s="270">
        <v>15</v>
      </c>
      <c r="E9" s="270">
        <v>22</v>
      </c>
      <c r="F9" s="270">
        <v>14</v>
      </c>
      <c r="G9" s="270">
        <v>8</v>
      </c>
    </row>
    <row r="10" spans="1:8" ht="15.75" customHeight="1">
      <c r="A10" s="247" t="s">
        <v>9</v>
      </c>
      <c r="B10" s="270">
        <v>25</v>
      </c>
      <c r="C10" s="270">
        <v>18</v>
      </c>
      <c r="D10" s="270">
        <v>7</v>
      </c>
      <c r="E10" s="270">
        <v>28</v>
      </c>
      <c r="F10" s="270">
        <v>18</v>
      </c>
      <c r="G10" s="270">
        <v>10</v>
      </c>
    </row>
    <row r="11" spans="1:8" ht="15.75" customHeight="1">
      <c r="A11" s="247" t="s">
        <v>10</v>
      </c>
      <c r="B11" s="270">
        <v>31</v>
      </c>
      <c r="C11" s="270">
        <v>19</v>
      </c>
      <c r="D11" s="270">
        <v>12</v>
      </c>
      <c r="E11" s="270">
        <v>36</v>
      </c>
      <c r="F11" s="270">
        <v>22</v>
      </c>
      <c r="G11" s="270">
        <v>14</v>
      </c>
    </row>
    <row r="12" spans="1:8" ht="15.75" customHeight="1">
      <c r="A12" s="247" t="s">
        <v>11</v>
      </c>
      <c r="B12" s="270">
        <v>30</v>
      </c>
      <c r="C12" s="270">
        <v>18</v>
      </c>
      <c r="D12" s="270">
        <v>12</v>
      </c>
      <c r="E12" s="270">
        <v>30</v>
      </c>
      <c r="F12" s="270">
        <v>15</v>
      </c>
      <c r="G12" s="270">
        <v>15</v>
      </c>
    </row>
    <row r="13" spans="1:8" ht="15.75" customHeight="1">
      <c r="A13" s="247" t="s">
        <v>61</v>
      </c>
      <c r="B13" s="270">
        <v>28</v>
      </c>
      <c r="C13" s="270">
        <v>15</v>
      </c>
      <c r="D13" s="270">
        <v>13</v>
      </c>
      <c r="E13" s="270">
        <v>18</v>
      </c>
      <c r="F13" s="270">
        <v>11</v>
      </c>
      <c r="G13" s="270">
        <v>7</v>
      </c>
    </row>
    <row r="14" spans="1:8" ht="15.75" customHeight="1">
      <c r="A14" s="247" t="s">
        <v>34</v>
      </c>
      <c r="B14" s="270">
        <v>23</v>
      </c>
      <c r="C14" s="270">
        <v>8</v>
      </c>
      <c r="D14" s="270">
        <v>15</v>
      </c>
      <c r="E14" s="270">
        <v>31</v>
      </c>
      <c r="F14" s="270">
        <v>19</v>
      </c>
      <c r="G14" s="270">
        <v>12</v>
      </c>
    </row>
    <row r="15" spans="1:8" ht="15.75" customHeight="1">
      <c r="A15" s="247" t="s">
        <v>132</v>
      </c>
      <c r="B15" s="270">
        <v>32</v>
      </c>
      <c r="C15" s="270">
        <v>23</v>
      </c>
      <c r="D15" s="270">
        <v>9</v>
      </c>
      <c r="E15" s="270">
        <v>30</v>
      </c>
      <c r="F15" s="270">
        <v>18</v>
      </c>
      <c r="G15" s="270">
        <v>12</v>
      </c>
    </row>
    <row r="16" spans="1:8" ht="15.75" customHeight="1">
      <c r="A16" s="247" t="s">
        <v>33</v>
      </c>
      <c r="B16" s="270">
        <v>43</v>
      </c>
      <c r="C16" s="270">
        <v>19</v>
      </c>
      <c r="D16" s="270">
        <v>24</v>
      </c>
      <c r="E16" s="270">
        <v>49</v>
      </c>
      <c r="F16" s="270">
        <v>23</v>
      </c>
      <c r="G16" s="270">
        <v>26</v>
      </c>
    </row>
    <row r="17" spans="1:7" ht="15.75" customHeight="1">
      <c r="A17" s="247" t="s">
        <v>17</v>
      </c>
      <c r="B17" s="270">
        <v>20</v>
      </c>
      <c r="C17" s="270">
        <v>14</v>
      </c>
      <c r="D17" s="270">
        <v>6</v>
      </c>
      <c r="E17" s="270">
        <v>33</v>
      </c>
      <c r="F17" s="270">
        <v>14</v>
      </c>
      <c r="G17" s="270">
        <v>19</v>
      </c>
    </row>
    <row r="18" spans="1:7" ht="15.75" customHeight="1">
      <c r="A18" s="247" t="s">
        <v>31</v>
      </c>
      <c r="B18" s="270">
        <v>28</v>
      </c>
      <c r="C18" s="270">
        <v>18</v>
      </c>
      <c r="D18" s="270">
        <v>10</v>
      </c>
      <c r="E18" s="270">
        <v>19</v>
      </c>
      <c r="F18" s="270">
        <v>10</v>
      </c>
      <c r="G18" s="270">
        <v>9</v>
      </c>
    </row>
    <row r="19" spans="1:7" ht="15.75" customHeight="1">
      <c r="A19" s="247" t="s">
        <v>19</v>
      </c>
      <c r="B19" s="270">
        <v>34</v>
      </c>
      <c r="C19" s="270">
        <v>16</v>
      </c>
      <c r="D19" s="270">
        <v>18</v>
      </c>
      <c r="E19" s="270">
        <v>24</v>
      </c>
      <c r="F19" s="270">
        <v>12</v>
      </c>
      <c r="G19" s="270">
        <v>12</v>
      </c>
    </row>
    <row r="20" spans="1:7" ht="15.75" customHeight="1">
      <c r="A20" s="247" t="s">
        <v>133</v>
      </c>
      <c r="B20" s="270">
        <v>31</v>
      </c>
      <c r="C20" s="270">
        <v>14</v>
      </c>
      <c r="D20" s="270">
        <v>17</v>
      </c>
      <c r="E20" s="270">
        <v>27</v>
      </c>
      <c r="F20" s="270">
        <v>16</v>
      </c>
      <c r="G20" s="270">
        <v>11</v>
      </c>
    </row>
    <row r="21" spans="1:7" ht="15.75" customHeight="1">
      <c r="A21" s="247" t="s">
        <v>201</v>
      </c>
      <c r="B21" s="270">
        <v>18</v>
      </c>
      <c r="C21" s="270">
        <v>9</v>
      </c>
      <c r="D21" s="270">
        <v>9</v>
      </c>
      <c r="E21" s="270">
        <v>17</v>
      </c>
      <c r="F21" s="270">
        <v>9</v>
      </c>
      <c r="G21" s="270">
        <v>8</v>
      </c>
    </row>
    <row r="22" spans="1:7" ht="15.75" customHeight="1">
      <c r="A22" s="247" t="s">
        <v>58</v>
      </c>
      <c r="B22" s="270">
        <v>21</v>
      </c>
      <c r="C22" s="270">
        <v>13</v>
      </c>
      <c r="D22" s="270">
        <v>8</v>
      </c>
      <c r="E22" s="270">
        <v>35</v>
      </c>
      <c r="F22" s="270">
        <v>12</v>
      </c>
      <c r="G22" s="270">
        <v>23</v>
      </c>
    </row>
    <row r="23" spans="1:7" ht="15.75" customHeight="1">
      <c r="A23" s="247" t="s">
        <v>57</v>
      </c>
      <c r="B23" s="270">
        <v>12</v>
      </c>
      <c r="C23" s="270">
        <v>6</v>
      </c>
      <c r="D23" s="270">
        <v>6</v>
      </c>
      <c r="E23" s="270">
        <v>12</v>
      </c>
      <c r="F23" s="270">
        <v>6</v>
      </c>
      <c r="G23" s="270">
        <v>6</v>
      </c>
    </row>
    <row r="24" spans="1:7" ht="15.75" customHeight="1">
      <c r="A24" s="247" t="s">
        <v>21</v>
      </c>
      <c r="B24" s="270">
        <v>23</v>
      </c>
      <c r="C24" s="270">
        <v>11</v>
      </c>
      <c r="D24" s="270">
        <v>12</v>
      </c>
      <c r="E24" s="270">
        <v>23</v>
      </c>
      <c r="F24" s="270">
        <v>9</v>
      </c>
      <c r="G24" s="270">
        <v>14</v>
      </c>
    </row>
    <row r="25" spans="1:7" ht="15.75" customHeight="1">
      <c r="A25" s="247" t="s">
        <v>199</v>
      </c>
      <c r="B25" s="270">
        <v>22</v>
      </c>
      <c r="C25" s="270">
        <v>14</v>
      </c>
      <c r="D25" s="270">
        <v>8</v>
      </c>
      <c r="E25" s="270">
        <v>22</v>
      </c>
      <c r="F25" s="270">
        <v>9</v>
      </c>
      <c r="G25" s="270">
        <v>13</v>
      </c>
    </row>
    <row r="26" spans="1:7" ht="15.75" customHeight="1">
      <c r="A26" s="247" t="s">
        <v>55</v>
      </c>
      <c r="B26" s="270">
        <v>24</v>
      </c>
      <c r="C26" s="270">
        <v>12</v>
      </c>
      <c r="D26" s="270">
        <v>12</v>
      </c>
      <c r="E26" s="270">
        <v>25</v>
      </c>
      <c r="F26" s="270">
        <v>17</v>
      </c>
      <c r="G26" s="270">
        <v>8</v>
      </c>
    </row>
    <row r="27" spans="1:7" ht="15.75" customHeight="1">
      <c r="A27" s="247" t="s">
        <v>134</v>
      </c>
      <c r="E27" s="270">
        <v>28</v>
      </c>
      <c r="F27" s="270">
        <v>20</v>
      </c>
      <c r="G27" s="270">
        <v>8</v>
      </c>
    </row>
    <row r="28" spans="1:7" ht="15.75" customHeight="1">
      <c r="A28" s="247" t="s">
        <v>27</v>
      </c>
      <c r="B28" s="270">
        <v>242</v>
      </c>
      <c r="C28" s="270">
        <v>134</v>
      </c>
      <c r="D28" s="270">
        <v>108</v>
      </c>
      <c r="E28" s="270">
        <v>254</v>
      </c>
      <c r="F28" s="270">
        <v>134</v>
      </c>
      <c r="G28" s="270">
        <v>120</v>
      </c>
    </row>
    <row r="29" spans="1:7" ht="15.75" customHeight="1">
      <c r="A29" s="247" t="s">
        <v>26</v>
      </c>
      <c r="B29" s="270">
        <v>16</v>
      </c>
      <c r="C29" s="270">
        <v>9</v>
      </c>
      <c r="D29" s="270">
        <v>7</v>
      </c>
      <c r="E29" s="270">
        <v>19</v>
      </c>
      <c r="F29" s="270">
        <v>13</v>
      </c>
      <c r="G29" s="270">
        <v>6</v>
      </c>
    </row>
    <row r="30" spans="1:7" ht="15.75" customHeight="1">
      <c r="A30" s="247" t="s">
        <v>54</v>
      </c>
      <c r="B30" s="270">
        <v>12</v>
      </c>
      <c r="C30" s="270">
        <v>7</v>
      </c>
      <c r="D30" s="270">
        <v>5</v>
      </c>
      <c r="E30" s="270">
        <v>20</v>
      </c>
      <c r="F30" s="270">
        <v>12</v>
      </c>
      <c r="G30" s="270">
        <v>8</v>
      </c>
    </row>
    <row r="33" spans="1:7">
      <c r="A33" s="395" t="s">
        <v>296</v>
      </c>
      <c r="B33" s="395"/>
      <c r="C33" s="395"/>
      <c r="D33" s="395"/>
      <c r="E33" s="395"/>
      <c r="F33" s="395"/>
    </row>
    <row r="35" spans="1:7" ht="17.25" customHeight="1">
      <c r="A35" s="401" t="s">
        <v>295</v>
      </c>
      <c r="B35" s="384">
        <v>2014</v>
      </c>
      <c r="C35" s="401"/>
      <c r="D35" s="384">
        <v>2015</v>
      </c>
      <c r="E35" s="401"/>
      <c r="F35" s="384">
        <v>2016</v>
      </c>
      <c r="G35" s="398"/>
    </row>
    <row r="36" spans="1:7" ht="17.25" customHeight="1">
      <c r="A36" s="404"/>
      <c r="B36" s="290" t="s">
        <v>0</v>
      </c>
      <c r="C36" s="281" t="s">
        <v>112</v>
      </c>
      <c r="D36" s="280" t="s">
        <v>0</v>
      </c>
      <c r="E36" s="279" t="s">
        <v>112</v>
      </c>
      <c r="F36" s="280" t="s">
        <v>0</v>
      </c>
      <c r="G36" s="279" t="s">
        <v>112</v>
      </c>
    </row>
    <row r="37" spans="1:7" ht="17.25" customHeight="1">
      <c r="A37" s="289" t="s">
        <v>0</v>
      </c>
      <c r="B37" s="288">
        <v>897</v>
      </c>
      <c r="C37" s="274">
        <v>379</v>
      </c>
      <c r="D37" s="274">
        <v>808</v>
      </c>
      <c r="E37" s="274">
        <v>359</v>
      </c>
      <c r="F37" s="274">
        <f>SUM(F38:F52)</f>
        <v>837</v>
      </c>
      <c r="G37" s="274">
        <f>SUM(G38:G52)</f>
        <v>388</v>
      </c>
    </row>
    <row r="38" spans="1:7" ht="17.25" customHeight="1">
      <c r="A38" s="287" t="s">
        <v>294</v>
      </c>
      <c r="B38" s="285">
        <v>46</v>
      </c>
      <c r="C38" s="274">
        <v>25</v>
      </c>
      <c r="D38" s="274">
        <v>46</v>
      </c>
      <c r="E38" s="274">
        <v>24</v>
      </c>
      <c r="F38" s="274">
        <v>59</v>
      </c>
      <c r="G38" s="270">
        <v>28</v>
      </c>
    </row>
    <row r="39" spans="1:7" ht="17.25" customHeight="1">
      <c r="A39" s="287" t="s">
        <v>244</v>
      </c>
      <c r="B39" s="285">
        <v>4</v>
      </c>
      <c r="C39" s="274">
        <v>2</v>
      </c>
      <c r="D39" s="274">
        <v>7</v>
      </c>
      <c r="E39" s="274">
        <v>3</v>
      </c>
      <c r="F39" s="274">
        <v>9</v>
      </c>
      <c r="G39" s="270">
        <v>1</v>
      </c>
    </row>
    <row r="40" spans="1:7" ht="17.25" customHeight="1">
      <c r="A40" s="287" t="s">
        <v>243</v>
      </c>
      <c r="B40" s="285">
        <v>10</v>
      </c>
      <c r="C40" s="274">
        <v>3</v>
      </c>
      <c r="D40" s="274">
        <v>6</v>
      </c>
      <c r="E40" s="274">
        <v>3</v>
      </c>
      <c r="F40" s="274">
        <v>15</v>
      </c>
      <c r="G40" s="270">
        <v>7</v>
      </c>
    </row>
    <row r="41" spans="1:7" ht="17.25" customHeight="1">
      <c r="A41" s="287" t="s">
        <v>242</v>
      </c>
      <c r="B41" s="285">
        <v>13</v>
      </c>
      <c r="C41" s="274">
        <v>4</v>
      </c>
      <c r="D41" s="274">
        <v>11</v>
      </c>
      <c r="E41" s="274">
        <v>5</v>
      </c>
      <c r="F41" s="274">
        <v>35</v>
      </c>
      <c r="G41" s="270">
        <v>14</v>
      </c>
    </row>
    <row r="42" spans="1:7" ht="17.25" customHeight="1">
      <c r="A42" s="287" t="s">
        <v>241</v>
      </c>
      <c r="B42" s="285">
        <v>26</v>
      </c>
      <c r="C42" s="274">
        <v>10</v>
      </c>
      <c r="D42" s="274">
        <v>23</v>
      </c>
      <c r="E42" s="274">
        <v>9</v>
      </c>
      <c r="F42" s="274">
        <v>22</v>
      </c>
      <c r="G42" s="270">
        <v>14</v>
      </c>
    </row>
    <row r="43" spans="1:7" ht="17.25" customHeight="1">
      <c r="A43" s="287" t="s">
        <v>240</v>
      </c>
      <c r="B43" s="285">
        <v>31</v>
      </c>
      <c r="C43" s="270">
        <v>7</v>
      </c>
      <c r="D43" s="270">
        <v>14</v>
      </c>
      <c r="E43" s="270">
        <v>4</v>
      </c>
      <c r="F43" s="270">
        <v>16</v>
      </c>
      <c r="G43" s="270">
        <v>3</v>
      </c>
    </row>
    <row r="44" spans="1:7">
      <c r="A44" s="286" t="s">
        <v>239</v>
      </c>
      <c r="B44" s="285">
        <v>28</v>
      </c>
      <c r="C44" s="270">
        <v>10</v>
      </c>
      <c r="D44" s="270">
        <v>18</v>
      </c>
      <c r="E44" s="270">
        <v>7</v>
      </c>
      <c r="F44" s="270">
        <v>24</v>
      </c>
      <c r="G44" s="270">
        <v>9</v>
      </c>
    </row>
    <row r="45" spans="1:7">
      <c r="A45" s="286" t="s">
        <v>238</v>
      </c>
      <c r="B45" s="285">
        <v>37</v>
      </c>
      <c r="C45" s="270">
        <v>8</v>
      </c>
      <c r="D45" s="270">
        <v>31</v>
      </c>
      <c r="E45" s="270">
        <v>9</v>
      </c>
      <c r="F45" s="270">
        <v>50</v>
      </c>
      <c r="G45" s="270">
        <v>19</v>
      </c>
    </row>
    <row r="46" spans="1:7">
      <c r="A46" s="286" t="s">
        <v>237</v>
      </c>
      <c r="B46" s="285">
        <v>43</v>
      </c>
      <c r="C46" s="270">
        <v>16</v>
      </c>
      <c r="D46" s="270">
        <v>42</v>
      </c>
      <c r="E46" s="270">
        <v>16</v>
      </c>
      <c r="F46" s="270">
        <v>35</v>
      </c>
      <c r="G46" s="270">
        <v>10</v>
      </c>
    </row>
    <row r="47" spans="1:7">
      <c r="A47" s="286" t="s">
        <v>236</v>
      </c>
      <c r="B47" s="285">
        <v>61</v>
      </c>
      <c r="C47" s="270">
        <v>19</v>
      </c>
      <c r="D47" s="270">
        <v>61</v>
      </c>
      <c r="E47" s="270">
        <v>25</v>
      </c>
      <c r="F47" s="270">
        <v>56</v>
      </c>
      <c r="G47" s="270">
        <v>24</v>
      </c>
    </row>
    <row r="48" spans="1:7">
      <c r="A48" s="286" t="s">
        <v>235</v>
      </c>
      <c r="B48" s="285">
        <v>98</v>
      </c>
      <c r="C48" s="270">
        <v>31</v>
      </c>
      <c r="D48" s="270">
        <v>78</v>
      </c>
      <c r="E48" s="270">
        <v>27</v>
      </c>
      <c r="F48" s="270">
        <v>78</v>
      </c>
      <c r="G48" s="270">
        <v>37</v>
      </c>
    </row>
    <row r="49" spans="1:7">
      <c r="A49" s="286" t="s">
        <v>234</v>
      </c>
      <c r="B49" s="285">
        <v>82</v>
      </c>
      <c r="C49" s="270">
        <v>26</v>
      </c>
      <c r="D49" s="270">
        <v>108</v>
      </c>
      <c r="E49" s="270">
        <v>29</v>
      </c>
      <c r="F49" s="270">
        <v>69</v>
      </c>
      <c r="G49" s="270">
        <v>23</v>
      </c>
    </row>
    <row r="50" spans="1:7">
      <c r="A50" s="286" t="s">
        <v>233</v>
      </c>
      <c r="B50" s="285">
        <v>78</v>
      </c>
      <c r="C50" s="270">
        <v>31</v>
      </c>
      <c r="D50" s="270">
        <v>69</v>
      </c>
      <c r="E50" s="270">
        <v>24</v>
      </c>
      <c r="F50" s="270">
        <v>67</v>
      </c>
      <c r="G50" s="270">
        <v>29</v>
      </c>
    </row>
    <row r="51" spans="1:7">
      <c r="A51" s="270" t="s">
        <v>232</v>
      </c>
      <c r="B51" s="285">
        <v>50</v>
      </c>
      <c r="C51" s="270">
        <v>24</v>
      </c>
      <c r="D51" s="270">
        <v>67</v>
      </c>
      <c r="E51" s="270">
        <v>32</v>
      </c>
      <c r="F51" s="270">
        <v>54</v>
      </c>
      <c r="G51" s="270">
        <v>24</v>
      </c>
    </row>
    <row r="52" spans="1:7">
      <c r="A52" s="270" t="s">
        <v>231</v>
      </c>
      <c r="B52" s="285">
        <v>290</v>
      </c>
      <c r="C52" s="270">
        <v>163</v>
      </c>
      <c r="D52" s="270">
        <v>227</v>
      </c>
      <c r="E52" s="270">
        <v>142</v>
      </c>
      <c r="F52" s="270">
        <v>248</v>
      </c>
      <c r="G52" s="270">
        <v>146</v>
      </c>
    </row>
  </sheetData>
  <mergeCells count="11">
    <mergeCell ref="A1:G1"/>
    <mergeCell ref="A3:A5"/>
    <mergeCell ref="B3:D3"/>
    <mergeCell ref="E3:G3"/>
    <mergeCell ref="B4:D4"/>
    <mergeCell ref="E4:G4"/>
    <mergeCell ref="A33:F33"/>
    <mergeCell ref="A35:A36"/>
    <mergeCell ref="B35:C35"/>
    <mergeCell ref="D35:E35"/>
    <mergeCell ref="F35:G35"/>
  </mergeCells>
  <pageMargins left="1" right="0.2" top="0.47" bottom="0.28000000000000003" header="0" footer="0.3"/>
  <pageSetup paperSize="9" orientation="portrait" r:id="rId1"/>
  <headerFooter scaleWithDoc="0">
    <oddFooter>&amp;R8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hun am</vt:lpstr>
      <vt:lpstr>hun am bairshlaar</vt:lpstr>
      <vt:lpstr>urhiin too</vt:lpstr>
      <vt:lpstr>undur nastan gants bie urh</vt:lpstr>
      <vt:lpstr>urh tolgoilson eh</vt:lpstr>
      <vt:lpstr>8 (4)</vt:lpstr>
      <vt:lpstr>8 (5)</vt:lpstr>
      <vt:lpstr>8 (6)</vt:lpstr>
      <vt:lpstr>8 (7)</vt:lpstr>
      <vt:lpstr>8 (9)</vt:lpstr>
      <vt:lpstr>8</vt:lpstr>
      <vt:lpstr>orlogo</vt:lpstr>
      <vt:lpstr>zarlaga</vt:lpstr>
      <vt:lpstr>tusviin ur, avlaga</vt:lpstr>
      <vt:lpstr>aj uildveriin uildverlelt</vt:lpstr>
      <vt:lpstr>aj uildveriin borluulalt</vt:lpstr>
      <vt:lpstr>8 (10)</vt:lpstr>
      <vt:lpstr>maliin too</vt:lpstr>
      <vt:lpstr>mal surgiin butets</vt:lpstr>
      <vt:lpstr>maltai urh malchin urh</vt:lpstr>
      <vt:lpstr>buleglelt</vt:lpstr>
      <vt:lpstr>ehnii 5 bairt orson sum</vt:lpstr>
      <vt:lpstr>heeltegch</vt:lpstr>
      <vt:lpstr>malchdiin too</vt:lpstr>
      <vt:lpstr>tejeever amitad</vt:lpstr>
      <vt:lpstr>tullult aimgiin dungeer</vt:lpstr>
      <vt:lpstr>telsum</vt:lpstr>
      <vt:lpstr>horogdol aimgiin dungeer</vt:lpstr>
      <vt:lpstr>horsum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altantsetseg_tu</dc:creator>
  <cp:lastModifiedBy>Otgontsetseg_R</cp:lastModifiedBy>
  <cp:lastPrinted>2016-05-30T06:18:39Z</cp:lastPrinted>
  <dcterms:created xsi:type="dcterms:W3CDTF">2015-01-08T02:39:47Z</dcterms:created>
  <dcterms:modified xsi:type="dcterms:W3CDTF">2018-05-14T03:51:22Z</dcterms:modified>
</cp:coreProperties>
</file>